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showInkAnnotation="0" codeName="ThisWorkbook"/>
  <mc:AlternateContent xmlns:mc="http://schemas.openxmlformats.org/markup-compatibility/2006">
    <mc:Choice Requires="x15">
      <x15ac:absPath xmlns:x15ac="http://schemas.microsoft.com/office/spreadsheetml/2010/11/ac" url="C:\Users\amsbespinosa\Downloads\"/>
    </mc:Choice>
  </mc:AlternateContent>
  <xr:revisionPtr revIDLastSave="0" documentId="13_ncr:1_{B29DC7AF-6FE9-45D8-BF57-0835938D1FE4}" xr6:coauthVersionLast="47" xr6:coauthVersionMax="47" xr10:uidLastSave="{00000000-0000-0000-0000-000000000000}"/>
  <bookViews>
    <workbookView xWindow="-110" yWindow="-110" windowWidth="19420" windowHeight="11500" tabRatio="821" xr2:uid="{00000000-000D-0000-FFFF-FFFF00000000}"/>
  </bookViews>
  <sheets>
    <sheet name="Introduction" sheetId="32" r:id="rId1"/>
    <sheet name="Tab index" sheetId="10" r:id="rId2"/>
    <sheet name="Disclosure References" sheetId="58" r:id="rId3"/>
    <sheet name="GRI - SDG Index" sheetId="76" r:id="rId4"/>
    <sheet name="External Verification Reports" sheetId="106" r:id="rId5"/>
    <sheet name="Sustainability Goals" sheetId="105" r:id="rId6"/>
    <sheet name="Economic" sheetId="77" r:id="rId7"/>
    <sheet name="Corporate Governance" sheetId="25" r:id="rId8"/>
    <sheet name="Compliance" sheetId="78" r:id="rId9"/>
    <sheet name="Supply" sheetId="104" r:id="rId10"/>
    <sheet name="Labour Practice" sheetId="103" r:id="rId11"/>
    <sheet name="Health and Safety" sheetId="102" r:id="rId12"/>
    <sheet name="Communities" sheetId="101" r:id="rId13"/>
    <sheet name="Environment " sheetId="100" r:id="rId14"/>
    <sheet name="Biodiversity" sheetId="99" r:id="rId15"/>
    <sheet name="ICMM Water Commitments" sheetId="71" r:id="rId16"/>
    <sheet name="ICMM Water - MD" sheetId="54" r:id="rId17"/>
    <sheet name="ICMM Water - MD Operations" sheetId="72" r:id="rId18"/>
    <sheet name="2019 TSF Disclosure" sheetId="89" r:id="rId19"/>
    <sheet name="GISTM " sheetId="90" r:id="rId20"/>
    <sheet name="TCFD Index " sheetId="91" r:id="rId21"/>
    <sheet name="SASB - MD" sheetId="92" r:id="rId22"/>
    <sheet name="Copper Mark " sheetId="94" r:id="rId23"/>
    <sheet name="Social &amp; Economic (ICMM)" sheetId="93" r:id="rId24"/>
    <sheet name="PE ICMM - Self Assessment" sheetId="95" r:id="rId25"/>
    <sheet name="PE ICMM - 2022 Validated Sites" sheetId="96" r:id="rId26"/>
    <sheet name="Indices &amp; Ratings" sheetId="97" r:id="rId27"/>
  </sheets>
  <externalReferences>
    <externalReference r:id="rId28"/>
    <externalReference r:id="rId29"/>
  </externalReferences>
  <definedNames>
    <definedName name="_xlnm._FilterDatabase" localSheetId="18" hidden="1">'2019 TSF Disclosure'!$A$9:$E$29</definedName>
    <definedName name="_xlnm._FilterDatabase" localSheetId="8" hidden="1">Compliance!$A$71:$BG$71</definedName>
    <definedName name="_xlnm._FilterDatabase" localSheetId="7" hidden="1">'Corporate Governance'!$A$11:$J$37</definedName>
    <definedName name="_xlnm._FilterDatabase" localSheetId="13" hidden="1">'Environment '!#REF!</definedName>
    <definedName name="_xlnm._FilterDatabase" localSheetId="19" hidden="1">'GISTM '!#REF!</definedName>
    <definedName name="_xlnm._FilterDatabase" localSheetId="11" hidden="1">'Health and Safety'!$A$10:$BG$10</definedName>
    <definedName name="_xlnm._FilterDatabase" localSheetId="26" hidden="1">'Indices &amp; Ratings'!$B$11:$H$15</definedName>
    <definedName name="_xlnm._FilterDatabase" localSheetId="10" hidden="1">'Labour Practice'!$A$10:$BG$166</definedName>
    <definedName name="_xlnm._FilterDatabase" localSheetId="21" hidden="1">'SASB - MD'!$A$9:$E$36</definedName>
    <definedName name="_xlnm._FilterDatabase" localSheetId="23" hidden="1">'Social &amp; Economic (ICMM)'!$A$9:$C$29</definedName>
    <definedName name="_xlnm._FilterDatabase" localSheetId="9" hidden="1">Supply!$A$10:$BZ$10</definedName>
    <definedName name="_xlnm._FilterDatabase" localSheetId="20" hidden="1">'TCFD Index '!$A$9:$B$21</definedName>
    <definedName name="Content" localSheetId="4">'External Verification Reports'!$C$7</definedName>
    <definedName name="Content">#REF!</definedName>
    <definedName name="Mining_and_Transport_Division___Report_of_GHG_Independent_Review_Report___2024_Data" localSheetId="4">'External Verification Reports'!$R$1829</definedName>
    <definedName name="Mining_and_Transport_Division___Report_of_GHG_Independent_Review_Report___2024_Data">#REF!</definedName>
    <definedName name="Mining_Division___2023_Limited_Assurance_Verification_Report" localSheetId="4">'External Verification Reports'!$AV$63</definedName>
    <definedName name="Mining_Division___2023_Limited_Assurance_Verification_Report">#REF!</definedName>
    <definedName name="Mining_Division___2024_Limited_Assurance_Verification_Report" localSheetId="4">'External Verification Reports'!$B$41</definedName>
    <definedName name="Mining_Division___2024_Limited_Assurance_Verification_Report">#REF!</definedName>
    <definedName name="Mining2024" localSheetId="4">'External Verification Reports'!$D$62</definedName>
    <definedName name="Mining2024">#REF!</definedName>
    <definedName name="rf">[1]Listas!$G$2:$G$5</definedName>
    <definedName name="Transport_Division___2024_Limited_Assurance_Verification_Report" localSheetId="4">'External Verification Reports'!$D$871</definedName>
    <definedName name="Transport_Division___2024_Limited_Assurance_Verification_Report">#REF!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xlnp="http://schemas.microsoft.com/office/spreadsheetml/2019/extlinksprops" uri="{FCE6A71B-6B00-49CD-AB44-F6B1AE7CDE65}">
      <xxlnp:externalLinksPr autoRefresh="1"/>
    </ext>
  </extLst>
</workbook>
</file>

<file path=xl/calcChain.xml><?xml version="1.0" encoding="utf-8"?>
<calcChain xmlns="http://schemas.openxmlformats.org/spreadsheetml/2006/main">
  <c r="E95" i="100" l="1"/>
  <c r="E94" i="100"/>
  <c r="D95" i="100" l="1"/>
  <c r="D94" i="100"/>
  <c r="E93" i="100"/>
  <c r="D93" i="100"/>
  <c r="H71" i="100" l="1"/>
  <c r="G71" i="100"/>
  <c r="F71" i="100"/>
  <c r="E71" i="100"/>
  <c r="E97" i="100" s="1"/>
  <c r="H70" i="100"/>
  <c r="G70" i="100"/>
  <c r="F70" i="100"/>
  <c r="E70" i="100"/>
  <c r="E96" i="100" s="1"/>
  <c r="D71" i="100"/>
  <c r="D97" i="100" s="1"/>
  <c r="D70" i="100"/>
  <c r="D96" i="100" s="1"/>
  <c r="S235" i="103"/>
  <c r="R235" i="103"/>
  <c r="E51" i="100"/>
  <c r="D51" i="100"/>
  <c r="AA41" i="100"/>
  <c r="AA39" i="100"/>
  <c r="AA38" i="100"/>
  <c r="AA36" i="100"/>
  <c r="AA29" i="100"/>
  <c r="AA25" i="100"/>
  <c r="AA24" i="100"/>
  <c r="AA23" i="100"/>
  <c r="AA22" i="100"/>
  <c r="AA20" i="100"/>
  <c r="K211" i="100" l="1"/>
  <c r="K209" i="100"/>
  <c r="K231" i="100" s="1"/>
  <c r="F231" i="100"/>
  <c r="I231" i="100" s="1"/>
  <c r="F230" i="100"/>
  <c r="I230" i="100" s="1"/>
  <c r="F228" i="100"/>
  <c r="F227" i="100"/>
  <c r="F225" i="100"/>
  <c r="F223" i="100"/>
  <c r="F224" i="100"/>
  <c r="F221" i="100"/>
  <c r="F220" i="100"/>
  <c r="F218" i="100"/>
  <c r="F217" i="100"/>
  <c r="I224" i="100"/>
  <c r="S172" i="103" l="1"/>
  <c r="R172" i="103"/>
  <c r="D85" i="105"/>
  <c r="E85" i="105"/>
  <c r="C85" i="105"/>
  <c r="D84" i="105"/>
  <c r="E84" i="105"/>
  <c r="C84" i="105"/>
  <c r="D83" i="105"/>
  <c r="E83" i="105"/>
  <c r="C83" i="105"/>
  <c r="D86" i="105"/>
  <c r="E86" i="105"/>
  <c r="C86" i="105"/>
  <c r="D27" i="105" l="1"/>
  <c r="E27" i="105"/>
  <c r="C27" i="105"/>
  <c r="H30" i="105" s="1"/>
  <c r="C70" i="105"/>
  <c r="H70" i="105" s="1"/>
  <c r="D70" i="105"/>
  <c r="I70" i="105" s="1"/>
  <c r="E70" i="105"/>
  <c r="J70" i="105" s="1"/>
  <c r="C71" i="105"/>
  <c r="H69" i="105" s="1"/>
  <c r="D71" i="105"/>
  <c r="I69" i="105" s="1"/>
  <c r="E71" i="105"/>
  <c r="J69" i="105" s="1"/>
  <c r="H71" i="105"/>
  <c r="I71" i="105"/>
  <c r="J71" i="105"/>
  <c r="C72" i="105"/>
  <c r="H68" i="105" s="1"/>
  <c r="D72" i="105"/>
  <c r="I68" i="105" s="1"/>
  <c r="E72" i="105"/>
  <c r="J68" i="105" s="1"/>
  <c r="C73" i="105"/>
  <c r="H67" i="105" s="1"/>
  <c r="D73" i="105"/>
  <c r="I67" i="105" s="1"/>
  <c r="E73" i="105"/>
  <c r="J67" i="105" s="1"/>
  <c r="C74" i="105"/>
  <c r="H66" i="105" s="1"/>
  <c r="D74" i="105"/>
  <c r="I66" i="105" s="1"/>
  <c r="E74" i="105"/>
  <c r="J66" i="105" s="1"/>
  <c r="C75" i="105"/>
  <c r="H65" i="105" s="1"/>
  <c r="D75" i="105"/>
  <c r="I65" i="105" s="1"/>
  <c r="E75" i="105"/>
  <c r="J65" i="105" s="1"/>
  <c r="H77" i="105"/>
  <c r="I77" i="105"/>
  <c r="J77" i="105"/>
  <c r="H78" i="105"/>
  <c r="I78" i="105"/>
  <c r="J78" i="105"/>
  <c r="J79" i="105"/>
  <c r="J85" i="105" s="1"/>
  <c r="I80" i="105"/>
  <c r="I82" i="105"/>
  <c r="H82" i="105"/>
  <c r="J82" i="105"/>
  <c r="H81" i="105"/>
  <c r="I81" i="105"/>
  <c r="J81" i="105"/>
  <c r="H80" i="105"/>
  <c r="J80" i="105"/>
  <c r="H79" i="105"/>
  <c r="I79" i="105"/>
  <c r="I52" i="105"/>
  <c r="H54" i="105"/>
  <c r="J54" i="105"/>
  <c r="J55" i="105"/>
  <c r="H57" i="105"/>
  <c r="J57" i="105"/>
  <c r="H56" i="105"/>
  <c r="I56" i="105"/>
  <c r="J56" i="105"/>
  <c r="I57" i="105"/>
  <c r="H55" i="105"/>
  <c r="I55" i="105"/>
  <c r="H58" i="105"/>
  <c r="I58" i="105"/>
  <c r="J58" i="105"/>
  <c r="I54" i="105"/>
  <c r="H53" i="105"/>
  <c r="I53" i="105"/>
  <c r="J53" i="105"/>
  <c r="H52" i="105"/>
  <c r="J52" i="105"/>
  <c r="H39" i="105"/>
  <c r="H40" i="105"/>
  <c r="H45" i="105"/>
  <c r="J45" i="105"/>
  <c r="I44" i="105"/>
  <c r="J44" i="105"/>
  <c r="I42" i="105"/>
  <c r="J42" i="105"/>
  <c r="H43" i="105"/>
  <c r="I43" i="105"/>
  <c r="J43" i="105"/>
  <c r="H42" i="105"/>
  <c r="H44" i="105"/>
  <c r="H41" i="105"/>
  <c r="I41" i="105"/>
  <c r="J41" i="105"/>
  <c r="I45" i="105"/>
  <c r="I40" i="105"/>
  <c r="J40" i="105"/>
  <c r="I39" i="105"/>
  <c r="J39" i="105"/>
  <c r="H26" i="105"/>
  <c r="I26" i="105"/>
  <c r="J26" i="105"/>
  <c r="H27" i="105"/>
  <c r="I27" i="105"/>
  <c r="J27" i="105"/>
  <c r="H28" i="105"/>
  <c r="I28" i="105"/>
  <c r="J28" i="105"/>
  <c r="H29" i="105"/>
  <c r="I29" i="105"/>
  <c r="J29" i="105"/>
  <c r="H18" i="105"/>
  <c r="I18" i="105"/>
  <c r="J18" i="105"/>
  <c r="R194" i="103"/>
  <c r="Q194" i="103"/>
  <c r="P194" i="103"/>
  <c r="O194" i="103"/>
  <c r="N194" i="103"/>
  <c r="M194" i="103"/>
  <c r="L194" i="103"/>
  <c r="J194" i="103"/>
  <c r="I194" i="103"/>
  <c r="H194" i="103"/>
  <c r="G194" i="103"/>
  <c r="F194" i="103"/>
  <c r="E194" i="103"/>
  <c r="D194" i="103"/>
  <c r="R113" i="103"/>
  <c r="R112" i="103"/>
  <c r="R111" i="103"/>
  <c r="S31" i="103"/>
  <c r="R31" i="103"/>
  <c r="Q31" i="103"/>
  <c r="P31" i="103"/>
  <c r="O31" i="103"/>
  <c r="N31" i="103"/>
  <c r="M31" i="103"/>
  <c r="L31" i="103"/>
  <c r="S29" i="103"/>
  <c r="R29" i="103"/>
  <c r="Q29" i="103"/>
  <c r="P29" i="103"/>
  <c r="O29" i="103"/>
  <c r="N29" i="103"/>
  <c r="M29" i="103"/>
  <c r="L29" i="103"/>
  <c r="S27" i="103"/>
  <c r="R27" i="103"/>
  <c r="Q27" i="103"/>
  <c r="P27" i="103"/>
  <c r="O27" i="103"/>
  <c r="N27" i="103"/>
  <c r="M27" i="103"/>
  <c r="L27" i="103"/>
  <c r="M28" i="103" l="1"/>
  <c r="L28" i="103"/>
  <c r="M30" i="103"/>
  <c r="L30" i="103"/>
  <c r="Q28" i="103"/>
  <c r="Q30" i="103"/>
  <c r="S28" i="103"/>
  <c r="S30" i="103"/>
  <c r="P28" i="103"/>
  <c r="P30" i="103"/>
  <c r="N30" i="103"/>
  <c r="O28" i="103"/>
  <c r="R28" i="103"/>
  <c r="R30" i="103"/>
  <c r="N28" i="103"/>
  <c r="O30" i="103"/>
  <c r="J30" i="105"/>
  <c r="I30" i="105"/>
  <c r="K194" i="103" l="1"/>
  <c r="S97" i="100"/>
  <c r="R97" i="100"/>
  <c r="Q97" i="100"/>
  <c r="P97" i="100"/>
  <c r="O97" i="100"/>
  <c r="N97" i="100"/>
  <c r="M97" i="100"/>
  <c r="L97" i="100"/>
  <c r="S96" i="100"/>
  <c r="R96" i="100"/>
  <c r="Q96" i="100"/>
  <c r="P96" i="100"/>
  <c r="O96" i="100"/>
  <c r="N96" i="100"/>
  <c r="M96" i="100"/>
  <c r="L96" i="100"/>
  <c r="S95" i="100"/>
  <c r="R95" i="100"/>
  <c r="Q95" i="100"/>
  <c r="P95" i="100"/>
  <c r="O95" i="100"/>
  <c r="N95" i="100"/>
  <c r="M95" i="100"/>
  <c r="L95" i="100"/>
  <c r="S94" i="100"/>
  <c r="R94" i="100"/>
  <c r="Q94" i="100"/>
  <c r="P94" i="100"/>
  <c r="O94" i="100"/>
  <c r="N94" i="100"/>
  <c r="M94" i="100"/>
  <c r="L94" i="100"/>
  <c r="S93" i="100"/>
  <c r="R93" i="100"/>
  <c r="Q93" i="100"/>
  <c r="P93" i="100"/>
  <c r="O93" i="100"/>
  <c r="N93" i="100"/>
  <c r="M93" i="100"/>
  <c r="L93" i="100"/>
  <c r="AQ88" i="100"/>
  <c r="AI88" i="100"/>
  <c r="Y88" i="100"/>
  <c r="AA88" i="100" s="1"/>
  <c r="S88" i="100"/>
  <c r="J49" i="100"/>
  <c r="R48" i="100"/>
  <c r="J48" i="100"/>
  <c r="R47" i="100"/>
  <c r="J47" i="100"/>
  <c r="R46" i="100"/>
  <c r="J46" i="100"/>
  <c r="R45" i="100"/>
  <c r="J45" i="100"/>
  <c r="S42" i="100"/>
  <c r="S41" i="100"/>
  <c r="S39" i="100"/>
  <c r="S38" i="100"/>
  <c r="S37" i="100"/>
  <c r="S36" i="100"/>
  <c r="S34" i="100"/>
  <c r="S33" i="100"/>
  <c r="S32" i="100"/>
  <c r="S31" i="100"/>
  <c r="S30" i="100"/>
  <c r="S40" i="100" s="1"/>
  <c r="S29" i="100"/>
  <c r="S28" i="100"/>
  <c r="S27" i="100"/>
  <c r="S25" i="100"/>
  <c r="S24" i="100"/>
  <c r="S23" i="100"/>
  <c r="S22" i="100"/>
  <c r="S21" i="100"/>
  <c r="S20" i="100"/>
  <c r="S19" i="100"/>
  <c r="S18" i="100"/>
  <c r="S17" i="100"/>
  <c r="S16" i="100"/>
  <c r="S15" i="100"/>
  <c r="C82" i="105" l="1"/>
  <c r="H83" i="105" s="1"/>
  <c r="I83" i="105"/>
  <c r="S43" i="100"/>
  <c r="R49" i="100"/>
  <c r="E82" i="105" l="1"/>
  <c r="J83" i="105" s="1"/>
  <c r="G14" i="92" l="1"/>
  <c r="G13" i="92"/>
  <c r="Q22" i="78"/>
  <c r="S22" i="78" s="1"/>
  <c r="S18" i="78"/>
  <c r="AZ16" i="77"/>
  <c r="AR16" i="77"/>
  <c r="AJ16" i="77"/>
  <c r="AB16" i="77"/>
  <c r="T16" i="77"/>
  <c r="L16" i="77"/>
  <c r="AG15" i="77"/>
  <c r="AI15" i="77" s="1"/>
  <c r="Y15" i="77"/>
  <c r="AA15" i="77" s="1"/>
  <c r="Q15" i="77"/>
  <c r="S15" i="77" s="1"/>
  <c r="E31" i="25" l="1"/>
  <c r="E32" i="25"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<sst xmlns="http://schemas.openxmlformats.org/spreadsheetml/2006/main" count="5840" uniqueCount="2026">
  <si>
    <t xml:space="preserve">Antofagasta plc
  Sustainability Databook </t>
  </si>
  <si>
    <t>Antofagasta plc Sustainability Databook</t>
  </si>
  <si>
    <t>Boundary and scope</t>
  </si>
  <si>
    <t>All monetary figures in this report are expressed in USD unless otherwise specified.</t>
  </si>
  <si>
    <t xml:space="preserve">The KPIs reported follow the 2021 update of the GRI; it may include changes in definitions with respect to historical data. </t>
  </si>
  <si>
    <r>
      <t xml:space="preserve">All </t>
    </r>
    <r>
      <rPr>
        <i/>
        <sz val="12"/>
        <color theme="1"/>
        <rFont val="Calibri"/>
        <family val="2"/>
        <scheme val="minor"/>
      </rPr>
      <t>cursive</t>
    </r>
    <r>
      <rPr>
        <sz val="12"/>
        <color theme="1"/>
        <rFont val="Calibri"/>
        <family val="2"/>
        <scheme val="minor"/>
      </rPr>
      <t xml:space="preserve"> figures correspond to </t>
    </r>
    <r>
      <rPr>
        <b/>
        <sz val="12"/>
        <color theme="1"/>
        <rFont val="Calibri"/>
        <family val="2"/>
        <scheme val="minor"/>
      </rPr>
      <t>GRI 2-4 restatement information</t>
    </r>
    <r>
      <rPr>
        <sz val="12"/>
        <color theme="1"/>
        <rFont val="Calibri"/>
        <family val="2"/>
        <scheme val="minor"/>
      </rPr>
      <t xml:space="preserve">; It reflects the company's commitment to transparency and, as part of continuous improvement to our data, previous years may be adjusted due to methodology changes, corrections, and ongoing refinement of our data collection processes and quality. </t>
    </r>
  </si>
  <si>
    <t>Key</t>
  </si>
  <si>
    <t> </t>
  </si>
  <si>
    <t>Data available</t>
  </si>
  <si>
    <t>Data not available</t>
  </si>
  <si>
    <t>Not applicable</t>
  </si>
  <si>
    <t>Data hierarchy</t>
  </si>
  <si>
    <t>Name of the general theme containing the indicators to be presented.</t>
  </si>
  <si>
    <t>Name of the category of the indicators to be presented.</t>
  </si>
  <si>
    <t>Breakdown of indicators presented.</t>
  </si>
  <si>
    <t>Section</t>
  </si>
  <si>
    <t>Content</t>
  </si>
  <si>
    <t>Disclosure References</t>
  </si>
  <si>
    <t>GRI - SDG Index</t>
  </si>
  <si>
    <t>GRI and SDG Content Index.</t>
  </si>
  <si>
    <t>External Verification Reports</t>
  </si>
  <si>
    <t>EY's assurance letters for the Databook and Sustainability report, as well as SGS's assurance of  the Company's GHG emissions and ICMM's Performance Expectation validation letters.</t>
  </si>
  <si>
    <t>Sustainability Goals</t>
  </si>
  <si>
    <t>Economic</t>
  </si>
  <si>
    <t>Quantitative data of Antofagasta plc's economic performance, disaggregated by mining company, transport division and consolidated plc.</t>
  </si>
  <si>
    <t>Corporate Governance</t>
  </si>
  <si>
    <t>Quantitative data of Antofagasta plc's board.</t>
  </si>
  <si>
    <t>Compliance</t>
  </si>
  <si>
    <t>Quantitative data relating Antofagasta plc's coverage of the code of ethics, associated complaints, and fines received, disaggregated by mining company, transport division and consolidated plc.</t>
  </si>
  <si>
    <t>Supply</t>
  </si>
  <si>
    <t>Quantitative data of Antofagasta plc's supply chain, disaggregated by mining company, transport division and consolidated plc.</t>
  </si>
  <si>
    <t>Labour Practices</t>
  </si>
  <si>
    <t>Quantitative data of Antofagasta plc's labour practices, disaggregated by mining company, transport division and consolidated plc.</t>
  </si>
  <si>
    <t>Health and Safety</t>
  </si>
  <si>
    <t>Quantitative data of Antofagasta plc's health and safety performance, disaggregated by mining company, transport division and consolidated plc.</t>
  </si>
  <si>
    <t>Communities</t>
  </si>
  <si>
    <t>Quantitative data of Antofagasta plc's communities management performance, disaggregated by mining company, transport division and consolidated plc.</t>
  </si>
  <si>
    <t>Quantitative data of Antofagasta plc's environmental performance, disaggregated by mining company, transport division and consolidated plc.</t>
  </si>
  <si>
    <t>Quantitative data of Antofagasta plc's biodiversity performance, disaggregated by mining company, transport division and consolidated plc.</t>
  </si>
  <si>
    <t>ICMM Reporting Commitments</t>
  </si>
  <si>
    <t>ICMM Water - MD</t>
  </si>
  <si>
    <t>Quantitative data ICMM water, consolidated Mining Division.</t>
  </si>
  <si>
    <t>ICMM Water - MD Operations</t>
  </si>
  <si>
    <t>Quantitative data ICMM water, breakdown by mining operations.</t>
  </si>
  <si>
    <t>TSF Disclosure</t>
  </si>
  <si>
    <t>Antofagasta Minerals 2019 Church of England disclosure of operated and non-operated tailings storage facilities (TSFs).</t>
  </si>
  <si>
    <t>GISTM</t>
  </si>
  <si>
    <t>TCFD Index</t>
  </si>
  <si>
    <t>Antofagasta plc's TCFD Index.</t>
  </si>
  <si>
    <t xml:space="preserve"> SASB - MD</t>
  </si>
  <si>
    <t>Sustainability Accounting Standard Board (SASB) Index, Metal and Mining Industry Standard. Contains quantitative data, consolidated Mining Division.</t>
  </si>
  <si>
    <t>Social &amp; Economic (ICMM)</t>
  </si>
  <si>
    <t>Copper Mark</t>
  </si>
  <si>
    <t>Results of Copper Mark evaluations.</t>
  </si>
  <si>
    <t>Results of ICMM's Performance Expectations audit.</t>
  </si>
  <si>
    <t>PE ICMM - Self Assessment</t>
  </si>
  <si>
    <t>Results of ICMM's Performance Expectations self-assessment.</t>
  </si>
  <si>
    <t xml:space="preserve">Antofagasta plc
Sustainability Databook </t>
  </si>
  <si>
    <r>
      <rPr>
        <b/>
        <sz val="18"/>
        <rFont val="Calibri"/>
        <family val="2"/>
        <scheme val="minor"/>
      </rPr>
      <t>»</t>
    </r>
    <r>
      <rPr>
        <sz val="12"/>
        <rFont val="Calibri"/>
        <family val="2"/>
        <scheme val="minor"/>
      </rPr>
      <t xml:space="preserve"> Policies, reports, and Standards of Antofagasta plc </t>
    </r>
    <r>
      <rPr>
        <vertAlign val="superscript"/>
        <sz val="12"/>
        <rFont val="Calibri"/>
        <family val="2"/>
        <scheme val="minor"/>
      </rPr>
      <t>(1)</t>
    </r>
    <r>
      <rPr>
        <sz val="12"/>
        <rFont val="Calibri"/>
        <family val="2"/>
        <scheme val="minor"/>
      </rPr>
      <t>.</t>
    </r>
  </si>
  <si>
    <t>Policies &amp; Commitments</t>
  </si>
  <si>
    <t>Link</t>
  </si>
  <si>
    <t>Enlace</t>
  </si>
  <si>
    <t xml:space="preserve">Sustainability Policy </t>
  </si>
  <si>
    <t>Visit</t>
  </si>
  <si>
    <t>Visitar</t>
  </si>
  <si>
    <t>Water Policy</t>
  </si>
  <si>
    <t>Energy Policy</t>
  </si>
  <si>
    <t>Tailings Policy</t>
  </si>
  <si>
    <t>SSO Policy</t>
  </si>
  <si>
    <t>Human Rights Policy</t>
  </si>
  <si>
    <t>Code of Ethics</t>
  </si>
  <si>
    <t>Climate Change Strategy</t>
  </si>
  <si>
    <t>Tax Strategy</t>
  </si>
  <si>
    <t>Biodiversity</t>
  </si>
  <si>
    <t>Regional Supplier Procurement and Contracting  Guideline</t>
  </si>
  <si>
    <t>Crime Prevention Manual</t>
  </si>
  <si>
    <t>GISTM Centinela</t>
  </si>
  <si>
    <t>GISTM Los Pelambres</t>
  </si>
  <si>
    <t>2019 TSF Church of England Disclosure</t>
  </si>
  <si>
    <t>Reports</t>
  </si>
  <si>
    <t>Annual Report Antofagasta plc (2023)</t>
  </si>
  <si>
    <t>Annual Report Antofagasta plc (2022)</t>
  </si>
  <si>
    <t xml:space="preserve">Visit </t>
  </si>
  <si>
    <t>Annual Report Antofagasta plc (2021)</t>
  </si>
  <si>
    <t>Sustainability Report (Mining Division) (2023)</t>
  </si>
  <si>
    <t>Sustainability Report (Mining Division) (2022)</t>
  </si>
  <si>
    <t>Sustainability Report (Mining Division) (2021)</t>
  </si>
  <si>
    <t>Tax Report (2022)</t>
  </si>
  <si>
    <t>Tax Report (2021)</t>
  </si>
  <si>
    <t>Climate Action Plan (2023)</t>
  </si>
  <si>
    <t>Second Climate Change Report (2023)</t>
  </si>
  <si>
    <t>Climate Change Report (2021)</t>
  </si>
  <si>
    <t>Social Value Report (2022)</t>
  </si>
  <si>
    <t>Social Management Report (2021)</t>
  </si>
  <si>
    <t>TCFD Progress Report (2020)</t>
  </si>
  <si>
    <t>ESG Supporting Document DJSI (2023)</t>
  </si>
  <si>
    <t>FCAB Sustainability Report (Transport Division) (2023)</t>
  </si>
  <si>
    <t>FCAB Sustainability Report (Transport Division) (2022)</t>
  </si>
  <si>
    <t>FCAB Sustainability Report (Transport Division) (2021)</t>
  </si>
  <si>
    <t>Somos Choapa Annual Memory (2022)</t>
  </si>
  <si>
    <t>Somos Choapa Annual Memory (2021)</t>
  </si>
  <si>
    <t>Fundación Minera Los Pelambres Annual Memory (2023)</t>
  </si>
  <si>
    <t>Fundación Minera Los Pelambres Annual Memory (2022)</t>
  </si>
  <si>
    <t>Fundación Minera Los Pelambres Annual Memory (2021)</t>
  </si>
  <si>
    <t>Strategies (spanish)</t>
  </si>
  <si>
    <t>Estrategia de Controles: Operación de Vehículos Livianos</t>
  </si>
  <si>
    <t>Estrategia de Controles: Operación de Vehículos Pesados</t>
  </si>
  <si>
    <t>Estrategia de Controles: Operación de Izaje</t>
  </si>
  <si>
    <t>Estrategia de Controles: Trabajos en Altura</t>
  </si>
  <si>
    <t>Estrategia de Controles: Operación y Mantención de Correas Transportadoras</t>
  </si>
  <si>
    <t>Estrategia de Controles: Interacción con Energía Eléctrica</t>
  </si>
  <si>
    <t xml:space="preserve">Visitar </t>
  </si>
  <si>
    <t>Estrategia de Controles: Interacción con Energía Hidraulica</t>
  </si>
  <si>
    <t>Estrategia de Controles: Interacción con Energía Neumática</t>
  </si>
  <si>
    <t>Estrategia de Controles: Geotecnia</t>
  </si>
  <si>
    <t>Estrategia de Controles: Manejo de explosivos y fragmentadores de roca</t>
  </si>
  <si>
    <t>Estrategia de Controles: Operaciones de Perforación</t>
  </si>
  <si>
    <t>Estrategia de Controles: Operación de Neumáticos Mineros</t>
  </si>
  <si>
    <t>Estrategia de Controles: Operaciones de Sondaje</t>
  </si>
  <si>
    <t>Estrategia de Controles: Operación de Estructuras</t>
  </si>
  <si>
    <t>Información y prevención del acoso sexual 2020</t>
  </si>
  <si>
    <t>Disclosure</t>
  </si>
  <si>
    <t>Location</t>
  </si>
  <si>
    <t>Omission</t>
  </si>
  <si>
    <t>SDG</t>
  </si>
  <si>
    <t>GRI 2: General Disclosures 2021</t>
  </si>
  <si>
    <t>2-1</t>
  </si>
  <si>
    <t>Organizational details</t>
  </si>
  <si>
    <t>2-2</t>
  </si>
  <si>
    <t>Entities included in the organization’s sustainability reporting</t>
  </si>
  <si>
    <t>2-3</t>
  </si>
  <si>
    <t>Reporting period, frequency and contact point</t>
  </si>
  <si>
    <t>2-4</t>
  </si>
  <si>
    <t>Restatements of information</t>
  </si>
  <si>
    <t>2-5</t>
  </si>
  <si>
    <t>External assurance</t>
  </si>
  <si>
    <t>2-6</t>
  </si>
  <si>
    <t>Activities, value chain and other business relationships</t>
  </si>
  <si>
    <t>2-7</t>
  </si>
  <si>
    <t>Employees</t>
  </si>
  <si>
    <t>2-8</t>
  </si>
  <si>
    <t>Workers who are not employees</t>
  </si>
  <si>
    <t>2-9</t>
  </si>
  <si>
    <t>Governance structure and composition</t>
  </si>
  <si>
    <t>2-10</t>
  </si>
  <si>
    <t>Nomination and selection of the highest governance body</t>
  </si>
  <si>
    <t>2-11</t>
  </si>
  <si>
    <t>Chair of the highest governance body</t>
  </si>
  <si>
    <t>2-12</t>
  </si>
  <si>
    <t>Role of the highest governance body in overseeing the management of impacts</t>
  </si>
  <si>
    <t>2-13</t>
  </si>
  <si>
    <t>Delegation of responsibility for managing impacts</t>
  </si>
  <si>
    <t>2-14</t>
  </si>
  <si>
    <t>Role of the highest governance body in sustainability reporting</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</si>
  <si>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</si>
  <si>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</si>
  <si>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</si>
  <si>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</si>
  <si>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</si>
  <si>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</si>
  <si>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</si>
  <si>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</si>
  <si>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</si>
  <si>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</si>
  <si>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</si>
  <si>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</si>
  <si>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</si>
  <si>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</si>
  <si>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Currently Antofagasta Minerals does not have this information publicly available but is working to improve reporting practices.</t>
  </si>
  <si>
    <t>2-22</t>
  </si>
  <si>
    <t>Statement on sustainable development strategy</t>
  </si>
  <si>
    <t>2-23</t>
  </si>
  <si>
    <t>Policy commitments</t>
  </si>
  <si>
    <t>2-24</t>
  </si>
  <si>
    <t>Embedding policy commitments</t>
  </si>
  <si>
    <t>2-25</t>
  </si>
  <si>
    <t>Processes to remediate negative impacts</t>
  </si>
  <si>
    <t>2-26</t>
  </si>
  <si>
    <t>Mechanisms for seeking advice and raising concerns</t>
  </si>
  <si>
    <t>2-27</t>
  </si>
  <si>
    <t>Compliance with laws and regulations</t>
  </si>
  <si>
    <t>2-28</t>
  </si>
  <si>
    <t>Membership associations</t>
  </si>
  <si>
    <t>2-29</t>
  </si>
  <si>
    <t>Approach to stakeholder engagement</t>
  </si>
  <si>
    <t>2-30</t>
  </si>
  <si>
    <t>Collective bargaining agreements</t>
  </si>
  <si>
    <t>GRI 3: Material Topics 2021</t>
  </si>
  <si>
    <t>3-1</t>
  </si>
  <si>
    <t>Process to determine material topics</t>
  </si>
  <si>
    <t>3-2</t>
  </si>
  <si>
    <t>List of material topics</t>
  </si>
  <si>
    <t>3-3</t>
  </si>
  <si>
    <t>Management of material topics</t>
  </si>
  <si>
    <t>GRI 201: Economic Performance 2016</t>
  </si>
  <si>
    <t>201-1</t>
  </si>
  <si>
    <t>Direct economic value generated and distributed</t>
  </si>
  <si>
    <t>201-2</t>
  </si>
  <si>
    <t>Financial implications and other risks and opportunities due to climate change</t>
  </si>
  <si>
    <t>201-3</t>
  </si>
  <si>
    <t>Defined benefit plan obligations and other retirement plans</t>
  </si>
  <si>
    <t>201-4</t>
  </si>
  <si>
    <t>Financial assistance received from government</t>
  </si>
  <si>
    <t>GRI 202: Market Presence 2016</t>
  </si>
  <si>
    <t>202-1</t>
  </si>
  <si>
    <t>Ratios of standard entry level wage by gender compared to local minimum wage</t>
  </si>
  <si>
    <t>202-2</t>
  </si>
  <si>
    <t>Proportion of senior management hired from the local community</t>
  </si>
  <si>
    <t>GRI 203: Indirect Economic Impacts 2016</t>
  </si>
  <si>
    <t>203-1</t>
  </si>
  <si>
    <t>Infrastructure investments and services supported</t>
  </si>
  <si>
    <t>203-2</t>
  </si>
  <si>
    <t>Significant indirect economic impacts</t>
  </si>
  <si>
    <t>GRI 204: Procurement Practices 2016</t>
  </si>
  <si>
    <t>204-1</t>
  </si>
  <si>
    <t>Proportion of spending on local suppliers</t>
  </si>
  <si>
    <t>GRI 205: Anti-corruption 2016</t>
  </si>
  <si>
    <t>205-1</t>
  </si>
  <si>
    <t>Operations assessed for risks related to corruption</t>
  </si>
  <si>
    <t>205-2</t>
  </si>
  <si>
    <t>Communication and training about anti-corruption policies and procedures</t>
  </si>
  <si>
    <t>205-3</t>
  </si>
  <si>
    <t>Confirmed incidents of corruption and actions taken</t>
  </si>
  <si>
    <t>GRI 206: Anti-competitive Behavior 2016</t>
  </si>
  <si>
    <t>206-1</t>
  </si>
  <si>
    <t>Legal actions for anti-competitive behavior, anti-trust, and monopoly practices</t>
  </si>
  <si>
    <t>GRI 207: Tax 2019</t>
  </si>
  <si>
    <t>207-1</t>
  </si>
  <si>
    <t>Approach to tax</t>
  </si>
  <si>
    <t>207-2</t>
  </si>
  <si>
    <t>Tax governance, control, and risk management</t>
  </si>
  <si>
    <t>207-3</t>
  </si>
  <si>
    <t>Stakeholder engagement and management of concerns related to tax</t>
  </si>
  <si>
    <t>207-4</t>
  </si>
  <si>
    <t>Country-by-country reporting</t>
  </si>
  <si>
    <t>GRI 302: Energy 2016</t>
  </si>
  <si>
    <t>302-1</t>
  </si>
  <si>
    <t>Energy consumption within the organization</t>
  </si>
  <si>
    <t>302-2</t>
  </si>
  <si>
    <t>Energy consumption outside of the organization</t>
  </si>
  <si>
    <t>302-3</t>
  </si>
  <si>
    <t>Energy intensity</t>
  </si>
  <si>
    <t>302-4</t>
  </si>
  <si>
    <t>Reduction of energy consumption</t>
  </si>
  <si>
    <t>302-5</t>
  </si>
  <si>
    <t>Reductions in energy requirements of products and services</t>
  </si>
  <si>
    <t>GRI 303: Water and Effluents 2018</t>
  </si>
  <si>
    <t>303-1</t>
  </si>
  <si>
    <t>Interactions with water as a shared resource</t>
  </si>
  <si>
    <t>303-2</t>
  </si>
  <si>
    <t>Management of water discharge-related impacts</t>
  </si>
  <si>
    <t>303-3</t>
  </si>
  <si>
    <t>Water withdrawal</t>
  </si>
  <si>
    <t>303-4</t>
  </si>
  <si>
    <t>Water discharge</t>
  </si>
  <si>
    <t>303-5</t>
  </si>
  <si>
    <t>Water consumption</t>
  </si>
  <si>
    <t>GRI 304: Biodiversity 2016</t>
  </si>
  <si>
    <t>304-1</t>
  </si>
  <si>
    <t>Operational sites owned, leased, managed in, or adjacent to, protected areas and areas of high biodiversity value outside protected areas</t>
  </si>
  <si>
    <t>304-2</t>
  </si>
  <si>
    <t>Significant impacts of activities, products and services on biodiversity</t>
  </si>
  <si>
    <t>304-3</t>
  </si>
  <si>
    <t>Habitats protected or restored</t>
  </si>
  <si>
    <t>304-4</t>
  </si>
  <si>
    <t>IUCN Red List species and national conservation list species with habitats in areas affected by operations</t>
  </si>
  <si>
    <t>GRI 305: Emissions 2016</t>
  </si>
  <si>
    <t>305-1</t>
  </si>
  <si>
    <t>Direct (Scope 1) GHG emissions</t>
  </si>
  <si>
    <t>305-2</t>
  </si>
  <si>
    <t>Energy indirect (Scope 2) GHG emissions</t>
  </si>
  <si>
    <t>305-3</t>
  </si>
  <si>
    <t>Other indirect (Scope 3) GHG emissions</t>
  </si>
  <si>
    <t>305-4</t>
  </si>
  <si>
    <t>GHG emissions intensity</t>
  </si>
  <si>
    <t>305-5</t>
  </si>
  <si>
    <t>Reduction of GHG emissions</t>
  </si>
  <si>
    <t>305-6</t>
  </si>
  <si>
    <t>Emissions of ozone-depleting substances (ODS)</t>
  </si>
  <si>
    <t>305-7</t>
  </si>
  <si>
    <t>Nitrogen oxides (NOx), sulfur oxides (SOx), and other significant air emissions</t>
  </si>
  <si>
    <t>GRI 306: Waste 2020</t>
  </si>
  <si>
    <t>306-1</t>
  </si>
  <si>
    <t>Waste generation and significant waste-related impacts</t>
  </si>
  <si>
    <t>306-2</t>
  </si>
  <si>
    <t>Management of significant waste-related impacts</t>
  </si>
  <si>
    <t>306-3</t>
  </si>
  <si>
    <t>Waste generated</t>
  </si>
  <si>
    <t>306-4</t>
  </si>
  <si>
    <t>Waste diverted from disposal</t>
  </si>
  <si>
    <t>306-5</t>
  </si>
  <si>
    <t>Waste directed to disposal</t>
  </si>
  <si>
    <t>GRI 308: Supplier Environmental Assessment 2016</t>
  </si>
  <si>
    <t>308-1</t>
  </si>
  <si>
    <t>New suppliers that were screened using environmental criteria</t>
  </si>
  <si>
    <t>308-2</t>
  </si>
  <si>
    <t>Negative environmental impacts in the supply chain and actions taken</t>
  </si>
  <si>
    <t>GRI 401: Employment 2016</t>
  </si>
  <si>
    <t>401-1</t>
  </si>
  <si>
    <t>New employee hires and employee turnover</t>
  </si>
  <si>
    <t>401-2</t>
  </si>
  <si>
    <t>Benefits provided to full-time employees that are not provided to temporary or part-time employees</t>
  </si>
  <si>
    <t>401-3</t>
  </si>
  <si>
    <t>Parental leave</t>
  </si>
  <si>
    <t>GRI 403: Occupational Health and Safety 2018</t>
  </si>
  <si>
    <t>403-1</t>
  </si>
  <si>
    <t>Occupational health and safety management system</t>
  </si>
  <si>
    <t>403-2</t>
  </si>
  <si>
    <t>Hazard identification, risk assessment, and incident investigation</t>
  </si>
  <si>
    <t>403-3</t>
  </si>
  <si>
    <t>Occupational health services</t>
  </si>
  <si>
    <t>403-4</t>
  </si>
  <si>
    <t>Worker participation, consultation, and communication on occupational health and safety</t>
  </si>
  <si>
    <t>403-5</t>
  </si>
  <si>
    <t>Worker training on occupational health and safety</t>
  </si>
  <si>
    <t>403-6</t>
  </si>
  <si>
    <t>Promotion of worker health</t>
  </si>
  <si>
    <t>403-7</t>
  </si>
  <si>
    <t>Prevention and mitigation of occupational health and safety impacts directly linked by business relationships</t>
  </si>
  <si>
    <t>403-8</t>
  </si>
  <si>
    <t>Workers covered by an occupational health and safety management system</t>
  </si>
  <si>
    <t>403-9</t>
  </si>
  <si>
    <t>Work-related injuries</t>
  </si>
  <si>
    <t>403-10</t>
  </si>
  <si>
    <t>Work-related ill health</t>
  </si>
  <si>
    <t>GRI 404: Training and Education 2016</t>
  </si>
  <si>
    <t>404-1</t>
  </si>
  <si>
    <t>Average hours of training per year per employee</t>
  </si>
  <si>
    <t>404-2</t>
  </si>
  <si>
    <t>Programs for upgrading employee skills and transition assistance programs</t>
  </si>
  <si>
    <t>404-3</t>
  </si>
  <si>
    <t>Percentage of employees receiving regular performance and career development reviews</t>
  </si>
  <si>
    <t>GRI 405: Diversity and Equal Opportunity 2016</t>
  </si>
  <si>
    <t>405-1</t>
  </si>
  <si>
    <t>Diversity of governance bodies and employees</t>
  </si>
  <si>
    <t>405-2</t>
  </si>
  <si>
    <t>Ratio of basic salary and remuneration of women to men</t>
  </si>
  <si>
    <t>GRI 406: Non-discrimination 2016</t>
  </si>
  <si>
    <t>406-1</t>
  </si>
  <si>
    <t>Incidents of discrimination and corrective actions taken</t>
  </si>
  <si>
    <t>GRI 407: Freedom of Association and Collective Bargaining 2016</t>
  </si>
  <si>
    <t>407-1</t>
  </si>
  <si>
    <t>Operations and suppliers in which the right to freedom of association and collective bargaining may be at risk</t>
  </si>
  <si>
    <t>GRI 408: Child Labor 2016</t>
  </si>
  <si>
    <t>408-1</t>
  </si>
  <si>
    <t>Operations and suppliers at significant risk for incidents of child labor</t>
  </si>
  <si>
    <t>GRI 409: Forced or Compulsory Labor 2016</t>
  </si>
  <si>
    <t>409-1</t>
  </si>
  <si>
    <t>Operations and suppliers at significant risk for incidents of forced or compulsory labor</t>
  </si>
  <si>
    <t>GRI 410: Security Practices 2016</t>
  </si>
  <si>
    <t>410-1</t>
  </si>
  <si>
    <t>Security personnel trained in human rights policies or procedures</t>
  </si>
  <si>
    <t>GRI 411: Rights of Indigenous Peoples 2016</t>
  </si>
  <si>
    <t>411-1</t>
  </si>
  <si>
    <t>Incidents of violations involving rights of indigenous peoples</t>
  </si>
  <si>
    <t>GRI 413: Local Communities 2016</t>
  </si>
  <si>
    <t>413-1</t>
  </si>
  <si>
    <t>Operations with local community engagement, impact assessments, and development programs</t>
  </si>
  <si>
    <t>413-2</t>
  </si>
  <si>
    <t>Operations with significant actual and potential negative impacts on local communities</t>
  </si>
  <si>
    <t>GRI 414: Supplier Social Assessment 2016</t>
  </si>
  <si>
    <t>414-1</t>
  </si>
  <si>
    <t>New suppliers that were screened using social criteria</t>
  </si>
  <si>
    <t>414-2</t>
  </si>
  <si>
    <t>Negative social impacts in the supply chain and actions taken</t>
  </si>
  <si>
    <t>GRI 415: Public Policy 2016</t>
  </si>
  <si>
    <t>415-1</t>
  </si>
  <si>
    <t>Political contributions</t>
  </si>
  <si>
    <t>Safety</t>
  </si>
  <si>
    <t>Fatalities</t>
  </si>
  <si>
    <t>Mining 
Division</t>
  </si>
  <si>
    <t>Transport 
Division</t>
  </si>
  <si>
    <t>Antofagasta 
plc</t>
  </si>
  <si>
    <t>Fatalities Mining Division</t>
  </si>
  <si>
    <t>Fatalities Transport Division</t>
  </si>
  <si>
    <t>Fatalities Antofagasta plc</t>
  </si>
  <si>
    <t>Diversity and Inclusion</t>
  </si>
  <si>
    <t>Employment of women</t>
  </si>
  <si>
    <t>Employment of women Mining Division</t>
  </si>
  <si>
    <t>Employment of women Transport Division</t>
  </si>
  <si>
    <t>Employment of women Antofagasta plc</t>
  </si>
  <si>
    <t>2025 goal: 30% of employees are women</t>
  </si>
  <si>
    <t>…</t>
  </si>
  <si>
    <t>Employment of people with disabilities</t>
  </si>
  <si>
    <t>Employment of people with disabilities Mining Division</t>
  </si>
  <si>
    <t>Employment of people with disabilities Transport Division</t>
  </si>
  <si>
    <t>Employment of people with disabilities Antofagasta plc</t>
  </si>
  <si>
    <t>Suppliers</t>
  </si>
  <si>
    <t>Local Suppliers</t>
  </si>
  <si>
    <t>Local Suppliers Mining Division</t>
  </si>
  <si>
    <t>Local Suppliers Transport Division</t>
  </si>
  <si>
    <t>Local Suppliers Antofagasta plc</t>
  </si>
  <si>
    <t>Greenhouse gas (GHG) emission reduction</t>
  </si>
  <si>
    <t>Scope 1 and 2 (Market-based)</t>
  </si>
  <si>
    <t>Scope 1 and 2 (Market-based) Mining Division</t>
  </si>
  <si>
    <t>Scope 1 and 2 (Market-based) Transport Division</t>
  </si>
  <si>
    <t>Scope 1 and 2 (Market-based) Antofagasta plc</t>
  </si>
  <si>
    <t>2035 goal: 50% reduction in emissions with 2020 as baseline</t>
  </si>
  <si>
    <t>Antofagasta plc
Sustainability Databook</t>
  </si>
  <si>
    <t>» Quantitative data of Antofagasta plc's economic performance, disaggregated by mining company, transport division and consolidated plc.</t>
  </si>
  <si>
    <t>Indicators</t>
  </si>
  <si>
    <t>GRI</t>
  </si>
  <si>
    <t>Required Data</t>
  </si>
  <si>
    <t>Unit</t>
  </si>
  <si>
    <t>Corporate 
Offices</t>
  </si>
  <si>
    <t>Los 
Pelambres</t>
  </si>
  <si>
    <t>Centinela</t>
  </si>
  <si>
    <t>Antucoya</t>
  </si>
  <si>
    <r>
      <t xml:space="preserve">Zaldívar </t>
    </r>
    <r>
      <rPr>
        <b/>
        <vertAlign val="superscript"/>
        <sz val="13"/>
        <rFont val="Calibri Light"/>
        <family val="2"/>
        <scheme val="major"/>
      </rPr>
      <t>(1)</t>
    </r>
  </si>
  <si>
    <t>Activities and Workers</t>
  </si>
  <si>
    <t>Activities, Value Chain and Other Business Relationships</t>
  </si>
  <si>
    <t>Copper production</t>
  </si>
  <si>
    <t>Thousands of tonnes</t>
  </si>
  <si>
    <t>Tonnage transported</t>
  </si>
  <si>
    <t>Revenue</t>
  </si>
  <si>
    <t>Millions of US dollars, excluding non-operating revenue</t>
  </si>
  <si>
    <t>EBITDA</t>
  </si>
  <si>
    <t>Millions of US dollars</t>
  </si>
  <si>
    <t>Economic Performance</t>
  </si>
  <si>
    <t>Direct Economic Value Generated and Distributed</t>
  </si>
  <si>
    <t>Operating revenue and sale of assets (a)</t>
  </si>
  <si>
    <t>Investment income (b)</t>
  </si>
  <si>
    <t>Economic value generated (a+b)</t>
  </si>
  <si>
    <t>Workers: remuneration and benefits</t>
  </si>
  <si>
    <t xml:space="preserve">Suppliers: purchase of utilities. goods and services </t>
  </si>
  <si>
    <t>Community: Contributions to community projects</t>
  </si>
  <si>
    <t>Financing: payments to lenders</t>
  </si>
  <si>
    <t>State: taxes</t>
  </si>
  <si>
    <t>Shareholders: dividends</t>
  </si>
  <si>
    <t>Economic value distributed</t>
  </si>
  <si>
    <t>Economic value retained</t>
  </si>
  <si>
    <r>
      <rPr>
        <vertAlign val="superscript"/>
        <sz val="12"/>
        <color theme="1"/>
        <rFont val="Calibri"/>
        <family val="2"/>
        <scheme val="minor"/>
      </rPr>
      <t>(1)</t>
    </r>
    <r>
      <rPr>
        <sz val="12"/>
        <color theme="1"/>
        <rFont val="Calibri"/>
        <family val="2"/>
        <scheme val="minor"/>
      </rPr>
      <t xml:space="preserve"> Zaldívar is 50% owned by the Group, therefore all values represented in this table correspond to the 50% attributable to Antofagasta plc.</t>
    </r>
  </si>
  <si>
    <t>» Quantitative data of Antofagasta plc's board.</t>
  </si>
  <si>
    <t>Governance</t>
  </si>
  <si>
    <t>Governance Structure and Composition</t>
  </si>
  <si>
    <t>Executive directors</t>
  </si>
  <si>
    <t>Non-executive directors</t>
  </si>
  <si>
    <t>Independent directors</t>
  </si>
  <si>
    <t>Non-independent directors</t>
  </si>
  <si>
    <t>Total board size</t>
  </si>
  <si>
    <t>Governance Structure by Gender</t>
  </si>
  <si>
    <t>Female directors</t>
  </si>
  <si>
    <t>Male directors</t>
  </si>
  <si>
    <t>Average Tenure of Board Members</t>
  </si>
  <si>
    <t>Average tenure of board members in years</t>
  </si>
  <si>
    <t>Under 5 years of tenure on the Board</t>
  </si>
  <si>
    <t>6-9 years of tenure on the Board</t>
  </si>
  <si>
    <t>Over 9 years of tenure on the Board</t>
  </si>
  <si>
    <t>Board Members by Age Groups</t>
  </si>
  <si>
    <t>Under 30 years old</t>
  </si>
  <si>
    <t>Percentage of members</t>
  </si>
  <si>
    <t>30-50 years old</t>
  </si>
  <si>
    <t>Over 50 years old</t>
  </si>
  <si>
    <t>Board Members by Gender</t>
  </si>
  <si>
    <t>Board Effectiveness</t>
  </si>
  <si>
    <t xml:space="preserve">Average board meeting attendance </t>
  </si>
  <si>
    <t>Percentage of meetings of board of directors</t>
  </si>
  <si>
    <t>Number of people</t>
  </si>
  <si>
    <t>Board Industry Experience</t>
  </si>
  <si>
    <t>Number of independent or non-executive members with industry experience (e.g., excludes executives)</t>
  </si>
  <si>
    <t>» Quantitative data relating Antofagasta plc's coverage of the code of ethics, associated complaints, and fines received, disaggregated by mining company, transport division and consolidated plc.</t>
  </si>
  <si>
    <t>Zaldívar</t>
  </si>
  <si>
    <t>Strategy, policies and practices</t>
  </si>
  <si>
    <t xml:space="preserve"> 2-27</t>
  </si>
  <si>
    <t>Instances for which fines were incurred in the current reporting period</t>
  </si>
  <si>
    <t>Number of instances</t>
  </si>
  <si>
    <t>Instances for which non-monetary sanctions were incurred in the current reporting period</t>
  </si>
  <si>
    <t>Total number of significant instances of non-compliance with laws and regulations</t>
  </si>
  <si>
    <t>Fines paid for instances of non-compliance with laws and regulations</t>
  </si>
  <si>
    <t>Fines paid for instances of non-compliance with laws and regulations that occurred in the current reporting period</t>
  </si>
  <si>
    <t>Number of fines</t>
  </si>
  <si>
    <t>Monetary value of fines paid for instances of non-compliance with laws and regulations that occurred in the current reporting period</t>
  </si>
  <si>
    <t>US dollars</t>
  </si>
  <si>
    <t>Fines paid for instances of non-compliance with laws and regulations that occurred in previous reporting periods and paid in the current period</t>
  </si>
  <si>
    <t>Monetary value of fines for instances of non-compliance with laws and regulations that occurred in previous reporting periods and paid in the current period</t>
  </si>
  <si>
    <t>Total number of fines for instances of noncompliance with laws and regulations that were paid during the reporting period</t>
  </si>
  <si>
    <t>Total monetary value of fines for instances of noncompliance with laws and regulations that were paid during the reporting period</t>
  </si>
  <si>
    <t>Anti-corruption</t>
  </si>
  <si>
    <t>Governance body members that the organization’s anticorruption policies and procedures have been communicated to.</t>
  </si>
  <si>
    <t>Total Number</t>
  </si>
  <si>
    <t>Percentage</t>
  </si>
  <si>
    <t>Governance body members that have received training on anti-corruption.</t>
  </si>
  <si>
    <t xml:space="preserve"> Employees that the organization’s anti-corruption policies and procedures have been communicated to</t>
  </si>
  <si>
    <t>Operators</t>
  </si>
  <si>
    <t>Supervisors</t>
  </si>
  <si>
    <t>Executives</t>
  </si>
  <si>
    <t>Business partners that the organization’s anticorruption policies and procedures have been communicated to</t>
  </si>
  <si>
    <t>Joint Venture</t>
  </si>
  <si>
    <t>Employees that have received training on anti-corruption</t>
  </si>
  <si>
    <t>Confirmed incidents of corruption</t>
  </si>
  <si>
    <t>Total number of confirmed incidents in which employees were dismissed or disciplined for corruption</t>
  </si>
  <si>
    <t>Total number of confirmed incidents when contracts with business partners were terminated or not renewed due to violations related to corruption.</t>
  </si>
  <si>
    <t>Public legal cases regarding corruption brought against the organization or its employees during the reporting period and the outcomes of such cases</t>
  </si>
  <si>
    <t>Number of cases</t>
  </si>
  <si>
    <t>Anti-competitive Behavior</t>
  </si>
  <si>
    <t>The number of legal cases, ongoing or completed, where the organization has been implicated in anti-competitive behavior, anti-trust violations, or monopoly legislation.</t>
  </si>
  <si>
    <t>Number</t>
  </si>
  <si>
    <t xml:space="preserve">Legal actions pending or completed during the reporting period regarding anti-competitive behavior and violations of anti-trust and monopoly legislation in which the organization has been identified as a participant </t>
  </si>
  <si>
    <t>Non-discrimination</t>
  </si>
  <si>
    <t>Total number of incidents of discrimination during the reporting period</t>
  </si>
  <si>
    <t xml:space="preserve"> 2-26</t>
  </si>
  <si>
    <t>Complaints received under the Code</t>
  </si>
  <si>
    <t xml:space="preserve">Number of cases received </t>
  </si>
  <si>
    <t>All Complaints</t>
  </si>
  <si>
    <t>Total Complaints</t>
  </si>
  <si>
    <t>Code of Conduct</t>
  </si>
  <si>
    <t xml:space="preserve">Percentage of Coverage of Code of Conduct / Ethics </t>
  </si>
  <si>
    <t xml:space="preserve">Percentage of coverage of Code of Conduct / Ethics </t>
  </si>
  <si>
    <t>Employee</t>
  </si>
  <si>
    <t>Contractors / Suppliers / Service Providers</t>
  </si>
  <si>
    <t>Percentage Written / Digital Acknowledgement of Code of Conduct / Ethics</t>
  </si>
  <si>
    <t>Percentage written/digital acknowledgement of Code of Conduct / Ethics</t>
  </si>
  <si>
    <t>Percentage Training Provided of Code of Conduct / Ethics</t>
  </si>
  <si>
    <t>Fraud, conflicts of interest, and other misconduct</t>
  </si>
  <si>
    <t xml:space="preserve">Reported case </t>
  </si>
  <si>
    <t xml:space="preserve">Regulatory non-compliance </t>
  </si>
  <si>
    <t>Workplace and sexual harassment</t>
  </si>
  <si>
    <t>Other Human Resources-related issues</t>
  </si>
  <si>
    <t>Non-compliance with Code of Conduct (included: Fraud, Conflict of interest and Anti-competitive practice, and others)</t>
  </si>
  <si>
    <t>Non-compliance with regulation (law 20.393)</t>
  </si>
  <si>
    <t xml:space="preserve">Non sexual discrimination and harassment </t>
  </si>
  <si>
    <t>Sexual discrimination and harassment</t>
  </si>
  <si>
    <t xml:space="preserve"> Non ethical complains</t>
  </si>
  <si>
    <t>Critical Tier 1 Suppliers</t>
  </si>
  <si>
    <r>
      <t xml:space="preserve">Total tier-1 suppliers </t>
    </r>
    <r>
      <rPr>
        <vertAlign val="superscript"/>
        <sz val="12"/>
        <rFont val="Calibri"/>
        <family val="2"/>
        <scheme val="minor"/>
      </rPr>
      <t>(2)</t>
    </r>
  </si>
  <si>
    <t>Number of suppliers</t>
  </si>
  <si>
    <t>Share of procurement spent (%)</t>
  </si>
  <si>
    <t xml:space="preserve"> 2-6</t>
  </si>
  <si>
    <t>Annual average</t>
  </si>
  <si>
    <t>Percentage of total suppliers</t>
  </si>
  <si>
    <t>From other regions in Chile</t>
  </si>
  <si>
    <t>Percentage of total</t>
  </si>
  <si>
    <t>From outside Chile</t>
  </si>
  <si>
    <t>Procurement Practices</t>
  </si>
  <si>
    <t>Purchases Proportion of Spending on Local Suppliers</t>
  </si>
  <si>
    <t>Purchases</t>
  </si>
  <si>
    <t>Purchases from other regions in Chile</t>
  </si>
  <si>
    <t>Purchases outside Chile</t>
  </si>
  <si>
    <t>Purchases from SMEs</t>
  </si>
  <si>
    <t>Supplier Sustainability Assessment</t>
  </si>
  <si>
    <t>308-1
414-1</t>
  </si>
  <si>
    <t>308-2
414-2</t>
  </si>
  <si>
    <t>Supplier risk assessment</t>
  </si>
  <si>
    <t>Suppliers identified as having a high risk</t>
  </si>
  <si>
    <t>Negative impacts in the supply chain</t>
  </si>
  <si>
    <t>Total number of suppliers classified as high-risk</t>
  </si>
  <si>
    <r>
      <rPr>
        <vertAlign val="superscript"/>
        <sz val="12"/>
        <color rgb="FF000000"/>
        <rFont val="Calibri"/>
        <family val="2"/>
        <scheme val="minor"/>
      </rPr>
      <t>(2)</t>
    </r>
    <r>
      <rPr>
        <sz val="12"/>
        <color rgb="FF000000"/>
        <rFont val="Calibri"/>
        <family val="2"/>
        <scheme val="minor"/>
      </rPr>
      <t xml:space="preserve"> Tier 1 suppliers: As per Dow Jones Sustainability Index (DJSI), this refers to suppliers that directly supply goods, materials or services (including intellectual property (IP) / patents) to the company.</t>
    </r>
  </si>
  <si>
    <t>» Quantitative data of Antofagasta plc's labour practices, disaggregated by mining company, transport division and consolidated plc.</t>
  </si>
  <si>
    <r>
      <t xml:space="preserve">Activities and Workers </t>
    </r>
    <r>
      <rPr>
        <b/>
        <vertAlign val="superscript"/>
        <sz val="13"/>
        <rFont val="Calibri Light"/>
        <family val="2"/>
        <scheme val="major"/>
      </rPr>
      <t>(1)</t>
    </r>
  </si>
  <si>
    <t xml:space="preserve"> 2-7</t>
  </si>
  <si>
    <t>Women Permanent and full-time employees</t>
  </si>
  <si>
    <t>Annual average of women</t>
  </si>
  <si>
    <t xml:space="preserve"> 405-1</t>
  </si>
  <si>
    <t>Percentage of annual average of women of all employees</t>
  </si>
  <si>
    <t xml:space="preserve">Number of women as of December 31 </t>
  </si>
  <si>
    <t>Percentage of women of all employees as of December 31</t>
  </si>
  <si>
    <t>Men Permanent and full-time employees</t>
  </si>
  <si>
    <t>Annual average of men</t>
  </si>
  <si>
    <t>Percentage of annual average of men of all employees</t>
  </si>
  <si>
    <t xml:space="preserve">Number of men as of December 31 </t>
  </si>
  <si>
    <t>Percentage of men of all employees as of December 31</t>
  </si>
  <si>
    <t>Total Permanent and full-time employees</t>
  </si>
  <si>
    <t>Percentage of annual average of all employees and contractors</t>
  </si>
  <si>
    <t xml:space="preserve">Number as of December 31 </t>
  </si>
  <si>
    <t>Percentage of all employees and contractors as of December 31</t>
  </si>
  <si>
    <t>Temporary Employees</t>
  </si>
  <si>
    <t>Women temporary employees</t>
  </si>
  <si>
    <t>Men temporary employees</t>
  </si>
  <si>
    <t>Total Temporary employees</t>
  </si>
  <si>
    <t>Contractors</t>
  </si>
  <si>
    <t xml:space="preserve"> 2-8</t>
  </si>
  <si>
    <t>Stakeholder Engagement</t>
  </si>
  <si>
    <t>Freedom of Association</t>
  </si>
  <si>
    <t xml:space="preserve"> 2-30</t>
  </si>
  <si>
    <t>Union membership</t>
  </si>
  <si>
    <t>Annual average of unionised employees</t>
  </si>
  <si>
    <t>Percentage of employees represented by an independent trade union or covered by collective bargaining agreements</t>
  </si>
  <si>
    <t>Annual average of percentage of unionised employees</t>
  </si>
  <si>
    <t>Employment</t>
  </si>
  <si>
    <t>New Employee Hires</t>
  </si>
  <si>
    <t>Total number of new employee hires</t>
  </si>
  <si>
    <t>New Employee Hires by Gender</t>
  </si>
  <si>
    <t>Women</t>
  </si>
  <si>
    <t>Number of women</t>
  </si>
  <si>
    <t>Rate of hire - Women</t>
  </si>
  <si>
    <t>Percentage of women</t>
  </si>
  <si>
    <t>Men</t>
  </si>
  <si>
    <t>Number of men</t>
  </si>
  <si>
    <t>Rate of hire - Men</t>
  </si>
  <si>
    <t>Percentage of men</t>
  </si>
  <si>
    <t>New Employee Hires by Age Group</t>
  </si>
  <si>
    <t>under 30 years old</t>
  </si>
  <si>
    <t>rate of new hires under 30 years old</t>
  </si>
  <si>
    <t>Percentage of people</t>
  </si>
  <si>
    <t>30 - 50 years old</t>
  </si>
  <si>
    <t>rate of new hires 30 - 50 years old</t>
  </si>
  <si>
    <t>rate of new hires over 50 years old</t>
  </si>
  <si>
    <t>Employee Turnover Rate</t>
  </si>
  <si>
    <t xml:space="preserve"> 401-1</t>
  </si>
  <si>
    <t>Total employee turnover rate</t>
  </si>
  <si>
    <t>Voluntary employee turnover rate</t>
  </si>
  <si>
    <t>Total Employee Turnover Rate by Gender</t>
  </si>
  <si>
    <t>Women turnover rate</t>
  </si>
  <si>
    <t>Men turnover rate</t>
  </si>
  <si>
    <t>Total Employee Turnover Rate by Age Group</t>
  </si>
  <si>
    <t>Turnover rate under 30 years old</t>
  </si>
  <si>
    <t>Turnover rate 30 - 50 years old</t>
  </si>
  <si>
    <t>Turnover rate over 50 years old</t>
  </si>
  <si>
    <t>Parental Leave</t>
  </si>
  <si>
    <t>Employees that were entitled to parental leave</t>
  </si>
  <si>
    <t xml:space="preserve"> 401-3</t>
  </si>
  <si>
    <t>Total number of employees that were entitled to parental leave</t>
  </si>
  <si>
    <t>Employees that took parental leave</t>
  </si>
  <si>
    <t>Total number of employees that took parental leave</t>
  </si>
  <si>
    <t>Return to work after parental leave</t>
  </si>
  <si>
    <t>Employees that returned to work in the reporting period after parental leave ended</t>
  </si>
  <si>
    <t>Total number of employees that returned to work in the reporting period after parental leave ended</t>
  </si>
  <si>
    <t>Employees that returned to work after parental leave ended that were still employed 12 months after their return to work</t>
  </si>
  <si>
    <t>Total number of employees that returned to work after parental leave ended that were still employed 12 months after their return to work</t>
  </si>
  <si>
    <t>Return to work of employees that took parental leave</t>
  </si>
  <si>
    <t>Return to work rates of employees that took parental leave</t>
  </si>
  <si>
    <t>Retention of employees that took parental leave</t>
  </si>
  <si>
    <t>Retention rates of employees that took parental leave</t>
  </si>
  <si>
    <t>Training and Education</t>
  </si>
  <si>
    <t>Training and Development Inputs</t>
  </si>
  <si>
    <t>Hours of training</t>
  </si>
  <si>
    <t>Total hours</t>
  </si>
  <si>
    <r>
      <t>6855</t>
    </r>
    <r>
      <rPr>
        <vertAlign val="superscript"/>
        <sz val="12"/>
        <rFont val="Calibri"/>
        <family val="2"/>
        <scheme val="minor"/>
      </rPr>
      <t>(4)</t>
    </r>
  </si>
  <si>
    <t>Hours of training per employee</t>
  </si>
  <si>
    <t>Hours of Training by Gender</t>
  </si>
  <si>
    <t>Total hours of training</t>
  </si>
  <si>
    <t>Average hours of training per women as of December 31st</t>
  </si>
  <si>
    <t>Average hours of training per men as of December 31st</t>
  </si>
  <si>
    <t>Hours of Training by Role</t>
  </si>
  <si>
    <t>Annual Average of hours of training per operators</t>
  </si>
  <si>
    <t>Annual Average of hours of training per supervisors</t>
  </si>
  <si>
    <t>Annual Average of hours of training per executives</t>
  </si>
  <si>
    <t>Performance Evaluation</t>
  </si>
  <si>
    <t>Percentage of all employees</t>
  </si>
  <si>
    <t>Performance Evaluation by Gender</t>
  </si>
  <si>
    <t>Percentage of women of all employees</t>
  </si>
  <si>
    <t>Percentage of men of all employees</t>
  </si>
  <si>
    <t>Performance Evaluation by Role</t>
  </si>
  <si>
    <t>Percentage of own operators of all employees</t>
  </si>
  <si>
    <t>Percentage of own supervisors of all employees</t>
  </si>
  <si>
    <t>Percentage of own executives of all employees</t>
  </si>
  <si>
    <t>Diversity and Equal Opportunity</t>
  </si>
  <si>
    <t>Diversity &amp; Inclusion</t>
  </si>
  <si>
    <t>Disabilities</t>
  </si>
  <si>
    <t>Percentage of annual average of all employees</t>
  </si>
  <si>
    <t>Other Nationalities</t>
  </si>
  <si>
    <t>Workforce According to Role and Gender</t>
  </si>
  <si>
    <t>Annual average of own operators</t>
  </si>
  <si>
    <t>Annual average of own supervisors</t>
  </si>
  <si>
    <t>Annual average of own executives</t>
  </si>
  <si>
    <t>Employees Workforce According to Age</t>
  </si>
  <si>
    <t>Employees under 30 years old</t>
  </si>
  <si>
    <t>Employees between 30 - 50 years old</t>
  </si>
  <si>
    <t>Employees over 50 years old</t>
  </si>
  <si>
    <t>Workforce Breakdown: Gender</t>
  </si>
  <si>
    <t>Share of women in total workforce</t>
  </si>
  <si>
    <t>Percentage of total workforce</t>
  </si>
  <si>
    <t>Share of women in all management positions, including junior, middle and top management</t>
  </si>
  <si>
    <t xml:space="preserve"> Percentage of total management positions</t>
  </si>
  <si>
    <t>Share of women in junior management positions, i.e. first level of management</t>
  </si>
  <si>
    <t>Percentage of total junior management positions</t>
  </si>
  <si>
    <t>Share of women in top management positions, i.e. maximum two levels away from the CEO or comparable positions</t>
  </si>
  <si>
    <t>Percentage of total top management positions</t>
  </si>
  <si>
    <t>Workforce Breakdown: Nationality</t>
  </si>
  <si>
    <t>Chilean</t>
  </si>
  <si>
    <t>Peruvian</t>
  </si>
  <si>
    <t>Venezuelan</t>
  </si>
  <si>
    <t>Bolivian</t>
  </si>
  <si>
    <t>Brazilean</t>
  </si>
  <si>
    <t>Argentinean</t>
  </si>
  <si>
    <t>Colombian</t>
  </si>
  <si>
    <t>Other</t>
  </si>
  <si>
    <t>Share in all Management Positions, Including Junior, Middle and Senior Management</t>
  </si>
  <si>
    <t>Percentage of total management workforce</t>
  </si>
  <si>
    <t>Others</t>
  </si>
  <si>
    <t>Percentage of open positions filled by internal candidates (internal hires)</t>
  </si>
  <si>
    <t xml:space="preserve">Hiring cost in USD / number of employees hired </t>
  </si>
  <si>
    <t>Trend of Employee Engagement</t>
  </si>
  <si>
    <t>Employee engagement</t>
  </si>
  <si>
    <t>Percentage of actively engaged employees</t>
  </si>
  <si>
    <t>Amount spent on training</t>
  </si>
  <si>
    <t>Thousands of US dollars</t>
  </si>
  <si>
    <r>
      <t>200</t>
    </r>
    <r>
      <rPr>
        <vertAlign val="superscript"/>
        <sz val="12"/>
        <rFont val="Calibri"/>
        <family val="2"/>
        <scheme val="minor"/>
      </rPr>
      <t>(4)</t>
    </r>
  </si>
  <si>
    <t>» Quantitative data of Antofagasta plc's health and safety performance, disaggregated by mining company, transport division and consolidated plc.</t>
  </si>
  <si>
    <r>
      <t xml:space="preserve">Corporate 
Offices </t>
    </r>
    <r>
      <rPr>
        <b/>
        <vertAlign val="superscript"/>
        <sz val="12"/>
        <rFont val="Calibri Light"/>
        <family val="2"/>
        <scheme val="major"/>
      </rPr>
      <t>(1)</t>
    </r>
  </si>
  <si>
    <t>Occupational Health and Safety</t>
  </si>
  <si>
    <t>Fatalities (accidents and illnesses)</t>
  </si>
  <si>
    <t>Total</t>
  </si>
  <si>
    <t>Fatality Rates (accidents and illnesses)</t>
  </si>
  <si>
    <t>Number of fatalities in the year per million hours worked</t>
  </si>
  <si>
    <r>
      <t xml:space="preserve">Number of Recordable Work-related Injuries </t>
    </r>
    <r>
      <rPr>
        <b/>
        <vertAlign val="superscript"/>
        <sz val="12"/>
        <rFont val="Calibri"/>
        <family val="2"/>
        <scheme val="minor"/>
      </rPr>
      <t>(2)</t>
    </r>
  </si>
  <si>
    <t>Number of recordable occupational injuries</t>
  </si>
  <si>
    <t>Total Recordable Injury Frequency Rate (TRIFR)</t>
  </si>
  <si>
    <t xml:space="preserve">Employees </t>
  </si>
  <si>
    <t>Recorded fatalities, lost time injuries, cases or alternate work and other injuries requiring medical treatment by a medical professional in the year per million hours worked</t>
  </si>
  <si>
    <t>All Injury Frequency Rate (AIFR)</t>
  </si>
  <si>
    <t>Number of accidents in the year with and without lost time, plus first aid, per million hours worked</t>
  </si>
  <si>
    <t>Hours Worked</t>
  </si>
  <si>
    <t>Number of hours worked</t>
  </si>
  <si>
    <r>
      <t xml:space="preserve">Contractors </t>
    </r>
    <r>
      <rPr>
        <vertAlign val="superscript"/>
        <sz val="12"/>
        <rFont val="Calibri"/>
        <family val="2"/>
        <scheme val="minor"/>
      </rPr>
      <t>(3)</t>
    </r>
  </si>
  <si>
    <r>
      <t xml:space="preserve">Total </t>
    </r>
    <r>
      <rPr>
        <vertAlign val="superscript"/>
        <sz val="12"/>
        <rFont val="Calibri"/>
        <family val="2"/>
        <scheme val="minor"/>
      </rPr>
      <t>(3)</t>
    </r>
  </si>
  <si>
    <t>Near Miss Rate (NMR)</t>
  </si>
  <si>
    <t>Number of near misses and hazards reported in the year per million hours worked</t>
  </si>
  <si>
    <t>Occupational Illness</t>
  </si>
  <si>
    <t>Number of occupational illnesses contracted in the year</t>
  </si>
  <si>
    <t>Occupational Illness Frequency Rate (OIFR)</t>
  </si>
  <si>
    <t>Number of occupational Illnesses in the year per million hours worked</t>
  </si>
  <si>
    <t>Lost-Time Injury Frequency Rate (LTIFR)</t>
  </si>
  <si>
    <t>Number of lost time incidents in the year per million hours worked</t>
  </si>
  <si>
    <t xml:space="preserve">Contractors </t>
  </si>
  <si>
    <t>Accident Frequency (lost time)</t>
  </si>
  <si>
    <r>
      <rPr>
        <vertAlign val="superscript"/>
        <sz val="12"/>
        <rFont val="Calibri"/>
        <family val="2"/>
        <scheme val="minor"/>
      </rPr>
      <t>(1)</t>
    </r>
    <r>
      <rPr>
        <sz val="12"/>
        <rFont val="Calibri"/>
        <family val="2"/>
        <scheme val="minor"/>
      </rPr>
      <t xml:space="preserve"> Corporate Offices includes contractors of the Projects and Development Vicepresidencies.</t>
    </r>
  </si>
  <si>
    <r>
      <rPr>
        <vertAlign val="superscript"/>
        <sz val="12"/>
        <rFont val="Calibri"/>
        <family val="2"/>
        <scheme val="minor"/>
      </rPr>
      <t>(3)</t>
    </r>
    <r>
      <rPr>
        <sz val="12"/>
        <rFont val="Calibri"/>
        <family val="2"/>
        <scheme val="minor"/>
      </rPr>
      <t xml:space="preserve"> The total and contractor hours worked for Antofagasta plc consider Michilla's contractors.</t>
    </r>
  </si>
  <si>
    <t>» Quantitative data of Antofagasta plc's communities performance, disaggregated by mining company, transport division and consolidated plc.</t>
  </si>
  <si>
    <r>
      <t xml:space="preserve">Centinela </t>
    </r>
    <r>
      <rPr>
        <b/>
        <vertAlign val="superscript"/>
        <sz val="12"/>
        <rFont val="Calibri Light"/>
        <family val="2"/>
        <scheme val="major"/>
      </rPr>
      <t>(1)</t>
    </r>
  </si>
  <si>
    <r>
      <t xml:space="preserve">Antucoya </t>
    </r>
    <r>
      <rPr>
        <b/>
        <vertAlign val="superscript"/>
        <sz val="12"/>
        <rFont val="Calibri Light"/>
        <family val="2"/>
        <scheme val="major"/>
      </rPr>
      <t>(1)</t>
    </r>
  </si>
  <si>
    <t>Rights of Indigenous Peoples</t>
  </si>
  <si>
    <t>Identified incidents of violations involving the rights of indigenous peoples</t>
  </si>
  <si>
    <t>Number of incidents</t>
  </si>
  <si>
    <t>Number of incidents reviewed by the organization</t>
  </si>
  <si>
    <t>Number of remediation plans being implemented</t>
  </si>
  <si>
    <t>Number of remediation plans</t>
  </si>
  <si>
    <t>Number of remediation plans that have been implemented, with results reviewed through routine internal management review processes</t>
  </si>
  <si>
    <t>Number of incident no longer subject to action</t>
  </si>
  <si>
    <r>
      <t xml:space="preserve">Centinela, Antucoya and Zaldívar </t>
    </r>
    <r>
      <rPr>
        <b/>
        <vertAlign val="superscript"/>
        <sz val="12"/>
        <rFont val="Calibri Light"/>
        <family val="2"/>
        <scheme val="major"/>
      </rPr>
      <t>(2)</t>
    </r>
  </si>
  <si>
    <t>Local Communities</t>
  </si>
  <si>
    <t>Number of complaints</t>
  </si>
  <si>
    <t>Complaints handled (administrative)</t>
  </si>
  <si>
    <t>Complaints handled (coexistence)</t>
  </si>
  <si>
    <t>Complaints handled (environmental)</t>
  </si>
  <si>
    <t>Complaints handled (other)</t>
  </si>
  <si>
    <t>Total complaints entered on the platform</t>
  </si>
  <si>
    <t>» Quantitative data of Antofagasta plc's environmental performance, disaggregated by mining company, transport division and consolidated plc.</t>
  </si>
  <si>
    <r>
      <t xml:space="preserve">Energy </t>
    </r>
    <r>
      <rPr>
        <b/>
        <vertAlign val="superscript"/>
        <sz val="13"/>
        <rFont val="Calibri"/>
        <family val="2"/>
        <scheme val="minor"/>
      </rPr>
      <t>(1)</t>
    </r>
  </si>
  <si>
    <r>
      <t xml:space="preserve">Non-renewable Energy Consumption </t>
    </r>
    <r>
      <rPr>
        <b/>
        <vertAlign val="superscript"/>
        <sz val="12"/>
        <rFont val="Calibri"/>
        <family val="2"/>
        <scheme val="minor"/>
      </rPr>
      <t>(2)(3)</t>
    </r>
  </si>
  <si>
    <t>Diesel fuel</t>
  </si>
  <si>
    <r>
      <t xml:space="preserve">Giga Joules </t>
    </r>
    <r>
      <rPr>
        <vertAlign val="superscript"/>
        <sz val="12"/>
        <rFont val="Calibri"/>
        <family val="2"/>
        <scheme val="minor"/>
      </rPr>
      <t>(4)</t>
    </r>
  </si>
  <si>
    <t>Gasoline</t>
  </si>
  <si>
    <t>Natural Gas</t>
  </si>
  <si>
    <t>Liquefied Petroleum Gas</t>
  </si>
  <si>
    <t>Kerosene</t>
  </si>
  <si>
    <t>Total Non renewable fuel consumption</t>
  </si>
  <si>
    <t>Giga Joules</t>
  </si>
  <si>
    <t>MWh</t>
  </si>
  <si>
    <t>Total Non renewable electricity consumption</t>
  </si>
  <si>
    <t>Total Non-renewable Energy Consumption</t>
  </si>
  <si>
    <t>Renewable Energy Consumption</t>
  </si>
  <si>
    <t>Renewable fuel consumption</t>
  </si>
  <si>
    <t>Renewable electricity consumption</t>
  </si>
  <si>
    <t>Renewable thermal consumption</t>
  </si>
  <si>
    <t>Total Renewable Energy Consumption</t>
  </si>
  <si>
    <t>Total Energy Consumption</t>
  </si>
  <si>
    <t>Total Fuel Consumption</t>
  </si>
  <si>
    <t xml:space="preserve">Total Electricity Consumption </t>
  </si>
  <si>
    <t>Percentage of Renewable Electricity over Total Electricity consumption</t>
  </si>
  <si>
    <t xml:space="preserve">Percentage </t>
  </si>
  <si>
    <t xml:space="preserve">Total Energy Consumption (Renewable and Non-renewable) </t>
  </si>
  <si>
    <t>Percentage of Renewable Energy over Total Energy Consumption</t>
  </si>
  <si>
    <t>Fuel Energy Intensity</t>
  </si>
  <si>
    <r>
      <t xml:space="preserve">GJ/tonnage </t>
    </r>
    <r>
      <rPr>
        <vertAlign val="superscript"/>
        <sz val="12"/>
        <rFont val="Calibri"/>
        <family val="2"/>
        <scheme val="minor"/>
      </rPr>
      <t>(5)(6)</t>
    </r>
  </si>
  <si>
    <r>
      <t xml:space="preserve">MWh/tonnage </t>
    </r>
    <r>
      <rPr>
        <vertAlign val="superscript"/>
        <sz val="12"/>
        <rFont val="Calibri"/>
        <family val="2"/>
        <scheme val="minor"/>
      </rPr>
      <t>(5)(6)</t>
    </r>
  </si>
  <si>
    <t>Electrical energy intensity</t>
  </si>
  <si>
    <t>Total Energy intensity (Electricity and Fuel)</t>
  </si>
  <si>
    <t>Energy Reduction</t>
  </si>
  <si>
    <t>Total Energy reduction</t>
  </si>
  <si>
    <t>Emissions</t>
  </si>
  <si>
    <t>Direct Greenhouse Gas Emissions (Scope 1)</t>
  </si>
  <si>
    <t>Total direct GHG emissions</t>
  </si>
  <si>
    <r>
      <t>Metric tonnes CO</t>
    </r>
    <r>
      <rPr>
        <vertAlign val="subscript"/>
        <sz val="12"/>
        <rFont val="Calibri"/>
        <family val="2"/>
        <scheme val="minor"/>
      </rPr>
      <t>2</t>
    </r>
    <r>
      <rPr>
        <sz val="12"/>
        <rFont val="Calibri"/>
        <family val="2"/>
        <scheme val="minor"/>
      </rPr>
      <t xml:space="preserve"> equivalents</t>
    </r>
  </si>
  <si>
    <t>Energy Indirect Greenhouse Gas Emissions (Scope 2)</t>
  </si>
  <si>
    <t>Location-based: Total indirect GHG emissions</t>
  </si>
  <si>
    <t>Market-based: Total Indirect GHG emissions</t>
  </si>
  <si>
    <t>Total Greenhouse Gas Emissions (Scope 1 and 2)</t>
  </si>
  <si>
    <t>Location-based: Total GHG emissions</t>
  </si>
  <si>
    <t>Market-based: Total  GHG emissions</t>
  </si>
  <si>
    <r>
      <t xml:space="preserve">Other Indirect Greenhouse Gas Emissions (Scope 3) </t>
    </r>
    <r>
      <rPr>
        <b/>
        <vertAlign val="superscript"/>
        <sz val="12"/>
        <rFont val="Calibri"/>
        <family val="2"/>
        <scheme val="minor"/>
      </rPr>
      <t>(7)</t>
    </r>
  </si>
  <si>
    <t>Purchases of goods and services</t>
  </si>
  <si>
    <t>Capital goods</t>
  </si>
  <si>
    <t>Included in Category 1</t>
  </si>
  <si>
    <r>
      <t xml:space="preserve">Fuel and electricity not included in Scopes 1 and 2 </t>
    </r>
    <r>
      <rPr>
        <vertAlign val="superscript"/>
        <sz val="12"/>
        <rFont val="Calibri"/>
        <family val="2"/>
        <scheme val="minor"/>
      </rPr>
      <t>(8)</t>
    </r>
  </si>
  <si>
    <t>Transport and distribution (purchases)</t>
  </si>
  <si>
    <t>Disposal and treatment of waste</t>
  </si>
  <si>
    <t>Business trips</t>
  </si>
  <si>
    <t>Daily transport to workplace</t>
  </si>
  <si>
    <t>Leased assets</t>
  </si>
  <si>
    <t>Transport and distribution (sales)</t>
  </si>
  <si>
    <t>Processing of sold products</t>
  </si>
  <si>
    <r>
      <t xml:space="preserve">Use of sold products </t>
    </r>
    <r>
      <rPr>
        <vertAlign val="superscript"/>
        <sz val="12"/>
        <rFont val="Calibri"/>
        <family val="2"/>
        <scheme val="minor"/>
      </rPr>
      <t>(9)</t>
    </r>
  </si>
  <si>
    <r>
      <t xml:space="preserve">Final disposal of sold products </t>
    </r>
    <r>
      <rPr>
        <vertAlign val="superscript"/>
        <sz val="12"/>
        <rFont val="Calibri"/>
        <family val="2"/>
        <scheme val="minor"/>
      </rPr>
      <t>(9)</t>
    </r>
  </si>
  <si>
    <r>
      <t xml:space="preserve">Leased assets to third parties </t>
    </r>
    <r>
      <rPr>
        <vertAlign val="superscript"/>
        <sz val="12"/>
        <rFont val="Calibri"/>
        <family val="2"/>
        <scheme val="minor"/>
      </rPr>
      <t>(9)</t>
    </r>
  </si>
  <si>
    <r>
      <t xml:space="preserve">Franchises </t>
    </r>
    <r>
      <rPr>
        <vertAlign val="superscript"/>
        <sz val="12"/>
        <rFont val="Calibri"/>
        <family val="2"/>
        <scheme val="minor"/>
      </rPr>
      <t>(9)</t>
    </r>
  </si>
  <si>
    <t>Investments</t>
  </si>
  <si>
    <t>Total Scope 3 Emissions</t>
  </si>
  <si>
    <t>GHG Emissions Intensity</t>
  </si>
  <si>
    <t>Location-based: CO2 emissions intensity (Scope 1 and 2)</t>
  </si>
  <si>
    <t>Market-based: CO2 emissions intensity (Scope 1 and 2)</t>
  </si>
  <si>
    <t>Reduction of total direct GHG emissions (Scope 1)</t>
  </si>
  <si>
    <t>Location-based: Reduction of total indirect GHG emissions (Scope 2)</t>
  </si>
  <si>
    <t>Market-based: Reduction of total Indirect GHG emissions (Scope 2)</t>
  </si>
  <si>
    <t>Location-based: Reduction of total GHG emissions (Scope 1 and 2)</t>
  </si>
  <si>
    <t>Market-based: Reduction of total  GHG emissions (Scope 1 and 2)</t>
  </si>
  <si>
    <t>CFC-11</t>
  </si>
  <si>
    <t>Metric tonnes CO2 equivalents</t>
  </si>
  <si>
    <t>Significant Air Emissions</t>
  </si>
  <si>
    <t>NOx</t>
  </si>
  <si>
    <t>SOx</t>
  </si>
  <si>
    <t>Persistent Organic Pollutants (POP)</t>
  </si>
  <si>
    <t>Volatile Organic Compounds (VOC)</t>
  </si>
  <si>
    <t>Hazardous Air Pollutants (HAP)</t>
  </si>
  <si>
    <t>Particulate Matter (PM)</t>
  </si>
  <si>
    <t>Waste</t>
  </si>
  <si>
    <t>Non-mining Waste Generated</t>
  </si>
  <si>
    <t>Non-Hazardous Industrial Waste</t>
  </si>
  <si>
    <t>Metric tonnes</t>
  </si>
  <si>
    <t>Hazardous Industrial Waste</t>
  </si>
  <si>
    <t>Domestic Waste</t>
  </si>
  <si>
    <t>Total Non-mining Waste Generated</t>
  </si>
  <si>
    <t>Mineral Waste Generated</t>
  </si>
  <si>
    <t>Tailings</t>
  </si>
  <si>
    <t>Spent Ore</t>
  </si>
  <si>
    <t>Waste Rock</t>
  </si>
  <si>
    <t>Total Mineral Waste Generated</t>
  </si>
  <si>
    <t>Waste Generated</t>
  </si>
  <si>
    <t>Total Waste Generated</t>
  </si>
  <si>
    <t>Waste Diverted from Disposal</t>
  </si>
  <si>
    <t>Non-mining Waste Diverted from Disposal</t>
  </si>
  <si>
    <t>Total Non-mining Waste Diverted from Disposal</t>
  </si>
  <si>
    <t>Non-mining Waste Diverted from Disposal to Prepare Through Recovery Operations On-site</t>
  </si>
  <si>
    <t>Non-mining Waste Diverted from Disposal to Prepare for Reuse On-site</t>
  </si>
  <si>
    <t>Non-mining Waste Diverted from Disposal to Recycling On-site</t>
  </si>
  <si>
    <t>Non-mining Waste Diverted from Disposal for Other Recovery Operations On-site</t>
  </si>
  <si>
    <t>Non-mining Waste Diverted from Disposal to Prepare Through Recovery Operations Off-site</t>
  </si>
  <si>
    <t>Non-mining Waste Diverted from Disposal to Prepare for Reuse Off-site</t>
  </si>
  <si>
    <t>Non-mining Waste Diverted from Disposal to Recycling Off-site</t>
  </si>
  <si>
    <t>Non-mining Waste Diverted from Disposal for Other Recovery Operations Off-site</t>
  </si>
  <si>
    <t>Non-mining Waste Prevented</t>
  </si>
  <si>
    <t>Non-mining Waste Prevented On-site</t>
  </si>
  <si>
    <t>Non-mining Waste Prevented Off-site</t>
  </si>
  <si>
    <t>Total Non-mining Waste Diverted from Disposal Through Recovery Operations</t>
  </si>
  <si>
    <t>Total Non-mining Waste Diverted from Disposal to Prepare for Reuse</t>
  </si>
  <si>
    <t>Total Non-Hazardous Industrial Waste</t>
  </si>
  <si>
    <t>Total Hazardous Industrial Waste</t>
  </si>
  <si>
    <t>Total Non-mining Waste Diverted from Disposal to Recycling</t>
  </si>
  <si>
    <t>Total Non-mining Waste Diverted from Disposal for Other Recovery Operations</t>
  </si>
  <si>
    <t>Total Non-mining Waste Prevented</t>
  </si>
  <si>
    <t>Mineral Waste Diverted from Disposal</t>
  </si>
  <si>
    <t>Total Mineral Waste Diverted from Disposal</t>
  </si>
  <si>
    <t>Total Waste Diverted from Disposal</t>
  </si>
  <si>
    <t>Waste Directed to Disposal</t>
  </si>
  <si>
    <t>Non-mining Waste Directed to Disposal</t>
  </si>
  <si>
    <t>Total Non-mining Waste Directed to Disposal</t>
  </si>
  <si>
    <t>Non-mining Waste Directed to Disposal to Through Disposal Operations On-site</t>
  </si>
  <si>
    <t>Non-mining Waste Directed to Disposal for Incineration On-site (with energy recovery)</t>
  </si>
  <si>
    <t>Non-mining Waste Directed to Disposal for Incineration On-site (without energy recovery)</t>
  </si>
  <si>
    <t>Non-mining Waste Directed to Disposal in Landfilling On-site</t>
  </si>
  <si>
    <t>Non-mining Waste Directed to Disposal for Other Disposal Operations On-site</t>
  </si>
  <si>
    <t>Non-mining Waste Directed to Disposal to Through Disposal Operations Off-site</t>
  </si>
  <si>
    <t>Non-mining Waste Directed to Disposal for Incineration Off-site (with energy recovery)</t>
  </si>
  <si>
    <t>Non-mining Waste Directed to Disposal for Incineration Off-site (without energy recovery)</t>
  </si>
  <si>
    <t>Non-mining Waste Directed to Disposal in Landfilling Off-site</t>
  </si>
  <si>
    <t>Non-mining Waste Directed to Disposal for Other Disposal Operations Off-site</t>
  </si>
  <si>
    <t>Total Non-mining Waste Directed to Disposal to Through Disposal Operations</t>
  </si>
  <si>
    <t>Total Non-mining Waste Directed to Disposal for Incineration (with energy recovery)</t>
  </si>
  <si>
    <t>Total Non-mining Waste Directed to Disposal for Incineration (without energy recovery)</t>
  </si>
  <si>
    <t>Total Non-mining Waste Directed to Disposal in Landfilling</t>
  </si>
  <si>
    <t>Total Non-mining Waste Directed to Disposal for Other Disposal Operations</t>
  </si>
  <si>
    <t>Total Non-mining Waste Directed to Disposal On-site</t>
  </si>
  <si>
    <t>Total Non-mining Waste Directed to Disposal Off-site</t>
  </si>
  <si>
    <t>Mineral Waste Directed to Disposal</t>
  </si>
  <si>
    <t>Total Mineral Waste Directed to Disposal</t>
  </si>
  <si>
    <t>Total Waste Directed to Disposal</t>
  </si>
  <si>
    <t>Tailings Facilities Currently</t>
  </si>
  <si>
    <t>Number Tailings Facilities Currently Managed by the Company</t>
  </si>
  <si>
    <t>Active Tailings Operations</t>
  </si>
  <si>
    <t>Number of facilities</t>
  </si>
  <si>
    <t>Asset Closure Management</t>
  </si>
  <si>
    <t>Mine Closure</t>
  </si>
  <si>
    <t>Percentage of Mines with Mine Closure Plans</t>
  </si>
  <si>
    <t>Hazardous Industrial Waste (HIW)</t>
  </si>
  <si>
    <t>306-3 (GRI - 2016)</t>
  </si>
  <si>
    <t>Waste Diverted from Disposal (HIW)</t>
  </si>
  <si>
    <t>306-4 (GRI - 2016)</t>
  </si>
  <si>
    <t>Recycled Waste</t>
  </si>
  <si>
    <t>Reused Waste</t>
  </si>
  <si>
    <t>Total Waste Diverted from Disposal (HIW)</t>
  </si>
  <si>
    <t>Waste Directed to Disposal (HIW)</t>
  </si>
  <si>
    <t>306-5 (GRI - 2016)</t>
  </si>
  <si>
    <t>Incinerated without Energy Recovery</t>
  </si>
  <si>
    <t>Landfilling</t>
  </si>
  <si>
    <t>Total Waste Directed to Disposal (HIW)</t>
  </si>
  <si>
    <t>Non-Hazardous Industrial Waste (NHIW)</t>
  </si>
  <si>
    <t>Waste Diverted from Disposal (NHIW)</t>
  </si>
  <si>
    <t>Total Waste Diverted from Disposal (NHIW)</t>
  </si>
  <si>
    <t>Waste Directed to Disposal (NHIW)</t>
  </si>
  <si>
    <t>Domestic Waste (DW)</t>
  </si>
  <si>
    <t>Waste Directed to Disposal (DW)</t>
  </si>
  <si>
    <t>Waste by Type and Disposal Method</t>
  </si>
  <si>
    <t>306-3 (GRI 2016)</t>
  </si>
  <si>
    <t>Total Weight of Waste Generated</t>
  </si>
  <si>
    <t>Waste Disposal</t>
  </si>
  <si>
    <t>Total Recycled Waste</t>
  </si>
  <si>
    <t>Total Reused Waste</t>
  </si>
  <si>
    <t>Total Waste Recycled/Reused</t>
  </si>
  <si>
    <t>Total Waste Incinerated</t>
  </si>
  <si>
    <t>Total Waste Composted</t>
  </si>
  <si>
    <t>Mineral Waste Management</t>
  </si>
  <si>
    <t>Mineral Waste</t>
  </si>
  <si>
    <t>Million metric tonnes</t>
  </si>
  <si>
    <r>
      <rPr>
        <vertAlign val="superscript"/>
        <sz val="12"/>
        <rFont val="Calibri"/>
        <family val="2"/>
        <scheme val="minor"/>
      </rPr>
      <t>(1)</t>
    </r>
    <r>
      <rPr>
        <sz val="12"/>
        <rFont val="Calibri"/>
        <family val="2"/>
        <scheme val="minor"/>
      </rPr>
      <t xml:space="preserve"> Energy consumption outside of the organization and reductions in energy requirements of products and services: This information is not yet available for the reporting period.</t>
    </r>
  </si>
  <si>
    <r>
      <rPr>
        <vertAlign val="superscript"/>
        <sz val="12"/>
        <rFont val="Calibri"/>
        <family val="2"/>
        <scheme val="minor"/>
      </rPr>
      <t>(2)</t>
    </r>
    <r>
      <rPr>
        <sz val="12"/>
        <rFont val="Calibri"/>
        <family val="2"/>
        <scheme val="minor"/>
      </rPr>
      <t xml:space="preserve"> Antofagasta plc does not sell energy.</t>
    </r>
  </si>
  <si>
    <r>
      <rPr>
        <vertAlign val="superscript"/>
        <sz val="12"/>
        <rFont val="Calibri"/>
        <family val="2"/>
        <scheme val="minor"/>
      </rPr>
      <t>(3)</t>
    </r>
    <r>
      <rPr>
        <sz val="12"/>
        <rFont val="Calibri"/>
        <family val="2"/>
        <scheme val="minor"/>
      </rPr>
      <t xml:space="preserve"> Heating, cooling and steam consumption: This information is not yet available for the reporting period.</t>
    </r>
  </si>
  <si>
    <r>
      <rPr>
        <vertAlign val="superscript"/>
        <sz val="12"/>
        <rFont val="Calibri"/>
        <family val="2"/>
        <scheme val="minor"/>
      </rPr>
      <t>(5)</t>
    </r>
    <r>
      <rPr>
        <sz val="12"/>
        <rFont val="Calibri"/>
        <family val="2"/>
        <scheme val="minor"/>
      </rPr>
      <t xml:space="preserve"> For the Mining Division, "tonnage" corresponds to tonnes of copper produced. While for the Transport Division, "tonnage" refers to tonnes of cargo transported.</t>
    </r>
  </si>
  <si>
    <t>» Quantitative data of Antofagasta plc's biodiversity performance, disaggregated by mining company, transport division and consolidated plc.</t>
  </si>
  <si>
    <t>Mining Division Operations</t>
  </si>
  <si>
    <t>Geographic location</t>
  </si>
  <si>
    <t>Name of site</t>
  </si>
  <si>
    <t>Commodity</t>
  </si>
  <si>
    <t>Operational site</t>
  </si>
  <si>
    <t>Subsurface and underground land that may be owned, leased, or managed by the organization</t>
  </si>
  <si>
    <t>Position in relation to the protected area or the high biodiversity value area outside protected areas</t>
  </si>
  <si>
    <t>Type of operation</t>
  </si>
  <si>
    <r>
      <t>Size of operational site (km</t>
    </r>
    <r>
      <rPr>
        <b/>
        <vertAlign val="superscript"/>
        <sz val="12"/>
        <rFont val="Calibri Light"/>
        <family val="2"/>
        <scheme val="major"/>
      </rPr>
      <t>2</t>
    </r>
    <r>
      <rPr>
        <b/>
        <sz val="12"/>
        <rFont val="Calibri Light"/>
        <family val="2"/>
        <scheme val="major"/>
      </rPr>
      <t>)</t>
    </r>
  </si>
  <si>
    <t>Biodiversity value characterized by the attribute of the protected area or area of high biodiversity value outside the protected area</t>
  </si>
  <si>
    <t>Biodiversity value characterized by listing of protected status</t>
  </si>
  <si>
    <t>For Designated Protected Area - Area Designation</t>
  </si>
  <si>
    <t>For Designated Protected Area - Designation Type</t>
  </si>
  <si>
    <t>For High Biodiversity Value Area -  Basis of Recognition</t>
  </si>
  <si>
    <t>Los Pelambres</t>
  </si>
  <si>
    <t>Coquimbo Region</t>
  </si>
  <si>
    <t xml:space="preserve">Laguna Conchalí </t>
  </si>
  <si>
    <t>Copper</t>
  </si>
  <si>
    <t>Minera Los Pelambres, Punta Chungo port</t>
  </si>
  <si>
    <t>Adjacent to</t>
  </si>
  <si>
    <t>Port</t>
  </si>
  <si>
    <t>Freshwater</t>
  </si>
  <si>
    <t>Santuario de la naturaleza sitio Ramsar</t>
  </si>
  <si>
    <t>International</t>
  </si>
  <si>
    <t>Quebrada Llau-Llau</t>
  </si>
  <si>
    <t>Minera Los Pelambres, El Mauro TSF</t>
  </si>
  <si>
    <t>Dams</t>
  </si>
  <si>
    <t>Terrestrial</t>
  </si>
  <si>
    <t>National</t>
  </si>
  <si>
    <t>Antofagasta Region</t>
  </si>
  <si>
    <t>Mine</t>
  </si>
  <si>
    <t>Minera Centinela</t>
  </si>
  <si>
    <t>Extractive</t>
  </si>
  <si>
    <t>Dock</t>
  </si>
  <si>
    <t>Maritime Ecosystem</t>
  </si>
  <si>
    <t>Tilopozo sector</t>
  </si>
  <si>
    <t>Compañía Minera Zaldívar, Tilopozo</t>
  </si>
  <si>
    <t>Priority site</t>
  </si>
  <si>
    <t>Key Biodiversity Area</t>
  </si>
  <si>
    <t>Aqueduct and Negrillar wells</t>
  </si>
  <si>
    <t>Compañía Minera Zaldívar, Negrillar Wells</t>
  </si>
  <si>
    <t>GRI 304-4: IUCN Red List species and national conservation list species with habitats in areas affected by the operations of the organization</t>
  </si>
  <si>
    <t>Operational Site</t>
  </si>
  <si>
    <t>Critically endangered</t>
  </si>
  <si>
    <t>Endangered</t>
  </si>
  <si>
    <t>Vulnerable</t>
  </si>
  <si>
    <t>Near threatened</t>
  </si>
  <si>
    <t>Least concern</t>
  </si>
  <si>
    <t>Minera Los Pelambres (Freshwater)</t>
  </si>
  <si>
    <t>Minera Los Pelambres (Terrestrial)</t>
  </si>
  <si>
    <t>Minera Centinela (Terrestrial)</t>
  </si>
  <si>
    <t>Minera Antucoya (Terrestrial)</t>
  </si>
  <si>
    <t>Compañía Minera Zaldívar (Negrillar wells)</t>
  </si>
  <si>
    <t>Compañía Minera Zaldívar (Terrestrial)</t>
  </si>
  <si>
    <t>Protected Areas</t>
  </si>
  <si>
    <t>Hectares</t>
  </si>
  <si>
    <t>Biodiversity - Management</t>
  </si>
  <si>
    <t>Overall - The Total Number of Sites and the Total Area Used for Operational Activities</t>
  </si>
  <si>
    <t>Number of sites</t>
  </si>
  <si>
    <t>Total area of the sites</t>
  </si>
  <si>
    <t>Assessment- The Biodiversity Impact Assessments in the Past Five Years</t>
  </si>
  <si>
    <t>Exposure – The Number of Sites that Located Close Proximity to Critical Biodiversity</t>
  </si>
  <si>
    <t>Management Plans - The Sites that Have a Biodiversity Management Plan</t>
  </si>
  <si>
    <t>ICMM Minimum Reporting Commitments</t>
  </si>
  <si>
    <t>Interactions With Water
 (What are the company’s main)</t>
  </si>
  <si>
    <t>Water activities?</t>
  </si>
  <si>
    <t>Water sources used for withdrawal?</t>
  </si>
  <si>
    <t>Consumptive water uses?</t>
  </si>
  <si>
    <t>Water discharges?</t>
  </si>
  <si>
    <t>Water risks and opportunities</t>
  </si>
  <si>
    <t>Overall, how material is water to business value and performance?</t>
  </si>
  <si>
    <t>What are the material water risks or challenges facing the company?</t>
  </si>
  <si>
    <t>Does the company hold significant operations in water-stressed areas?</t>
  </si>
  <si>
    <t>Has the company had any material regulatory non-compliances relating to the quality of its discharges? If yes, briefly describe.</t>
  </si>
  <si>
    <t>What water opportunities are available to the company?</t>
  </si>
  <si>
    <t>Commitment and response</t>
  </si>
  <si>
    <t>How does the company integrate water into business strategy and leadership?</t>
  </si>
  <si>
    <t>What are the company’s approach and commitments to water stewardship?</t>
  </si>
  <si>
    <t>How does the company promote stakeholder engagement, and with whom?</t>
  </si>
  <si>
    <t>How does the company identify and manage water risks and realise opportunities? Including those associated with:
a. Water quality?
b. Exposure to water stress?
c. Climate change?</t>
  </si>
  <si>
    <t>Does the company set water performance targets? If so, describe what targets are set and why. If not, outline why not.</t>
  </si>
  <si>
    <t>ICMM Water - Mining Division
Sustainability Databook</t>
  </si>
  <si>
    <t>ICMM Water Reporting Metrics - All Sites</t>
  </si>
  <si>
    <t>Water Type</t>
  </si>
  <si>
    <t>Metric</t>
  </si>
  <si>
    <t>Source / Destination</t>
  </si>
  <si>
    <t>Water Quality</t>
  </si>
  <si>
    <t>High (ML)</t>
  </si>
  <si>
    <t>Low (ML)</t>
  </si>
  <si>
    <t>Total (ML)</t>
  </si>
  <si>
    <t>Operational Water</t>
  </si>
  <si>
    <t>Withdrawal</t>
  </si>
  <si>
    <t>Surface water</t>
  </si>
  <si>
    <t>Groundwater</t>
  </si>
  <si>
    <t>Seawater</t>
  </si>
  <si>
    <t>Third party water</t>
  </si>
  <si>
    <t>Discharge</t>
  </si>
  <si>
    <t>Consumption</t>
  </si>
  <si>
    <t>Evaporation</t>
  </si>
  <si>
    <t>Entrainment</t>
  </si>
  <si>
    <t>Evaporation (dust control)</t>
  </si>
  <si>
    <t>Task Loss (pipeline)</t>
  </si>
  <si>
    <t>Change in storage</t>
  </si>
  <si>
    <t>Reuse &amp; Recycle</t>
  </si>
  <si>
    <t>Operational water use</t>
  </si>
  <si>
    <t>Other Managed Water</t>
  </si>
  <si>
    <t>Other loss</t>
  </si>
  <si>
    <t>Total Discharge</t>
  </si>
  <si>
    <t>Operational Water and 
Other Managed Water</t>
  </si>
  <si>
    <t>Total Consumption (Operational Water and Other Managed Water)</t>
  </si>
  <si>
    <t>Percentage of seawater</t>
  </si>
  <si>
    <t>Percentage of recirculation</t>
  </si>
  <si>
    <t>ICMM Water Reporting Metrics - Sites Situated in Water Stressed Areas</t>
  </si>
  <si>
    <t>Operational water</t>
  </si>
  <si>
    <t>Other managed water</t>
  </si>
  <si>
    <t>Value</t>
  </si>
  <si>
    <t>Water Stress Exposure (all sites)</t>
  </si>
  <si>
    <t>Proportion of sites situated in water stressed areas</t>
  </si>
  <si>
    <t>Percentage of sites</t>
  </si>
  <si>
    <r>
      <rPr>
        <vertAlign val="superscript"/>
        <sz val="12"/>
        <color theme="1"/>
        <rFont val="Calibri"/>
        <family val="2"/>
        <scheme val="minor"/>
      </rPr>
      <t>(1)</t>
    </r>
    <r>
      <rPr>
        <sz val="12"/>
        <color theme="1"/>
        <rFont val="Calibri"/>
        <family val="2"/>
        <scheme val="minor"/>
      </rPr>
      <t xml:space="preserve"> The original information contained in this sheet has been adjusted to the new format suggested by ICMM (Table 4, August - 2021) for reporting water data, explicitly reporting the company's total values and the values corresponding to water stressed areas. The adjustment made did not mean an alteration of the information initially reported, because all Antofagasta Minerals operations are located in water stressed areas.</t>
    </r>
  </si>
  <si>
    <t>ICMM Footnotes</t>
  </si>
  <si>
    <r>
      <rPr>
        <sz val="11"/>
        <rFont val="Calibri"/>
        <family val="2"/>
        <scheme val="minor"/>
      </rPr>
      <t>Standardised footnotes</t>
    </r>
    <r>
      <rPr>
        <sz val="12"/>
        <rFont val="Calibri"/>
        <family val="2"/>
        <scheme val="minor"/>
      </rPr>
      <t xml:space="preserve"> to outline a </t>
    </r>
    <r>
      <rPr>
        <sz val="11"/>
        <rFont val="Calibri"/>
        <family val="2"/>
        <scheme val="minor"/>
      </rPr>
      <t>consistent position for ICMM member companies</t>
    </r>
    <r>
      <rPr>
        <sz val="12"/>
        <rFont val="Calibri"/>
        <family val="2"/>
        <scheme val="minor"/>
      </rPr>
      <t xml:space="preserve"> reporting to GRI Standard 303</t>
    </r>
  </si>
  <si>
    <t>GRI Reference</t>
  </si>
  <si>
    <t>Explanatory Footnote</t>
  </si>
  <si>
    <r>
      <rPr>
        <vertAlign val="superscript"/>
        <sz val="12"/>
        <color theme="1"/>
        <rFont val="Calibri"/>
        <family val="2"/>
        <scheme val="minor"/>
      </rPr>
      <t>(2)</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</si>
  <si>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t>(303-3-c-i)
(303-3-c-ii)
(303-4-b-i)
(303-4-b-ii)</t>
  </si>
  <si>
    <t>(303-3-a)
(303-3-b)
and all related</t>
  </si>
  <si>
    <t>Water Discharge</t>
  </si>
  <si>
    <t>(303-4-a)
and all related
(303-4-c)</t>
  </si>
  <si>
    <t>(303-5-a)
(303-5-b)</t>
  </si>
  <si>
    <t>Produced Water</t>
  </si>
  <si>
    <t>(303-3-a-iv)
(303-3-b-iv)</t>
  </si>
  <si>
    <t>Change in Storage</t>
  </si>
  <si>
    <t>(303-5-c)</t>
  </si>
  <si>
    <t>ICMM Water - Mining Division Operations
Sustainability Databook</t>
  </si>
  <si>
    <r>
      <rPr>
        <b/>
        <sz val="18"/>
        <rFont val="Calibri"/>
        <family val="2"/>
        <scheme val="minor"/>
      </rPr>
      <t>»</t>
    </r>
    <r>
      <rPr>
        <sz val="12"/>
        <rFont val="Calibri"/>
        <family val="2"/>
        <scheme val="minor"/>
      </rPr>
      <t xml:space="preserve"> Quantitative data ICMM water, breakdown by mining operations </t>
    </r>
    <r>
      <rPr>
        <vertAlign val="superscript"/>
        <sz val="12"/>
        <rFont val="Calibri"/>
        <family val="2"/>
        <scheme val="minor"/>
      </rPr>
      <t>(1)</t>
    </r>
    <r>
      <rPr>
        <sz val="12"/>
        <rFont val="Calibri"/>
        <family val="2"/>
        <scheme val="minor"/>
      </rPr>
      <t>.</t>
    </r>
  </si>
  <si>
    <t>ICMM Water - Los Pelambres
Sustainability Databook</t>
  </si>
  <si>
    <r>
      <t xml:space="preserve">Third party water </t>
    </r>
    <r>
      <rPr>
        <vertAlign val="superscript"/>
        <sz val="12"/>
        <color theme="1"/>
        <rFont val="Calibri"/>
        <family val="2"/>
        <scheme val="minor"/>
      </rPr>
      <t>(2)</t>
    </r>
  </si>
  <si>
    <r>
      <rPr>
        <vertAlign val="superscript"/>
        <sz val="12"/>
        <color theme="1"/>
        <rFont val="Calibri"/>
        <family val="2"/>
        <scheme val="minor"/>
      </rPr>
      <t>(1)</t>
    </r>
    <r>
      <rPr>
        <sz val="12"/>
        <color theme="1"/>
        <rFont val="Calibri"/>
        <family val="2"/>
        <scheme val="minor"/>
      </rPr>
      <t xml:space="preserve"> The 2022 Reuse &amp; Recycle and Operational Water Usage values were calculated according to the Recommended Task Aggregation Levels of the Water Accounting Framework User Guide Version 2.0 (2022).</t>
    </r>
  </si>
  <si>
    <r>
      <rPr>
        <vertAlign val="superscript"/>
        <sz val="12"/>
        <color theme="1"/>
        <rFont val="Calibri"/>
        <family val="2"/>
        <scheme val="minor"/>
      </rPr>
      <t>(2)</t>
    </r>
    <r>
      <rPr>
        <sz val="12"/>
        <color theme="1"/>
        <rFont val="Calibri"/>
        <family val="2"/>
        <scheme val="minor"/>
      </rPr>
      <t xml:space="preserve"> Third Party Water: For the case of Antucoya, this corresponds to seawater. </t>
    </r>
  </si>
  <si>
    <t>TSF - Mining Division
Sustainability Databook</t>
  </si>
  <si>
    <t>Antofagasta plc Facilities</t>
  </si>
  <si>
    <t>"Tailings Dam" Name/identifier</t>
  </si>
  <si>
    <r>
      <rPr>
        <b/>
        <sz val="12"/>
        <rFont val="Calibri"/>
        <family val="2"/>
        <scheme val="minor"/>
      </rPr>
      <t>Thickened Tailings Deposit, Minera Centinela.</t>
    </r>
    <r>
      <rPr>
        <sz val="12"/>
        <rFont val="Calibri"/>
        <family val="2"/>
        <scheme val="minor"/>
      </rPr>
      <t xml:space="preserve">
Key Facts:
Authorised Capacity: 750 Mtons (Last approval by RCA 325 2017)
Construction method: Downstream
Maximum wall height: 80 metres
Operating life based on current mine plan: until 2031
Tailings disposal based on thickening tailings to 65% solids using a combination of paste and high-density thickeners
The tailings are deposited downstream from the embankment by spigot systems in thin layers resulting in beaches with 2% to 3% slopes
Currently lateral dam and starter dam. Main and Secondary dam wall under construction
Drainage System
Online monitoring in place
Diversion channel for water management
No communities or settlement for a considerable distance downstream</t>
    </r>
  </si>
  <si>
    <r>
      <rPr>
        <b/>
        <sz val="12"/>
        <rFont val="Calibri"/>
        <family val="2"/>
        <scheme val="minor"/>
      </rPr>
      <t>The Mauro tailings dam at Minera Los Pelambres.</t>
    </r>
    <r>
      <rPr>
        <sz val="12"/>
        <rFont val="Calibri"/>
        <family val="2"/>
        <scheme val="minor"/>
      </rPr>
      <t xml:space="preserve">
Key Facts:
Authorised Capacity: 1,700 Mtons (Approval by RCA38 2004)
Construction method: Downstream
Maximum wall height: 237 metres
Operating life based on current mine plan until 2035
Dam crest width 10 m (minimum). Upstream slope is 2:1, downstream slope ≥ 3:1.
Dam wall construction based on cycloned sand tailings
HDPE Geomembrane lining on upstream embankment slope
Tailings transported from the concentrator by two 49km pipelines (either pumped or by gravity)
Drainage System (main and laterals)
Water recirculation system with capacity of 1100 litres/s
Emergency spillway to evacuate water
Online monitoring in place
Diversion channel for water management</t>
    </r>
  </si>
  <si>
    <r>
      <rPr>
        <b/>
        <sz val="12"/>
        <rFont val="Calibri"/>
        <family val="2"/>
        <scheme val="minor"/>
      </rPr>
      <t xml:space="preserve">The Quillayes tailings dam at Minera Los Pelambres.
</t>
    </r>
    <r>
      <rPr>
        <sz val="12"/>
        <rFont val="Calibri"/>
        <family val="2"/>
        <scheme val="minor"/>
      </rPr>
      <t xml:space="preserve">
Key Facts:
Authorised Capacity: 396 Mtons (Most recent Sernageomin approval N° 3254 2007)
Construction method: Downstream
Maximum wall height: 198 metres
Dam crest width 10 metres (minimum). Upstream slope is 2:1, downstream slope 4:1
Dam wall construction based on cycloned sand tailings. Dam Wall construction complete 
Quillayes is currently a back-up reservoir, in case of no availability of tailings transport system to El Mauro
Drainage System (main and laterals)
Emergency spillway to evacuate water
Online monitoring in place
Diversion channel for water management</t>
    </r>
  </si>
  <si>
    <r>
      <t xml:space="preserve">Zaldívar Tailings Deposit Dam at Compañía Minera Zaldívar.
</t>
    </r>
    <r>
      <rPr>
        <sz val="12"/>
        <rFont val="Calibri"/>
        <family val="2"/>
        <scheme val="minor"/>
      </rPr>
      <t>Key Facts:
Includes phases 1, 2, 3 and 4.
Authorised Capacity: 22 Mtons. (Most recent approval - Phase 4 - by Sernageomin N° 938 2017)
Construction method: Downstream
Maximum wall height: 45 metres
Operating life based on current mine plan until 2031
Dam crest width 8 metres (minimum). Upstream slope is 1.5:1, downstream slope 2:1.
Dam wall constructed using borrow material (Spent ore with internal granular underdrain)
HDPE Geomembrane lining on upstream embankment slope
Phase 3 and 3A of mining operation used two separate facilities. Phase 4 creates a single facility (currently in operation)
Online monitoring in place
Diversion channel for water management
No communities or settlement for a considerable distance downstream</t>
    </r>
  </si>
  <si>
    <t>(UTM) N7458487, E487887</t>
  </si>
  <si>
    <t>(UTM) N6463310, E307270</t>
  </si>
  <si>
    <t>(UTM) N6475618, E347463</t>
  </si>
  <si>
    <t xml:space="preserve">(UTM) N7324874, E493480 </t>
  </si>
  <si>
    <t>Ownership</t>
  </si>
  <si>
    <t>Minera Centinela is a 70%-owned subsidiary of Antofagasta plc. The balance is held by Marubeni Corporation</t>
  </si>
  <si>
    <t>Minera Los Pelambres is a 60%-owned subsidiary of Antofagasta plc. The balance is held indirectly by JX Nippon Mining &amp; Metals Corporation, Mitsubishi Materials Corporation, Mitsubishi Corporation and Marubeni Corporation.</t>
  </si>
  <si>
    <t>Compañía Minera Zaldívar SpA is a 50/50 joint venture between Antofagasta plc and Barrick Gold Corporation. It is operated by the Antofagasta plc Group. Antofagasta acquired its 50% interest from Barrick Gold in 2015.</t>
  </si>
  <si>
    <t>Status</t>
  </si>
  <si>
    <t>Active</t>
  </si>
  <si>
    <t>Phases 1, 2 and 3 are inactive.
Phase 4 is currently active.</t>
  </si>
  <si>
    <t>Date of initial operation</t>
  </si>
  <si>
    <t>Is the dam currently operated or closed as per currently approved design?</t>
  </si>
  <si>
    <t>Yes, it is operated as per currently approved design</t>
  </si>
  <si>
    <t>Yes, it is operated as per currently approved design.</t>
  </si>
  <si>
    <t xml:space="preserve">Yes, it is operated as per currently approved design. </t>
  </si>
  <si>
    <t>Raising method</t>
  </si>
  <si>
    <t>High Density Thickened Tailings - downstream</t>
  </si>
  <si>
    <t>Downstream</t>
  </si>
  <si>
    <t xml:space="preserve">Current maximum height (lowest downstream toe to crest) </t>
  </si>
  <si>
    <t>25 metres</t>
  </si>
  <si>
    <t>164.6 metres</t>
  </si>
  <si>
    <t>191 metres</t>
  </si>
  <si>
    <t>39 metres</t>
  </si>
  <si>
    <r>
      <t>154,000,000 m</t>
    </r>
    <r>
      <rPr>
        <vertAlign val="superscript"/>
        <sz val="12"/>
        <rFont val="Calibri"/>
        <family val="2"/>
        <scheme val="minor"/>
      </rPr>
      <t>3</t>
    </r>
  </si>
  <si>
    <r>
      <t>419,120,091 m</t>
    </r>
    <r>
      <rPr>
        <vertAlign val="superscript"/>
        <sz val="12"/>
        <rFont val="Calibri"/>
        <family val="2"/>
        <scheme val="minor"/>
      </rPr>
      <t>3</t>
    </r>
  </si>
  <si>
    <r>
      <t>272,460,939 m</t>
    </r>
    <r>
      <rPr>
        <vertAlign val="superscript"/>
        <sz val="12"/>
        <rFont val="Calibri"/>
        <family val="2"/>
        <scheme val="minor"/>
      </rPr>
      <t>3</t>
    </r>
  </si>
  <si>
    <r>
      <t>9,307,097 m</t>
    </r>
    <r>
      <rPr>
        <vertAlign val="superscript"/>
        <sz val="12"/>
        <rFont val="Calibri"/>
        <family val="2"/>
        <scheme val="minor"/>
      </rPr>
      <t>3</t>
    </r>
  </si>
  <si>
    <r>
      <t>270,000,000 m</t>
    </r>
    <r>
      <rPr>
        <vertAlign val="superscript"/>
        <sz val="12"/>
        <rFont val="Calibri"/>
        <family val="2"/>
        <scheme val="minor"/>
      </rPr>
      <t>3</t>
    </r>
    <r>
      <rPr>
        <sz val="12"/>
        <rFont val="Calibri"/>
        <family val="2"/>
        <scheme val="minor"/>
      </rPr>
      <t xml:space="preserve"> , according to 2018 Mine Plan</t>
    </r>
  </si>
  <si>
    <r>
      <t>638,950,000 m</t>
    </r>
    <r>
      <rPr>
        <vertAlign val="superscript"/>
        <sz val="12"/>
        <rFont val="Calibri"/>
        <family val="2"/>
        <scheme val="minor"/>
      </rPr>
      <t>3</t>
    </r>
  </si>
  <si>
    <r>
      <t>11,206,148 m</t>
    </r>
    <r>
      <rPr>
        <vertAlign val="superscript"/>
        <sz val="12"/>
        <rFont val="Calibri"/>
        <family val="2"/>
        <scheme val="minor"/>
      </rPr>
      <t>3</t>
    </r>
    <r>
      <rPr>
        <sz val="12"/>
        <rFont val="Calibri"/>
        <family val="2"/>
        <scheme val="minor"/>
      </rPr>
      <t>, according to 2018 Mine Plan.</t>
    </r>
  </si>
  <si>
    <t>Most recent independent expert review</t>
  </si>
  <si>
    <t>i.- Dam Safety Review in 2018 by Knight Piésold. 
ii.- Independent Technical Review Board: April 2019 (the members of the board are Richard Davidson, Gordon McPhail and Andrew Robertson).
iii.- Sernageomin (National Geology and Mining Service, a government entity), April 2019</t>
  </si>
  <si>
    <t>i.- Dam Safety Review in 2018, conducted by Knight Piésold.
ii.- Independent Technical Review Board: January 2019 (members of the Board are Richard Davidson, Gordon McPhail and Andrew Robertson).
iii.- Sernageomin (National Geology and Mining Service, a government entity), April 2019.</t>
  </si>
  <si>
    <t>i.- Dam Safety Review in 2018, conducted by Knight Piésold.
ii.- Sernageomin (National Geology and Mining Service, a government entity), April 2019.
iii.- Independent Technical Review Board planned for June 2019 (members of the Board are Richard Davidson, Gordon McPhail and Andrew Robertson).</t>
  </si>
  <si>
    <t>i.- SRK Consulting, in February 2019.
ii.- Sernageomin (National Geology and Mining Service, a government entity), in October 2018.</t>
  </si>
  <si>
    <t>Do you have full and complete relevant engineering records including design, construction, operation, maintenance, and/or closure?</t>
  </si>
  <si>
    <t>Yes. Reviewed by the Engineer of Record (Wood) and the Dam Safety Reviewer (Knight Piésold).</t>
  </si>
  <si>
    <t>Yes. Reviewed by the Engineer of Record (Wood) and the Dam Safety Reviewer (Knight Piésold). Stability, Hydrological and Deformation Study are being updated.</t>
  </si>
  <si>
    <t>Yes, for Phase 4</t>
  </si>
  <si>
    <t>What is your hazard categorisation of this facility, based on the consequence of failure?</t>
  </si>
  <si>
    <t>Risk Level: Medium, based on Impact (X) Probability 
(scale – Extreme, High, Medium, Low)
Probability: Very unlikely 
(scale - Very Unlikely, Unlikely, Possible, Likely, Almost Certain) 
Impact: Significant
(scale – Very Low, Low, Moderate, Significant, Severe)
 Impact is based on the following theoretical impacts:
 • Safety, Environment and Community 
• Reputation 
• Financial impact</t>
  </si>
  <si>
    <t xml:space="preserve">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 </t>
  </si>
  <si>
    <t>Risk Level: High, based on Impact (X) Probability
(scale – Extreme, High, Medium, Low)
Probability: Very Unlikely
(scale - Very Unlikely, Unlikely, Possible, Likely, Almost Certain)
Impact: Severe
(scale – Very Low, Low, Moderate, Significant, Severe)
Impact is based on the following theoretical impacts:
• Safety, Environment and Community
• Reputation
• Financial impact</t>
  </si>
  <si>
    <t xml:space="preserve">Risk Level: Medium, based on Impact (X) Probability
(scale – Extreme, High, Medium, Low)
Probability: Very Unlikely
(scale - Very Unlikely, Unlikely, Possible, Likely, Almost Certain)
Impact: Moderate
(scale – Very Low, Low, Moderate, Significant, Severe)
Impact is based on the following theoretical impacts:
• Safety, Environment and Community
• Reputation
• Financial impact </t>
  </si>
  <si>
    <t>What guideline do you follow for the classification system?</t>
  </si>
  <si>
    <t xml:space="preserve">We follow Antofagasta Minerals’ Risk Evaluation Guideline, which is based on the ISO 31000 risk management standard. </t>
  </si>
  <si>
    <t>We follow Antofagasta Minerals’ Risk Evaluation Guideline, which is based on the ISO 31000 risk management standard</t>
  </si>
  <si>
    <t>Has this facility, at any point in its history, failed to be confirmed or certified as stable, or experienced notable stability concerns, as identified by an independent engineer?</t>
  </si>
  <si>
    <t>No.</t>
  </si>
  <si>
    <t>Do you have internal/in house engineering specialist oversight of this facility? Or do you have external engineering support for this purpose?</t>
  </si>
  <si>
    <t>We have both, an in-house Senior Tailings Engineer (on a permanent basis) and an external Engineer of Record who inspects the site periodically (Wood).</t>
  </si>
  <si>
    <t>We have both an in-house Geotechnical Superintendent (on a permanent basis) and an external consultant who inspects the site periodically.</t>
  </si>
  <si>
    <t>Has a formal analysis of the downstream impact on communities, ecosystems and critical infrastructure in the event of catastrophic failure been undertaken and to reflect final conditions? If so, when did this assessment take place?</t>
  </si>
  <si>
    <t>Yes, this assessment took place in 2017 and was conducted by Golder. Knight Piésold verified this assessment during the 2019 Dam Safety Review.</t>
  </si>
  <si>
    <t>Yes, Arcadis conducted it in 2018.</t>
  </si>
  <si>
    <t>Yes, the Engineer of Record performed this assessment in 2018.</t>
  </si>
  <si>
    <t>Yes, Arcadis performed this assessment in 2015.</t>
  </si>
  <si>
    <t>Is there a) a closure plan in place for this dam, and b) does it include long term monitoring?</t>
  </si>
  <si>
    <t>a) Closure Plan with engineering at a Conceptual Level. 
b) Yes. Monitoring is in accordance with Chilean legislation.</t>
  </si>
  <si>
    <t>a) Closure Plan with engineering at a conceptual level.
b) Yes. Monitoring is in accordance with Chilean legislation.</t>
  </si>
  <si>
    <t>a) Closure Plan with engineering at a Conceptual Level.
b) Yes. Monitoring in accordance with Chilean legislation</t>
  </si>
  <si>
    <t>Have you, or do you plan to assess your tailings facilities against the impact of more regular extreme weather events as a result of climate change, e.g. over the next two years?</t>
  </si>
  <si>
    <t>Yes, this assessment is planned for 2020. The Dam Safety Review performed in 2019 recommended the evaluation of the effects of climate change on the water management system.</t>
  </si>
  <si>
    <t>Yes, this was considered in the 2016 design of the diversion channel.</t>
  </si>
  <si>
    <t>Any other relevant information and supporting documentation. Please state if you have omitted any other exposure to tailings facilities through any joint ventures you may have.</t>
  </si>
  <si>
    <t>Michael Shelbourn, Senior Manager, Geotechnical Engineering at Barrick Gold Corporation also conducted an audit in October 2017. This review was not independent since Barrick Gold Corporation hold 50% of Compañía Minera Zaldívar</t>
  </si>
  <si>
    <t xml:space="preserve">                               GISTM - Mining Division
                               Sustainability Databook</t>
  </si>
  <si>
    <t>Estándar Global de Gestión de Relaves para la Industria Minera (GISTM)</t>
  </si>
  <si>
    <t>Nombre de la Instalación</t>
  </si>
  <si>
    <t>Depósito de relave espesados de Minera Centinela</t>
  </si>
  <si>
    <t>Tranque de relave El Mauro</t>
  </si>
  <si>
    <t xml:space="preserve">Los resultados de la evaluación de riesgos indica que los principales modos de fallas son los indicados en la siguiente tabla, junto a sus medidas de mitigación:
</t>
  </si>
  <si>
    <t>De acuerdo con la política de relaves de Antofagasta Minerals todas sus instalaciones de relaves son diseñadas para resistir y operar bajos cargas extremas (sismo máximo creíble y crecida máxima probable). Los criterios de diseño utilizados para la evaluación de las instalaciones de relaves son revisados y actualizados periódicamente para asegurar que correspondan a las mejores prácticas disponibles en la industria a nivel internacional.
De este modo, la evaluación del impacto que podría causar una hipotética falla de la instalación de relave se realiza siguiendo las mejores prácticas de la industria. Para el caso del análisis de una rotura (Dam Break Analysis), ésta sería el resultado del modelo de vertimiento de relaves y agua (de muy baja probabilidad) en el caso de falla creíble de estabilidad general (colapso del muro o tranque).
En el caso del Depósito de Relaves Espesados (DRE) de Minera Centinela, el estudio de rotura concluye que en caso de una falla hipotética del muro principal del Depósito se generaría una descarga acotada de los relaves contenidos en el mismo. En dicho caso, el flujo descargado por éste seguiría el patrón de la red de drenaje aguas abajo del muro Norte y no afectaría a la población asentada, tampoco a la infraestructura local, ni patrimonial. La distancia que recorrería el flujo serían 14 kms. desde el muro hacia el nor-poniente de la localidad más cercana que es Sierra Gorda, ubicada a 21,5 km, lo que corresponde a un área de afectación de 6,82 kms2.</t>
  </si>
  <si>
    <t>En la siguiente tabla, se indican las fechas de la última y próxima revisión de las revisiones independientes:</t>
  </si>
  <si>
    <t xml:space="preserve">           TCFD Index
Sustainability Databook</t>
  </si>
  <si>
    <r>
      <rPr>
        <b/>
        <sz val="18"/>
        <rFont val="Calibri"/>
        <family val="2"/>
        <scheme val="minor"/>
      </rPr>
      <t>»</t>
    </r>
    <r>
      <rPr>
        <sz val="12"/>
        <rFont val="Calibri"/>
        <family val="2"/>
        <scheme val="minor"/>
      </rPr>
      <t xml:space="preserve">  Task Force on Climate-related Financial Disclosures (TCFD) Index.</t>
    </r>
  </si>
  <si>
    <t>TCFD</t>
  </si>
  <si>
    <t>Mining Division Response</t>
  </si>
  <si>
    <t>Describe the board’s oversight of climate-related risks and opportunities.</t>
  </si>
  <si>
    <t>Describe management’s role in assessing and managing climate-related risks and opportunities.</t>
  </si>
  <si>
    <t>Strategy</t>
  </si>
  <si>
    <t>Describe the climate-related risks and opportunities the organization has identified over the short, medium, and long term.</t>
  </si>
  <si>
    <t>Describe the impact of climate-related risks and opportunities on the organization’s businesses, strategy, and financial planning.</t>
  </si>
  <si>
    <t>Describe the resilience of the organization’s strategy, taking into consideration different climate-related scenarios, including a 2°C or lower scenario.</t>
  </si>
  <si>
    <t>Risk Management</t>
  </si>
  <si>
    <t>Describe the organization’s processes for identifying and assessing climate-related risks.</t>
  </si>
  <si>
    <t>Describe the organization’s processes for managing climate-related risks.</t>
  </si>
  <si>
    <t>Describe how processes for identifying, assessing, and managing climate-related risks are integrated into the organization’s overall risk management.</t>
  </si>
  <si>
    <t>Metrics and Targets</t>
  </si>
  <si>
    <t>Disclose the metrics used by the organization to assess climate-related risks and opportunities in line with its strategy and risk management process.</t>
  </si>
  <si>
    <t>Disclose Scope 1, Scope 2, and, if appropriate, Scope 3 greenhouse gas (GHG) emissions, and the related risks.</t>
  </si>
  <si>
    <t>Describe the targets used by the organization to manage climate-related risks and opportunities and performance against targets.</t>
  </si>
  <si>
    <t xml:space="preserve"> SASB - Mining Division
Sustainability Databook</t>
  </si>
  <si>
    <r>
      <rPr>
        <b/>
        <sz val="18"/>
        <rFont val="Calibri"/>
        <family val="2"/>
        <scheme val="minor"/>
      </rPr>
      <t>»</t>
    </r>
    <r>
      <rPr>
        <sz val="12"/>
        <rFont val="Calibri"/>
        <family val="2"/>
        <scheme val="minor"/>
      </rPr>
      <t xml:space="preserve"> Sustainability Accounting Standard Board (SASB) Index, Metal and Mining Industry Standard. Contains quantitative 
data, consolidated Mining Division, with breakdown by mining operations.</t>
    </r>
  </si>
  <si>
    <t>SASB - Mining Division</t>
  </si>
  <si>
    <t>Topic SASB</t>
  </si>
  <si>
    <t>ID</t>
  </si>
  <si>
    <t>KPI</t>
  </si>
  <si>
    <t>Calculation Formula</t>
  </si>
  <si>
    <t>Mining Division</t>
  </si>
  <si>
    <t>Greenhouse Gas Emissions</t>
  </si>
  <si>
    <t>EM-MM-110a.1</t>
  </si>
  <si>
    <t>Gross global Scope 1 emissions</t>
  </si>
  <si>
    <t>Gross global Scope 1 greenhouse gas (GHG) emissions to the atmosphere of the seven GHGs covered under the Kyoto Protocol—carbon dioxide (CO2), methane (CH4), nitrous oxide (N2O), hydrofluorocarbons (HFCs), perfluorocarbons (PFCs), sulfur hexafluoride (SF6), and nitrogen trifluoride (NF3).</t>
  </si>
  <si>
    <t>Metric tonnes of CO2 equivalents</t>
  </si>
  <si>
    <t>EM-MM-110a.2</t>
  </si>
  <si>
    <t>Emission reduction target (long and short-term)</t>
  </si>
  <si>
    <t>Scope of the emission reduction target (e.g., the % of total emissions the target is applicable to); Whether the target is absolute- or intensity-based, and the metric denominator, if it is an intensity-based target; and % reduction against the base year.</t>
  </si>
  <si>
    <t>In 2023, we established a new medium-term absolute Scope 1 and 2 emissions reduction goal according to our new decarbonisation plan. We aim to reach a 50% reduction in emissions by 2035, with 2020 as a baseline, and carbon neutrality by 2050. We also set a target to reduce Scope 3 emissions by 10% by 2030, which we aim to achieve through industry engagement.</t>
  </si>
  <si>
    <t>Energy Management</t>
  </si>
  <si>
    <t>EM-MM-130a.1</t>
  </si>
  <si>
    <t>Energy consumed</t>
  </si>
  <si>
    <t>Total amount of energy consumed aggregated in gigajoules (GJ)</t>
  </si>
  <si>
    <t>Giga Joule</t>
  </si>
  <si>
    <t>Renewable energy</t>
  </si>
  <si>
    <t>Renewable energy consumption divided by total energy consumption, in %</t>
  </si>
  <si>
    <t>Water Management</t>
  </si>
  <si>
    <t>EM-MM-140a.1.</t>
  </si>
  <si>
    <t>Water withdrawn</t>
  </si>
  <si>
    <t>Amount of water, in thousands of cubic meters, that was withdrawn from freshwater sources.</t>
  </si>
  <si>
    <t>Thousands of cubic meters</t>
  </si>
  <si>
    <t>Water withdrawn in locations with High or Extremely High Baseline Water Stress as a percentage of the total water withdrawn.</t>
  </si>
  <si>
    <t>Amount of water, in thousands of cubic meters, that was consumed in its operations</t>
  </si>
  <si>
    <t>Water consumed in locations with High or Extremely High Baseline Water Stress as a percentage of the total water consumed.</t>
  </si>
  <si>
    <t>Waste &amp; Hazardous Materials Management</t>
  </si>
  <si>
    <t>EM-MM-150a.4</t>
  </si>
  <si>
    <t>Total weight of non-mineral waste generated</t>
  </si>
  <si>
    <t>Total amount, in metric tons, of non-mineral waste it generated</t>
  </si>
  <si>
    <t>EM-MM-150a.5</t>
  </si>
  <si>
    <t>Total weight of tailings produced</t>
  </si>
  <si>
    <t>Total weight, in metric tons, of tailings it produced</t>
  </si>
  <si>
    <t>EM-MM-150a.6</t>
  </si>
  <si>
    <t>Total weight of waste rock generated</t>
  </si>
  <si>
    <t>Total amount, in metric tons, of waste rock it generated</t>
  </si>
  <si>
    <t>EM-MM-150a.7</t>
  </si>
  <si>
    <t>Total weight of hazardous waste generated</t>
  </si>
  <si>
    <t>Total weight, in metric tons, of waste it generated that was hazardous</t>
  </si>
  <si>
    <t>EM-MM-150a.8</t>
  </si>
  <si>
    <t>Total weight of hazardous waste recycled</t>
  </si>
  <si>
    <t>Total weight, in metric tons, of hazardous waste it generated that was recycled</t>
  </si>
  <si>
    <t>Security, Human Rights &amp; Rights of Indigenous Peoples</t>
  </si>
  <si>
    <t>EM-MM-210a.1</t>
  </si>
  <si>
    <t>Reserves in or near areas of conflict</t>
  </si>
  <si>
    <t>Amount of proved reserves located in or near areas of conflict divided by the total amount of proved reserves; Breakdown of the calculations by grade (in % metal content) of proved reserves</t>
  </si>
  <si>
    <t>All of Antofagasta Minerals mining companies are located in Chile, a country that is not classified as an area of conflict, as defined by the Uppsala Conflict Data Program (UCDP) definition.
0% of proved or probable reserves.</t>
  </si>
  <si>
    <t>Amount of probable reserves located in or near areas of conflict divided by the total amount of probable reserves. Breakdown of the calculations by grade (in % metal content) of probable reserves</t>
  </si>
  <si>
    <t>EM-MM-210a.2</t>
  </si>
  <si>
    <t>Reserves in or near indigenous land</t>
  </si>
  <si>
    <t>amount of proved reserves located in or near areas that are considered to be indigenous peoples’ land divided by the total amount of proved reserves. Breakdown of the calculations by the grade (in % metal content) of proved reserves</t>
  </si>
  <si>
    <t>We do not currently disclose the percentage of (1) proved, and (2) probable reserves in or near Indigenous lands.</t>
  </si>
  <si>
    <t>EM-MM-210a.3</t>
  </si>
  <si>
    <t>For information regarding Antofagasta Minerals' human rights, due diligence and relations with indigenous communities, please see the Our work with Communities chapter of the 2023 Sustainability report.
Further information available in the following link:
https://www.antofagasta.co.uk/media/4576/230727-social-value-report-2022.pdf</t>
  </si>
  <si>
    <t>Community Relations</t>
  </si>
  <si>
    <t>EM-MM-210b.2</t>
  </si>
  <si>
    <t>Non-technical delays</t>
  </si>
  <si>
    <t>Total number of site shutdowns or project delays due to non-technical factors.</t>
  </si>
  <si>
    <t>During 2023, Antofagasta Minerals did not experience any shutdowns or non-technical delays.</t>
  </si>
  <si>
    <t>Aggregate duration (in days) of site shutdowns or project delays due to non-technical factors.</t>
  </si>
  <si>
    <t>days</t>
  </si>
  <si>
    <t>Labor Relations</t>
  </si>
  <si>
    <t>EM-MM-310a.1</t>
  </si>
  <si>
    <t>% of national employees in the active workforce that are covered under collective bargaining agreements during any part of the reporting period.</t>
  </si>
  <si>
    <t>EM-MM-310a.2</t>
  </si>
  <si>
    <t>Work stopagges</t>
  </si>
  <si>
    <t>Number of work stoppages involving 1,000 or more workers lasting one full shift or longer. Total duration, in worker days idle (calculated as the product of days idle and number of workers involved.), of work stoppages involving 1,000 or more workers lasting one full shift or longer.</t>
  </si>
  <si>
    <t>During 2023, Antofagasta Minerals did not experience any work Stopagges.</t>
  </si>
  <si>
    <t>Workforce Health &amp; Safety</t>
  </si>
  <si>
    <t>EM-MM-320a.1.</t>
  </si>
  <si>
    <t>Near Miss Frequency Rate (NMFR)</t>
  </si>
  <si>
    <t>(Statistic count × 200,000) / total hours worked, breakdown by employee categories (direct/fulltime employees)</t>
  </si>
  <si>
    <t>(Statistic count × 200,000) / total hours worked, breakdown by employee categories (contractors)</t>
  </si>
  <si>
    <t>(Statistic count × 200,000) / total hours worked, breakdown by employee categories (direct/fulltime employees or contractors)</t>
  </si>
  <si>
    <t xml:space="preserve">Total </t>
  </si>
  <si>
    <t>Business Ethics &amp; Transparency</t>
  </si>
  <si>
    <t>EM-MM-510a.1.</t>
  </si>
  <si>
    <t>Description of the management system for prevention of corruption and bribery throughout the value chain.</t>
  </si>
  <si>
    <t xml:space="preserve">The entity shall describe its management system and due diligence procedures for assessing and managing corruption and bribery risks internally and associated with business partners in its value chain. </t>
  </si>
  <si>
    <t>For information regarding the Mining Division management system for the prevention of corruption and bribery  please see the Compliance and Internal Controls chapter of the 2023 Sustainability Report</t>
  </si>
  <si>
    <t>EM-MM-510a.2.</t>
  </si>
  <si>
    <t>Production in countries that have the 20 lowest rankings in Transparency International’s Corruption Perception Index</t>
  </si>
  <si>
    <t>Net production from activities located in the countries with the 20 lowest rankings in Transparency International’s Corruption Perception Index (CPI)</t>
  </si>
  <si>
    <t>saleable tonnes of minerals</t>
  </si>
  <si>
    <t>Antofagasta plc has no production in countries that have the 20 lowest rankings in Transparency International's Corruption Perception Index (CPI)</t>
  </si>
  <si>
    <t>Social &amp; Economic Reporting (ICMM)
Sustainability Databook</t>
  </si>
  <si>
    <t>Social &amp; Economic Reporting (ICMM)</t>
  </si>
  <si>
    <t>Core Indicator</t>
  </si>
  <si>
    <t>ICMM Principles &amp; SDG</t>
  </si>
  <si>
    <t>Key Performance Indicator</t>
  </si>
  <si>
    <t>Taxes -Country by country- reporting</t>
  </si>
  <si>
    <t>Principle 10</t>
  </si>
  <si>
    <t>a) All tax jurisdictions where the entities included in the organization’s audited consolidated financial statements, or in the financial information filed on public record, are resident for tax purposes.</t>
  </si>
  <si>
    <t xml:space="preserve">b) For each tax jurisdiction reported:
i. Names of the resident entities;
ii. Primary activities of the organization;
iii. Number of employees, and the basis of calculation of this number;
iv. Revenues from third-party sales;
v. Revenues from intra-group transactions with other tax jurisdictions;
vi. Profit/loss before tax;
vii. Tangible assets other than cash and cash equivalents;
viii. Corporate income tax paid on a cash basis;
ix. Corporate income tax accrued on profit/loss;
x. Reasons for the difference between corporate income tax accrued on profit/loss and the tax due if the statutory tax rate is applied to profit/loss before tax. </t>
  </si>
  <si>
    <t>c) The time period covered by the information reported in Disclosure 207-4.</t>
  </si>
  <si>
    <t>Workforce Composition</t>
  </si>
  <si>
    <t>Principle 3
SDG 8</t>
  </si>
  <si>
    <t>a) Total direct workforce split by region</t>
  </si>
  <si>
    <t>Please visit the Labour Practice sheet of this Databook</t>
  </si>
  <si>
    <t>b) Proportion of permanent vs contractor workforce.</t>
  </si>
  <si>
    <t>Pay Equality</t>
  </si>
  <si>
    <t>Principle 3</t>
  </si>
  <si>
    <t>a) Companies to report on the ratio of the basic salary and remuneration for each employee category by significant locations of operation for priority areas of equality: women to men, minor to major ethnic groups, and other relevant equality areas (as appropriate based on their local operating context and what is legally permissible).</t>
  </si>
  <si>
    <t>Wage Level</t>
  </si>
  <si>
    <t>a) Ratios of standard entry level wage by gender compared to local living wage. Where a value for a representative living wage is not available, then the ratio to local minimum wage should be reported.</t>
  </si>
  <si>
    <t>b) Ratio of the annual total compensation of the CEO to the median of the annual total compensation of all the organisation's employees, except the CEO.</t>
  </si>
  <si>
    <t>Training Provided</t>
  </si>
  <si>
    <t>SDG 8</t>
  </si>
  <si>
    <t>a) Average hours of training per person that the organisation’s employees have undertaken during the reporting period, by gender and employee category (total number of hours of training  provided to employees divided by the number of employees).</t>
  </si>
  <si>
    <t>b) Average training expenditure per full time employee (total cost of training provided to employees divided by the number of employees).</t>
  </si>
  <si>
    <t>c) Percentage of employees that received training (split per employee category and where relevant equality categories).</t>
  </si>
  <si>
    <t>Local Procurement</t>
  </si>
  <si>
    <t>a) Companies to report on the percentage of the procurement budget used for significant locations of operation that is spent on suppliers local to that operation (such as percentage of products and services purchased locally).</t>
  </si>
  <si>
    <t>Please visit the Supply sheet of this Databook</t>
  </si>
  <si>
    <t>Education and Skills</t>
  </si>
  <si>
    <t>SDG 4</t>
  </si>
  <si>
    <t>a) Number of education and skills programmes supported (including early childhood development (ECD), bursaries and scholarships provided across all education levels, provision of primary, secondary and tertiary education support (including after school programmes or online support) and adult learning programmes).</t>
  </si>
  <si>
    <t>b) Total investment on education and skills programme(s) (outside of workforce) split by programme area.</t>
  </si>
  <si>
    <t>c) Total number of beneficiaries of education and skills programmes (disaggregated per gender and ethnicity to the extent practicable based on the local operating context and what is legally permissible).</t>
  </si>
  <si>
    <t>Capacity and Institution</t>
  </si>
  <si>
    <t>SDG 16 
SDG 17</t>
  </si>
  <si>
    <t>a) Number of capacity and institution programmes supported with a proposed initial classification to cover training programmes specifically focused on local government or community leadership development, funding for civic organisations and, where relevant, other programmes such as staff secondments or leadership development programmes external to the workforce.</t>
  </si>
  <si>
    <t>b) Total investment on capacity and institution programmes split by programme area.</t>
  </si>
  <si>
    <t>c) Total number of beneficiaries of capacity and institution programmes (disaggregated per gender and ethnicity to the extent practicable based on their local operating context and what is legally permissible).</t>
  </si>
  <si>
    <r>
      <rPr>
        <b/>
        <sz val="18"/>
        <rFont val="Calibri"/>
        <family val="2"/>
        <scheme val="minor"/>
      </rPr>
      <t>»</t>
    </r>
    <r>
      <rPr>
        <sz val="12"/>
        <rFont val="Calibri"/>
        <family val="2"/>
        <scheme val="minor"/>
      </rPr>
      <t xml:space="preserve"> Results of Copper Mark evaluations.</t>
    </r>
  </si>
  <si>
    <t>View Report</t>
  </si>
  <si>
    <t xml:space="preserve">Centinela </t>
  </si>
  <si>
    <t xml:space="preserve">Legal Compliance </t>
  </si>
  <si>
    <t xml:space="preserve">Fully meets </t>
  </si>
  <si>
    <t xml:space="preserve">Business integrity </t>
  </si>
  <si>
    <t xml:space="preserve">Stakeholder engagement </t>
  </si>
  <si>
    <t>Fully meets</t>
  </si>
  <si>
    <t xml:space="preserve">Business relationships </t>
  </si>
  <si>
    <t xml:space="preserve">Child labour </t>
  </si>
  <si>
    <t xml:space="preserve">Forced labour </t>
  </si>
  <si>
    <t xml:space="preserve">Freedom of association and collective bargaining </t>
  </si>
  <si>
    <t xml:space="preserve">Discrimination </t>
  </si>
  <si>
    <t xml:space="preserve">Gender equality </t>
  </si>
  <si>
    <t xml:space="preserve">Working hours </t>
  </si>
  <si>
    <t xml:space="preserve">Remuneration </t>
  </si>
  <si>
    <t xml:space="preserve">Occupational health and safety </t>
  </si>
  <si>
    <t xml:space="preserve">Grievance mechanism </t>
  </si>
  <si>
    <t xml:space="preserve">Environmental risk management </t>
  </si>
  <si>
    <t xml:space="preserve">Greenhouse gas emissions (GHG) </t>
  </si>
  <si>
    <t xml:space="preserve">Energy consumption </t>
  </si>
  <si>
    <t xml:space="preserve">Freshwater management and conservation </t>
  </si>
  <si>
    <t xml:space="preserve">Waste management </t>
  </si>
  <si>
    <t xml:space="preserve">Tailings management </t>
  </si>
  <si>
    <t xml:space="preserve">Pollution </t>
  </si>
  <si>
    <t xml:space="preserve">Biodiversity and protected areas </t>
  </si>
  <si>
    <t>Mine closure and reclamation</t>
  </si>
  <si>
    <t>Community health and safety</t>
  </si>
  <si>
    <t xml:space="preserve">Community development </t>
  </si>
  <si>
    <t>Artisanal and small-scale mining</t>
  </si>
  <si>
    <t xml:space="preserve">Human rights </t>
  </si>
  <si>
    <t xml:space="preserve">Security and human rights </t>
  </si>
  <si>
    <t xml:space="preserve">Indigenous peoples’ rights </t>
  </si>
  <si>
    <t xml:space="preserve">Land acquisition and resettlement </t>
  </si>
  <si>
    <t xml:space="preserve">Cultural heritage </t>
  </si>
  <si>
    <t xml:space="preserve">Due diligence in mineral supply chains </t>
  </si>
  <si>
    <t xml:space="preserve">Transparency and disclosure </t>
  </si>
  <si>
    <t>» Results of Antofagasta Minerals Performance Expectations validation process.</t>
  </si>
  <si>
    <t>Performance Expectations</t>
  </si>
  <si>
    <t>Validated Sites 2022</t>
  </si>
  <si>
    <r>
      <t xml:space="preserve">Comments </t>
    </r>
    <r>
      <rPr>
        <b/>
        <vertAlign val="superscript"/>
        <sz val="14"/>
        <color theme="0"/>
        <rFont val="Calibri Light"/>
        <family val="2"/>
        <scheme val="major"/>
      </rPr>
      <t>(1)</t>
    </r>
  </si>
  <si>
    <t>Principle 1 - Ethical Business: Apply ethical business practices and sound systems of corporate governance and transparency to support sustainable development.</t>
  </si>
  <si>
    <t>1.1</t>
  </si>
  <si>
    <r>
      <t xml:space="preserve">Establish systems to maintain compliance with applicable law </t>
    </r>
    <r>
      <rPr>
        <vertAlign val="superscript"/>
        <sz val="12"/>
        <rFont val="Calibri"/>
        <family val="2"/>
        <scheme val="minor"/>
      </rPr>
      <t>(2)</t>
    </r>
    <r>
      <rPr>
        <sz val="12"/>
        <rFont val="Calibri"/>
        <family val="2"/>
        <scheme val="minor"/>
      </rPr>
      <t>.</t>
    </r>
  </si>
  <si>
    <t>Meets</t>
  </si>
  <si>
    <t>Covered by equivalent programme Copper Mark.</t>
  </si>
  <si>
    <t>1.2</t>
  </si>
  <si>
    <t>Implement policies and practices to prevent bribery, corruption and to publicly disclose facilitation payments.</t>
  </si>
  <si>
    <t>1.3</t>
  </si>
  <si>
    <t>Implement policies and standards consistent with the ICMM policy framework.</t>
  </si>
  <si>
    <t xml:space="preserve">This ICMM PE is applicable at the corporate level only, and therefore does not apply to the operational level. </t>
  </si>
  <si>
    <t>1.4</t>
  </si>
  <si>
    <t>Assign accountability for sustainability performance at the Board and/or Executive Committee level.</t>
  </si>
  <si>
    <t>1.5</t>
  </si>
  <si>
    <t>Disclose the value and beneficiaries of financial and in-kind political contributions whether directly or through an intermediary.</t>
  </si>
  <si>
    <t>Principle 2 - Decision Making: Integrate sustainable development in corporate strategy and decision-making processes.</t>
  </si>
  <si>
    <t>2.1</t>
  </si>
  <si>
    <t>Integrate sustainable development principles into corporate strategy and decision-making processes relating to investments and in the design, operation and closure of facilities.</t>
  </si>
  <si>
    <t>2.2</t>
  </si>
  <si>
    <t>Support the adoption of responsible health and safety, environmental, human rights and labour policies and practices by joint venture partners, suppliers and contractors, based on risk.</t>
  </si>
  <si>
    <t xml:space="preserve">Principle 3 - Human Rights: Respect human rights and the interests, cultures, customs and values of employees and communities affected by our activities </t>
  </si>
  <si>
    <t>3.1</t>
  </si>
  <si>
    <t>Support the UN Guiding Principles on Business and Human Rights by developing a policy commitment to respect human rights, undertaking human rights due diligence and providing for or cooperating in processes to enable the remediation of adverse human rights impacts that members have caused or contributed to.</t>
  </si>
  <si>
    <t>3.2</t>
  </si>
  <si>
    <t>Avoid the involuntary physical or economic displacement of families and communities. Where this is not possible apply the mitigation hierarchy and implement actions or remedies that address residual adverse effects to restore or improve livelihoods and standards of living of displaced people.</t>
  </si>
  <si>
    <t>3.3</t>
  </si>
  <si>
    <t>Implement, based on risk, a human rights and security approach consistent with the Voluntary Principles on Security &amp; Human Rights.</t>
  </si>
  <si>
    <t>3.4</t>
  </si>
  <si>
    <t>Respect the rights of workers by: not employing child or forced labour; avoiding human trafficking; not assigning hazardous/dangerous work to those under 18; eliminating harassment and discrimination; respecting freedom of association and collective bargaining; and providing a mechanism to address workers grievances.</t>
  </si>
  <si>
    <t>Partially meets</t>
  </si>
  <si>
    <t>Covered by equivalent programme Copper Mark.
Antucoya: Partially Meets due to Copper Mark criteria 13 corrective actions underway.</t>
  </si>
  <si>
    <t>3.5</t>
  </si>
  <si>
    <t>Remunerate employees with wages that equal or exceed legal requirements or represent a competitive wage within that job market (whichever is higher) and assign regular and overtime working hours within legally required limits.</t>
  </si>
  <si>
    <t>3.6</t>
  </si>
  <si>
    <t xml:space="preserve">Respect the rights, interests, aspirations, culture and natural resource-based livelihoods of Indigenous Peoples in project design, development and operation; apply the mitigation hierarchy to address adverse impacts; and deliver sustainable benefits for Indigenous Peoples. </t>
  </si>
  <si>
    <t>Covered by equivalent programme Copper Mark.
Pelambres: Partially Meets due to Copper Mark corrective actions underway.</t>
  </si>
  <si>
    <t>3.7</t>
  </si>
  <si>
    <t xml:space="preserve">Work to obtain the free, prior and informed consent of Indigenous Peoples where significant adverse impacts are likely to occur, as a result of relocation, disturbance of lands and territories or of critical cultural heritage, and capture the outcomes of engagement and consent processes in agreements. </t>
  </si>
  <si>
    <t>3.8</t>
  </si>
  <si>
    <t xml:space="preserve"> Implement policies and practices to respect the rights and interests of women and support diversity in the workplace.</t>
  </si>
  <si>
    <t xml:space="preserve">Principle 4 - Risk Management:  Respect human rights and the interests, cultures, customs and values of employees and communities affected by our activities </t>
  </si>
  <si>
    <t>4.1</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</si>
  <si>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(3)</t>
    </r>
    <r>
      <rPr>
        <sz val="12"/>
        <rFont val="Calibri"/>
        <family val="2"/>
        <scheme val="minor"/>
      </rPr>
      <t>.</t>
    </r>
  </si>
  <si>
    <t>4.2</t>
  </si>
  <si>
    <t xml:space="preserve">Undertake risk-based due diligence on conflict and human rights that aligns with the OECD Due Diligence Guidance on Conflict Affected and High Risk Areas, when operating in, or sourcing from, a conflict-affected or high risk area. </t>
  </si>
  <si>
    <t>4.3</t>
  </si>
  <si>
    <t xml:space="preserve">Implement risk-based controls to avoid/prevent, minimise, mitigate and/or remedy health, safety and environmental impacts to workers, local communities, cultural heritage and the natural environment, based upon a recognised international standard or management system. </t>
  </si>
  <si>
    <t>4.4</t>
  </si>
  <si>
    <t xml:space="preserve">Develop, maintain and test emergency response plans. Where risks to external stakeholders are significant, this should be in collaboration with potentially affected stakeholders and consistent with established industry good practice. </t>
  </si>
  <si>
    <t xml:space="preserve">Principle 5 - Health and Safety: Pursue continual improvement in health and safety performance with the ultimate goal of zero harm </t>
  </si>
  <si>
    <t>5.1</t>
  </si>
  <si>
    <t xml:space="preserve">Implement practices aimed at continually improving workplace health and safety, and monitor performance for the elimination of workplace fatalities, serious injuries and prevention of occupational diseases, based upon a recognised international standard or management system. </t>
  </si>
  <si>
    <t>5.2</t>
  </si>
  <si>
    <t>Provide workers with training in accordance with their responsibilities for health and safety, and implement health surveillance and risk-based monitoring programmes based on occupational exposures.</t>
  </si>
  <si>
    <t xml:space="preserve">Principle 6 - Environmental Performance:  Pursue continual improvement in environmental performance issues, such as water stewardship, energy use and climate change </t>
  </si>
  <si>
    <t>6.1</t>
  </si>
  <si>
    <t xml:space="preserve">Plan and design for closure in consultation with relevant authorities and stakeholders, implement measures to address closure-related environmental and social aspects, and make financial provision to enable agreed closure and post-closure commitments to be realised. </t>
  </si>
  <si>
    <t>6.2</t>
  </si>
  <si>
    <t xml:space="preserve">Implement water stewardship practices that provide for strong and transparent water governance, effective management of water at operations, and collaboration with stakeholders at a catchment level to achieve responsible and sustainable water use. </t>
  </si>
  <si>
    <t>6.3</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</si>
  <si>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(4)</t>
    </r>
    <r>
      <rPr>
        <sz val="12"/>
        <rFont val="Calibri"/>
        <family val="2"/>
        <scheme val="minor"/>
      </rPr>
      <t>.</t>
    </r>
  </si>
  <si>
    <t>For Centinela and Pelambres the results are Partially Meets, as the companies are in the process of implementing the GISTM by 2023, and Zaldívar by 2025.</t>
  </si>
  <si>
    <t>6.4</t>
  </si>
  <si>
    <t xml:space="preserve">Apply the mitigation hierarchy to prevent pollution, manage releases and waste, and address potential impacts on human health and the environment. </t>
  </si>
  <si>
    <t>6.5</t>
  </si>
  <si>
    <r>
      <t>Implement measures to improve energy efficiency and contribute to a low-carbon future, and report the outcomes based on internationally recognised protocols for measuring CO</t>
    </r>
    <r>
      <rPr>
        <vertAlign val="subscript"/>
        <sz val="12"/>
        <rFont val="Calibri"/>
        <family val="2"/>
        <scheme val="minor"/>
      </rPr>
      <t>2</t>
    </r>
    <r>
      <rPr>
        <sz val="12"/>
        <rFont val="Calibri"/>
        <family val="2"/>
        <scheme val="minor"/>
      </rPr>
      <t xml:space="preserve"> equivalent (GHG) emissions. </t>
    </r>
  </si>
  <si>
    <t xml:space="preserve">Principle 7 - Conservation of Biodiversity: Contribute to the conservation of biodiversity and integrated approaches to land-use planning </t>
  </si>
  <si>
    <t>7.1</t>
  </si>
  <si>
    <t xml:space="preserve">Neither explore nor develop new mines in World Heritage sites, respect legally designated protected areas, and design and operate any new operations or changes to existing operations to be compatible with the value for which such areas were designated. </t>
  </si>
  <si>
    <t>7.2</t>
  </si>
  <si>
    <r>
      <t xml:space="preserve">Assess and address risks and impacts to biodiversity and ecosystem services by implementing the mitigation hierarchy, with the ambition of achieving no net loss to biodiversity </t>
    </r>
    <r>
      <rPr>
        <vertAlign val="superscript"/>
        <sz val="12"/>
        <rFont val="Calibri"/>
        <family val="2"/>
        <scheme val="minor"/>
      </rPr>
      <t>(5)</t>
    </r>
    <r>
      <rPr>
        <sz val="12"/>
        <rFont val="Calibri"/>
        <family val="2"/>
        <scheme val="minor"/>
      </rPr>
      <t xml:space="preserve">. </t>
    </r>
  </si>
  <si>
    <t xml:space="preserve">Principle 8 - Responsible Production: Facilitate and support the knowledge-base and systems for responsible design, use, re-use, recycling and disposal of products containing metals and minerals </t>
  </si>
  <si>
    <t>8.1</t>
  </si>
  <si>
    <t xml:space="preserve">In project design, operation and de-commissioning, implement cost-effective measures for the recovery, re-use or recycling of energy, natural resources, and materials. </t>
  </si>
  <si>
    <t>8.2</t>
  </si>
  <si>
    <t xml:space="preserve">Assess the hazards of the products of mining according to UN Globally Harmonised System of Hazard Classification and Labelling or equivalent relevant regulatory systems and communicate through safety data sheets and labelling as appropriate.  </t>
  </si>
  <si>
    <t xml:space="preserve">Principle 9 - Social Performance:  Pursue continual improvement in social performance and contribute to the social, economic and institutional development of host countries and communities </t>
  </si>
  <si>
    <t>9.1</t>
  </si>
  <si>
    <t xml:space="preserve">Implement inclusive approaches with local communities to identify their development priorities and support activities that contribute to their lasting social and economic wellbeing, in partnership with government, civil society and development agencies, as appropriate. </t>
  </si>
  <si>
    <t>9.2</t>
  </si>
  <si>
    <t xml:space="preserve">Enable access by local enterprises to procurement and contracting opportunities across the project life-cycle, both directly and by encouraging larger contractors and suppliers, and also by supporting initiatives to enhance economic opportunities for local communities. </t>
  </si>
  <si>
    <t>9.3</t>
  </si>
  <si>
    <t xml:space="preserve">Conduct stakeholder engagement based upon an analysis of the local context and provide local stakeholders with access to effective mechanisms for seeking resolution of grievances related to the company and its activities. </t>
  </si>
  <si>
    <t>9.4</t>
  </si>
  <si>
    <t xml:space="preserve">Collaborate with government, where appropriate, to support improvements in environmental and social practices of local Artisanal and Small-scale Mining (ASM). </t>
  </si>
  <si>
    <t>Principle 10 - Stakeholder Engagement: Proactively engage key stakeholders on sustainable development challenges and opportunities in an open and transparent manner. Effectively report and independently verify progress and performance.</t>
  </si>
  <si>
    <t>10.1</t>
  </si>
  <si>
    <t xml:space="preserve">Identify and engage with key corporate-level external stakeholders on sustainable development issues in an open and transparent manner. </t>
  </si>
  <si>
    <t>10.2</t>
  </si>
  <si>
    <t xml:space="preserve">Publicly support the implementation of the Extractive Industries Transparency Initiative (EITI) and compile information on all material payments, at the appropriate levels of government, by country and by project. </t>
  </si>
  <si>
    <t>10.3</t>
  </si>
  <si>
    <t xml:space="preserve">Report annually on economic, social and environmental performance at the corporate level using the GRI Sustainability Reporting Standards. </t>
  </si>
  <si>
    <t>10.4</t>
  </si>
  <si>
    <t xml:space="preserve">Each year, conduct independent assurance of sustainability performance following the ICMM guidance on assuring and verifying membership requirements. </t>
  </si>
  <si>
    <r>
      <rPr>
        <vertAlign val="superscript"/>
        <sz val="12"/>
        <color theme="1"/>
        <rFont val="Calibri"/>
        <family val="2"/>
        <scheme val="minor"/>
      </rPr>
      <t>(1)</t>
    </r>
    <r>
      <rPr>
        <sz val="12"/>
        <color theme="1"/>
        <rFont val="Calibri"/>
        <family val="2"/>
        <scheme val="minor"/>
      </rPr>
      <t xml:space="preserve"> Equivalent programmes are defined as having standards and validation requirements that are similar in scope and intent as the ICMM PE validation programme. ICMM will maintain details on its website on an ongoing basis regarding what other independent third-party validation systems can be recognised as equivalent. Where the requirements of PEs are incorporated into a members’ ISO 14000 environmental management system and are subject to certification, these can also be considered to be equivalent.</t>
    </r>
  </si>
  <si>
    <r>
      <rPr>
        <vertAlign val="superscript"/>
        <sz val="12"/>
        <color theme="1"/>
        <rFont val="Calibri"/>
        <family val="2"/>
        <scheme val="minor"/>
      </rPr>
      <t>(2)</t>
    </r>
    <r>
      <rPr>
        <sz val="12"/>
        <color theme="1"/>
        <rFont val="Calibri"/>
        <family val="2"/>
        <scheme val="minor"/>
      </rPr>
      <t xml:space="preserve"> ICMM’s member companies are already required to comply with all applicable laws in the countries that they operate in. However, many stakeholders want mining companies to show that they have strong systems in place that ensure legal compliance.</t>
    </r>
  </si>
  <si>
    <r>
      <rPr>
        <vertAlign val="superscript"/>
        <sz val="12"/>
        <color theme="1"/>
        <rFont val="Calibri"/>
        <family val="2"/>
        <scheme val="minor"/>
      </rPr>
      <t>(3)</t>
    </r>
    <r>
      <rPr>
        <sz val="12"/>
        <color theme="1"/>
        <rFont val="Calibri"/>
        <family val="2"/>
        <scheme val="minor"/>
      </rPr>
      <t xml:space="preserve"> These should cover issues such as air, water, biodiversity, noise and vibration, health, safety, human rights, gender, cultural heritage and economic issues. The consultation process should be gender sensitive and inclusive of marginalised and vulnerable groups.</t>
    </r>
  </si>
  <si>
    <r>
      <rPr>
        <vertAlign val="superscript"/>
        <sz val="12"/>
        <rFont val="Calibri"/>
        <family val="2"/>
        <scheme val="minor"/>
      </rPr>
      <t>(4)</t>
    </r>
    <r>
      <rPr>
        <sz val="12"/>
        <rFont val="Calibri"/>
        <family val="2"/>
        <scheme val="minor"/>
      </rPr>
      <t xml:space="preserve">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r>
  </si>
  <si>
    <r>
      <rPr>
        <vertAlign val="superscript"/>
        <sz val="12"/>
        <color theme="1"/>
        <rFont val="Calibri"/>
        <family val="2"/>
        <scheme val="minor"/>
      </rPr>
      <t>(5)</t>
    </r>
    <r>
      <rPr>
        <sz val="12"/>
        <color theme="1"/>
        <rFont val="Calibri"/>
        <family val="2"/>
        <scheme val="minor"/>
      </rPr>
      <t xml:space="preserve"> The ambition of no net loss applies to new projects and major expansions to existing projects that impact biodiversity and ecosystem services.</t>
    </r>
  </si>
  <si>
    <t>Self-Assessment 2023</t>
  </si>
  <si>
    <t>Corporate offices</t>
  </si>
  <si>
    <r>
      <t xml:space="preserve">Establish systems to maintain compliance with applicable law </t>
    </r>
    <r>
      <rPr>
        <vertAlign val="superscript"/>
        <sz val="12"/>
        <rFont val="Calibri"/>
        <family val="2"/>
        <scheme val="minor"/>
      </rPr>
      <t>(1)</t>
    </r>
    <r>
      <rPr>
        <sz val="12"/>
        <rFont val="Calibri"/>
        <family val="2"/>
        <scheme val="minor"/>
      </rPr>
      <t>.</t>
    </r>
  </si>
  <si>
    <t>Principle 2 - Decision Making: Integrate sustainable development in corporate strategy and decisionmaking processes.</t>
  </si>
  <si>
    <r>
      <t xml:space="preserve">Support the adoption of responsible physical and psychological health and safety </t>
    </r>
    <r>
      <rPr>
        <vertAlign val="superscript"/>
        <sz val="12"/>
        <rFont val="Calibri"/>
        <family val="2"/>
        <scheme val="minor"/>
      </rPr>
      <t>(2)</t>
    </r>
    <r>
      <rPr>
        <sz val="12"/>
        <rFont val="Calibri"/>
        <family val="2"/>
        <scheme val="minor"/>
      </rPr>
      <t>, environmental, human rights and labour policies and practices by joint venture partners, suppliers and contractors, based on risk.</t>
    </r>
  </si>
  <si>
    <r>
      <t xml:space="preserve">Principle 3 - Human Rights: Respect human rights and the interests, cultures, customs and values of workers </t>
    </r>
    <r>
      <rPr>
        <b/>
        <vertAlign val="superscript"/>
        <sz val="13"/>
        <rFont val="Calibri Light"/>
        <family val="2"/>
        <scheme val="major"/>
      </rPr>
      <t>(3)</t>
    </r>
    <r>
      <rPr>
        <b/>
        <sz val="13"/>
        <rFont val="Calibri Light"/>
        <family val="2"/>
        <scheme val="major"/>
      </rPr>
      <t xml:space="preserve"> and communities affected by our activities.</t>
    </r>
  </si>
  <si>
    <t>Implement, based on risk, a human rights and security approach consistent with the Voluntary Principles on Security and Human Rights.</t>
  </si>
  <si>
    <t>Respect the rights of workers by: not employing child or forced labour; avoiding human trafficking; not assigning hazardous/dangerous work to those under 18; eliminating all forms of harassment and discrimination; respecting freedom of association and collective bargaining; and providing an appropriate mechanism to address workers grievances.</t>
  </si>
  <si>
    <t>Equitably remunerate employees with wages that equal or exceed legal requirements or represent a competitive wage within that job market (whichever is higher) and assign regular and overtime working hours within legally required limits.</t>
  </si>
  <si>
    <t>Respect the rights, interests, aspirations, culture and natural resource-based livelihoods of Indigenous Peoples in project design, development and operation; apply the mitigation hierarchy to address adverse impacts and; deliver sustainable benefi ts for Indigenous Peoples.</t>
  </si>
  <si>
    <t>Work to obtain the free, prior and informed consent of Indigenous Peoples where signifi cant adverse impacts are likely to occur, as a result of relocation, disturbance of lands and territories or of critical cultural heritage, and capture the outcomes of engagement and consent processes in agreements.</t>
  </si>
  <si>
    <r>
      <t xml:space="preserve">Implement policies and practices to respect the rights and interests of women that reflect gender-informed approaches to work practices and job design, and that protect against all forms of discrimination and harassment, and behaviours that adversely impact on women’s successful participation in the workplace </t>
    </r>
    <r>
      <rPr>
        <vertAlign val="superscript"/>
        <sz val="12"/>
        <rFont val="Calibri"/>
        <family val="2"/>
        <scheme val="minor"/>
      </rPr>
      <t>(4)</t>
    </r>
    <r>
      <rPr>
        <sz val="12"/>
        <rFont val="Calibri"/>
        <family val="2"/>
        <scheme val="minor"/>
      </rPr>
      <t>.</t>
    </r>
  </si>
  <si>
    <t>3.9</t>
  </si>
  <si>
    <r>
      <t xml:space="preserve">Implement policies and practices to respect the rights and interests of all workers </t>
    </r>
    <r>
      <rPr>
        <vertAlign val="superscript"/>
        <sz val="12"/>
        <rFont val="Calibri"/>
        <family val="2"/>
        <scheme val="minor"/>
      </rPr>
      <t>(5)</t>
    </r>
    <r>
      <rPr>
        <sz val="12"/>
        <rFont val="Calibri"/>
        <family val="2"/>
        <scheme val="minor"/>
      </rPr>
      <t xml:space="preserve"> and improve workforce representation in the workplace so it is more inclusive.</t>
    </r>
  </si>
  <si>
    <t>Principle 4 - Risk Management: Implement effective risk-management strategies and systems based on sound science and which account for stakeholder perceptions of risks.</t>
  </si>
  <si>
    <r>
      <t xml:space="preserve">Assess environmental and social risks and opportunities of new projects and of significant changes to existing operations in consultation with interested and affected stakeholders, and publicly disclose assessment results </t>
    </r>
    <r>
      <rPr>
        <vertAlign val="superscript"/>
        <sz val="12"/>
        <rFont val="Calibri"/>
        <family val="2"/>
        <scheme val="minor"/>
      </rPr>
      <t>(6)</t>
    </r>
    <r>
      <rPr>
        <sz val="12"/>
        <rFont val="Calibri"/>
        <family val="2"/>
        <scheme val="minor"/>
      </rPr>
      <t>.</t>
    </r>
  </si>
  <si>
    <t>Undertake risk-based due diligence on conflict and human rights that aligns with the OECD Due Diligence Guidance on Conflict-Affected and High-Risk Areas, when operating in, or sourcing from, a conflict-affected or high-risk area.</t>
  </si>
  <si>
    <t>Implement risk-based controls to avoid/prevent, minimise, mitigate and/or remedy physical and psychological health, safety and environmental impacts to workers, local communities, cultural heritage and the natural environment, based upon a recognised international standard or management system.</t>
  </si>
  <si>
    <t>Develop, maintain and test emergency response plans. Where risks to external stakeholders are significant, this should be in collaboration with potentially affected stakeholders and consistent with established industry good practice.</t>
  </si>
  <si>
    <t>Principle 5 - Health and Safety: Pursue continual improvement in physical and psychological health and safety performance with the ultimate goal of zero harm.</t>
  </si>
  <si>
    <r>
      <t xml:space="preserve">Implement practices aimed at continually improving workplace physical and psychological health and safety, and monitor performance for the elimination of workplace fatalities, serious injuries, psychosocial hazards </t>
    </r>
    <r>
      <rPr>
        <vertAlign val="superscript"/>
        <sz val="12"/>
        <rFont val="Calibri"/>
        <family val="2"/>
        <scheme val="minor"/>
      </rPr>
      <t>(7)</t>
    </r>
    <r>
      <rPr>
        <sz val="12"/>
        <rFont val="Calibri"/>
        <family val="2"/>
        <scheme val="minor"/>
      </rPr>
      <t xml:space="preserve"> and prevention of occupational diseases, based upon a recognised international standard or management system.</t>
    </r>
  </si>
  <si>
    <t>Provide workers with training in accordance with their responsibilities for physical and psychological health and safety and implement health surveillance and risk-based monitoring programmes based on occupational exposures.</t>
  </si>
  <si>
    <t>Principle 6 - Environmental Performance: Pursue continual improvement in environmental performance issues, such as water stewardship, energy use and climate change.</t>
  </si>
  <si>
    <t>Plan and design for closure in consultation with relevant authorities and stakeholders, implement measures to address closure-related environmental and social aspects, and make financial provision to enable agreed closure and post-closure commitments to be realised.</t>
  </si>
  <si>
    <t>Implement water stewardship practices that provide for strong and transparent water governance, effective and efficient management of water at operations, and collaboration with stakeholders at a catchment level to achieve responsible and sustainable water use.</t>
  </si>
  <si>
    <r>
      <t xml:space="preserve">Design, construct, operate, monitor and decommission tailings disposal/storage facilities using comprehensive, risk-based management and governance practices in line with internationally recognised good practice, to minimise the risk of catastrophic failure </t>
    </r>
    <r>
      <rPr>
        <vertAlign val="superscript"/>
        <sz val="12"/>
        <rFont val="Calibri"/>
        <family val="2"/>
        <scheme val="minor"/>
      </rPr>
      <t>(8) (9)</t>
    </r>
    <r>
      <rPr>
        <sz val="12"/>
        <rFont val="Calibri"/>
        <family val="2"/>
        <scheme val="minor"/>
      </rPr>
      <t>.</t>
    </r>
  </si>
  <si>
    <t>Apply the mitigation hierarchy to prevent pollution, manage releases and waste, and address potential impacts on human health and the environment.</t>
  </si>
  <si>
    <t>Implement measures to improve energy efficiency and contribute to a low-carbon future, and report the outcomes based on internationally recognised protocols for measuring CO2 equivalent (GHG) emissions.</t>
  </si>
  <si>
    <t>Principle 7 - Conservation of Biodiversity: Contribute to the conservation of biodiversity and integrated approaches to land-use planning.</t>
  </si>
  <si>
    <t>Neither explore nor develop new mines in World Heritage sites, respect legally designated protected areas, and design and operate any new operations or changes to existing operations to be compatible with the value for which such areas were designated.</t>
  </si>
  <si>
    <t>Principle 8 - Responsible Production: Facilitate and support the knowledgebase and systems for responsible design, use, re-use, recycling and disposal of products containing metals and minerals.</t>
  </si>
  <si>
    <t>In project design, operation and de-commissioning, implement cost-effective measures for the recovery, re-use or recycling of energy, natural resources, and materials.</t>
  </si>
  <si>
    <t>Assess the hazards of the products of mining according to UN Globally Harmonised System of Hazard Classification and Labelling or equivalent relevant regulatory systems and communicate through safety data sheets and labelling as appropriate.</t>
  </si>
  <si>
    <t>Principle 9 - Social Performance: Pursue continual improvement in social performance and contribute to the social, economic and institutional development of host countries and communities.</t>
  </si>
  <si>
    <t>Implement inclusive approaches with local communities to identify their development priorities and support activities that contribute to their lasting social and economic wellbeing, in partnership with government, civil society and development agencies, as appropriate.</t>
  </si>
  <si>
    <t>Enable access by local enterprises to procurement and contracting opportunities across the project life-cycle, both directly and by encouraging larger contractors and suppliers, and also by supporting initiatives to enhance economic opportunities for local communities.</t>
  </si>
  <si>
    <t>Conduct stakeholder engagement based upon an analysis of the local context and provide local stakeholders with access to appropriate and effective mechanisms for seeking resolution of grievances related to the company and its activities.</t>
  </si>
  <si>
    <t>Collaborate with government, where appropriate, to support improvements in environmental and social practices of local Artisanal and Small-scale Mining (ASM).</t>
  </si>
  <si>
    <t>Identify and engage with key corporate-level external stakeholders on sustainable development issues in an open and transparent manner.</t>
  </si>
  <si>
    <t>Publicly support the implementation of the Extractive Industries Transparency Initiative (EITI) and compile information on all material payments, at the appropriate levels of government, by country and by project.</t>
  </si>
  <si>
    <t>Report annually on economic, social and environmental performance at the corporate level using the GRI Sustainability Reporting Standards.</t>
  </si>
  <si>
    <t>Each year, conduct independent assurance of sustainability performance following the ICMM guidance on assuring and verifying membership requirements.</t>
  </si>
  <si>
    <t xml:space="preserve">     Antofagasta plc
        Sustainability Databook</t>
  </si>
  <si>
    <r>
      <rPr>
        <b/>
        <sz val="12"/>
        <rFont val="Calibri"/>
        <family val="2"/>
        <scheme val="minor"/>
      </rPr>
      <t>»</t>
    </r>
    <r>
      <rPr>
        <sz val="12"/>
        <rFont val="Calibri"/>
        <family val="2"/>
        <scheme val="minor"/>
      </rPr>
      <t xml:space="preserve"> Antofagasta plc's Ranking, Rating and Indices performance.</t>
    </r>
  </si>
  <si>
    <t>Sustainability Indices</t>
  </si>
  <si>
    <t>Maximum Rating</t>
  </si>
  <si>
    <t>Antofagasta plc</t>
  </si>
  <si>
    <t>Dow Jones Sustainability Index (DJSI)</t>
  </si>
  <si>
    <t>Enviromental</t>
  </si>
  <si>
    <t>Social</t>
  </si>
  <si>
    <t>Governance &amp; Economic</t>
  </si>
  <si>
    <t>FTSE4 Good</t>
  </si>
  <si>
    <t>Rating Providers</t>
  </si>
  <si>
    <t>CDP</t>
  </si>
  <si>
    <t>A</t>
  </si>
  <si>
    <t>B</t>
  </si>
  <si>
    <t>B-</t>
  </si>
  <si>
    <t>MSCI</t>
  </si>
  <si>
    <t>AAA</t>
  </si>
  <si>
    <t>AA</t>
  </si>
  <si>
    <t>Sustainalytics</t>
  </si>
  <si>
    <t>Risk rating - Low</t>
  </si>
  <si>
    <t>Medium</t>
  </si>
  <si>
    <t>ESG Risk Exposure</t>
  </si>
  <si>
    <t>High</t>
  </si>
  <si>
    <t>ESG Risk Managment</t>
  </si>
  <si>
    <t>Strong</t>
  </si>
  <si>
    <t>DSE - Acción Empresas</t>
  </si>
  <si>
    <t>General Sustainability</t>
  </si>
  <si>
    <t>DDHH &amp; Companies</t>
  </si>
  <si>
    <t>Ethics &amp; Governance</t>
  </si>
  <si>
    <t>Workforce</t>
  </si>
  <si>
    <t>Climate Change</t>
  </si>
  <si>
    <t>Responsible Value Chain</t>
  </si>
  <si>
    <t>Circular Economy</t>
  </si>
  <si>
    <t>Sustainability Databook - Labour Practice sheet</t>
  </si>
  <si>
    <t xml:space="preserve">Sustainability Databook - Labour Practice sheet </t>
  </si>
  <si>
    <t>Sustainability Databook - Compliance sheet</t>
  </si>
  <si>
    <t xml:space="preserve">Sustainability Databook - Environment sheet </t>
  </si>
  <si>
    <t xml:space="preserve">Sustainability Databook - ICMM Water MD 
Sustainability Databook - ICMM Water MD Operations </t>
  </si>
  <si>
    <t>Sustainability Databook - Biodiversity sheet</t>
  </si>
  <si>
    <t>Sustainability Databook - Supply sheet</t>
  </si>
  <si>
    <t>Completed data not available</t>
  </si>
  <si>
    <r>
      <rPr>
        <vertAlign val="superscript"/>
        <sz val="12"/>
        <rFont val="Calibri"/>
        <family val="2"/>
        <scheme val="minor"/>
      </rPr>
      <t>(1)</t>
    </r>
    <r>
      <rPr>
        <sz val="12"/>
        <rFont val="Calibri"/>
        <family val="2"/>
        <scheme val="minor"/>
      </rPr>
      <t xml:space="preserve"> All policies are approved by the board - the highest governance body, signed by the CEO and communicated to all employees of the group.</t>
    </r>
  </si>
  <si>
    <t>Antofagasta Minerals does not currently make this information publicly available as it considers it to be confidential information.</t>
  </si>
  <si>
    <t>Information available in pages 61 of the 2023 Annual Report, page 76 of the 2023 Sustainability Report and the Environment sheet of this Databook.</t>
  </si>
  <si>
    <r>
      <t xml:space="preserve">Partially meets </t>
    </r>
    <r>
      <rPr>
        <vertAlign val="superscript"/>
        <sz val="12"/>
        <color theme="1"/>
        <rFont val="Calibri"/>
        <family val="2"/>
        <scheme val="minor"/>
      </rPr>
      <t>(10)</t>
    </r>
  </si>
  <si>
    <t>Discussion of engagement processes and due diligence practices with respect to human rights, indigenous rights, and operation in areas of conflict</t>
  </si>
  <si>
    <r>
      <t>Current tailings storage impoundment volume (m</t>
    </r>
    <r>
      <rPr>
        <b/>
        <vertAlign val="superscript"/>
        <sz val="12"/>
        <rFont val="Calibri"/>
        <family val="2"/>
        <scheme val="minor"/>
      </rPr>
      <t>3</t>
    </r>
    <r>
      <rPr>
        <b/>
        <sz val="12"/>
        <rFont val="Calibri"/>
        <family val="2"/>
        <scheme val="minor"/>
      </rPr>
      <t>)</t>
    </r>
  </si>
  <si>
    <r>
      <t>Planned tailings storage impoundment volume in 5 years time (m</t>
    </r>
    <r>
      <rPr>
        <b/>
        <vertAlign val="superscript"/>
        <sz val="12"/>
        <rFont val="Calibri"/>
        <family val="2"/>
        <scheme val="minor"/>
      </rPr>
      <t>3</t>
    </r>
    <r>
      <rPr>
        <b/>
        <sz val="12"/>
        <rFont val="Calibri"/>
        <family val="2"/>
        <scheme val="minor"/>
      </rPr>
      <t>)</t>
    </r>
  </si>
  <si>
    <r>
      <rPr>
        <b/>
        <sz val="18"/>
        <rFont val="Calibri"/>
        <family val="2"/>
        <scheme val="minor"/>
      </rPr>
      <t>»</t>
    </r>
    <r>
      <rPr>
        <sz val="12"/>
        <rFont val="Calibri"/>
        <family val="2"/>
        <scheme val="minor"/>
      </rPr>
      <t xml:space="preserve"> Quantitative data ICMM water, consolidated Mining Division </t>
    </r>
    <r>
      <rPr>
        <vertAlign val="superscript"/>
        <sz val="12"/>
        <rFont val="Calibri"/>
        <family val="2"/>
        <scheme val="minor"/>
      </rPr>
      <t>(1) (2)</t>
    </r>
    <r>
      <rPr>
        <sz val="12"/>
        <rFont val="Calibri"/>
        <family val="2"/>
        <scheme val="minor"/>
      </rPr>
      <t>. Equivalences with the GRI Standard 303 are listed bellow.</t>
    </r>
  </si>
  <si>
    <t>Years</t>
  </si>
  <si>
    <r>
      <t xml:space="preserve">Legal actions for anti-competitive behavior, anti-trust, and monopoly practices </t>
    </r>
    <r>
      <rPr>
        <b/>
        <vertAlign val="superscript"/>
        <sz val="12"/>
        <rFont val="Calibri"/>
        <family val="2"/>
        <scheme val="minor"/>
      </rPr>
      <t>(1)</t>
    </r>
  </si>
  <si>
    <r>
      <t xml:space="preserve">Complaints Received Through Whistleblower System </t>
    </r>
    <r>
      <rPr>
        <b/>
        <vertAlign val="superscript"/>
        <sz val="12"/>
        <rFont val="Calibri"/>
        <family val="2"/>
        <scheme val="minor"/>
      </rPr>
      <t>(2), (3)</t>
    </r>
  </si>
  <si>
    <r>
      <rPr>
        <vertAlign val="superscript"/>
        <sz val="12"/>
        <rFont val="Calibri"/>
        <family val="2"/>
        <scheme val="minor"/>
      </rPr>
      <t>(1)</t>
    </r>
    <r>
      <rPr>
        <sz val="12"/>
        <rFont val="Calibri"/>
        <family val="2"/>
        <scheme val="minor"/>
      </rPr>
      <t xml:space="preserve"> There were no main outcomes of completed legal actions, including any decisions or judgements.</t>
    </r>
  </si>
  <si>
    <r>
      <rPr>
        <vertAlign val="superscript"/>
        <sz val="12"/>
        <rFont val="Calibri"/>
        <family val="2"/>
        <scheme val="minor"/>
      </rPr>
      <t>(2)</t>
    </r>
    <r>
      <rPr>
        <sz val="12"/>
        <rFont val="Calibri"/>
        <family val="2"/>
        <scheme val="minor"/>
      </rPr>
      <t xml:space="preserve"> Number of Recordable Work-related Injuries include the accident with medical treatment and first aid.</t>
    </r>
  </si>
  <si>
    <r>
      <rPr>
        <vertAlign val="superscript"/>
        <sz val="12"/>
        <rFont val="Calibri"/>
        <family val="2"/>
        <scheme val="minor"/>
      </rPr>
      <t>(3)</t>
    </r>
    <r>
      <rPr>
        <sz val="12"/>
        <rFont val="Calibri"/>
        <family val="2"/>
        <scheme val="minor"/>
      </rPr>
      <t xml:space="preserve"> All reported cases are investigated and when necessary action plans are implemented, such as i. Written warning; ii. Contract termination; iii. Training - Coaching; iv. Communication; v. Process improvement; vi. Incorporation of new control.</t>
    </r>
  </si>
  <si>
    <r>
      <t xml:space="preserve">Other complaints </t>
    </r>
    <r>
      <rPr>
        <vertAlign val="superscript"/>
        <sz val="12"/>
        <rFont val="Calibri"/>
        <family val="2"/>
        <scheme val="minor"/>
      </rPr>
      <t>(4)</t>
    </r>
  </si>
  <si>
    <r>
      <rPr>
        <vertAlign val="superscript"/>
        <sz val="12"/>
        <rFont val="Calibri"/>
        <family val="2"/>
        <scheme val="minor"/>
      </rPr>
      <t>(4)</t>
    </r>
    <r>
      <rPr>
        <sz val="12"/>
        <rFont val="Calibri"/>
        <family val="2"/>
        <scheme val="minor"/>
      </rPr>
      <t xml:space="preserve"> Other Complaints: Corresponds to all non-ethical complaints, not including "Other Human resources-related issues".</t>
    </r>
  </si>
  <si>
    <r>
      <rPr>
        <vertAlign val="superscript"/>
        <sz val="12"/>
        <rFont val="Calibri"/>
        <family val="2"/>
        <scheme val="minor"/>
      </rPr>
      <t>(5)</t>
    </r>
    <r>
      <rPr>
        <sz val="12"/>
        <rFont val="Calibri"/>
        <family val="2"/>
        <scheme val="minor"/>
      </rPr>
      <t xml:space="preserve"> Categories apply only to data from 2018 to 2022.</t>
    </r>
  </si>
  <si>
    <r>
      <t xml:space="preserve">Complaints Received Through Whistleblower System </t>
    </r>
    <r>
      <rPr>
        <b/>
        <vertAlign val="superscript"/>
        <sz val="12"/>
        <rFont val="Calibri"/>
        <family val="2"/>
        <scheme val="minor"/>
      </rPr>
      <t>(3), (5)</t>
    </r>
  </si>
  <si>
    <r>
      <rPr>
        <vertAlign val="superscript"/>
        <sz val="12"/>
        <rFont val="Calibri"/>
        <family val="2"/>
        <scheme val="minor"/>
      </rPr>
      <t>(2)</t>
    </r>
    <r>
      <rPr>
        <sz val="12"/>
        <rFont val="Calibri"/>
        <family val="2"/>
        <scheme val="minor"/>
      </rPr>
      <t xml:space="preserve"> Antofagasta Minerals considers a territorial deployment over the entire areas of influence for it's community grievance channel, monitoring it by the regions where we operate. Meaning that the Coquimbo Region communities complaints are reported under Los Pelambres, while the communities of the Antofagasta Region are reported under Centinela, Antucoya and Zaldívar mining companies.</t>
    </r>
  </si>
  <si>
    <r>
      <rPr>
        <vertAlign val="superscript"/>
        <sz val="12"/>
        <rFont val="Calibri"/>
        <family val="2"/>
        <scheme val="minor"/>
      </rPr>
      <t>(8)</t>
    </r>
    <r>
      <rPr>
        <sz val="12"/>
        <rFont val="Calibri"/>
        <family val="2"/>
        <scheme val="minor"/>
      </rPr>
      <t xml:space="preserve"> Third-party fuel consumption emissions are included from 2021 onwards.</t>
    </r>
  </si>
  <si>
    <r>
      <rPr>
        <vertAlign val="superscript"/>
        <sz val="12"/>
        <rFont val="Calibri"/>
        <family val="2"/>
        <scheme val="minor"/>
      </rPr>
      <t>(9)</t>
    </r>
    <r>
      <rPr>
        <sz val="12"/>
        <rFont val="Calibri"/>
        <family val="2"/>
        <scheme val="minor"/>
      </rPr>
      <t xml:space="preserve"> Categories not applicable to the mining division.</t>
    </r>
  </si>
  <si>
    <r>
      <t xml:space="preserve">Reduction of GHG emissions </t>
    </r>
    <r>
      <rPr>
        <b/>
        <vertAlign val="superscript"/>
        <sz val="12"/>
        <rFont val="Calibri"/>
        <family val="2"/>
        <scheme val="minor"/>
      </rPr>
      <t>(10)</t>
    </r>
  </si>
  <si>
    <r>
      <rPr>
        <sz val="18"/>
        <rFont val="Calibri"/>
        <family val="2"/>
        <scheme val="minor"/>
      </rPr>
      <t>»</t>
    </r>
    <r>
      <rPr>
        <sz val="12"/>
        <rFont val="Calibri"/>
        <family val="2"/>
        <scheme val="minor"/>
      </rPr>
      <t xml:space="preserve"> Antofagasta plc tailings storage facilities (TSFs) (2019)</t>
    </r>
  </si>
  <si>
    <t>Information available on page 121 of the 2023 Annual Report.</t>
  </si>
  <si>
    <t>Information available on page 57 of the 2023 Annual Report.</t>
  </si>
  <si>
    <t>Information available in pages 57 and 64 of the 2023 Annual Report.</t>
  </si>
  <si>
    <t>Information available on pages 29-31, 57-64 and 80 of the 2023 Annual Report.</t>
  </si>
  <si>
    <t>Information available on pages 63 and 64 of the 2023 Annual Report.</t>
  </si>
  <si>
    <t>Information available on pages 63 and 80 of the 2023 Annual Report.</t>
  </si>
  <si>
    <t>Information available on pages 57-64 of the 2023 Annual Report.</t>
  </si>
  <si>
    <t>Information available on page 80 of the 2023 Annual Report.</t>
  </si>
  <si>
    <t>Information available on page 57-62 of the 2023 Annual Report.</t>
  </si>
  <si>
    <t>Information available on pages 57 and 61 of the 2023 Annual Report.</t>
  </si>
  <si>
    <r>
      <rPr>
        <b/>
        <sz val="18"/>
        <rFont val="Calibri"/>
        <family val="2"/>
        <scheme val="minor"/>
      </rPr>
      <t>»</t>
    </r>
    <r>
      <rPr>
        <sz val="12"/>
        <rFont val="Calibri"/>
        <family val="2"/>
        <scheme val="minor"/>
      </rPr>
      <t xml:space="preserve">  Social &amp; Economic Reporting (ICMM).</t>
    </r>
  </si>
  <si>
    <t>PE ICMM - Validated Sites</t>
  </si>
  <si>
    <t>Suppliers assessed for sustainability impacts.</t>
  </si>
  <si>
    <t>Included in Transport and distribution (purchases)</t>
  </si>
  <si>
    <t>2023 Modern Slavery Statement</t>
  </si>
  <si>
    <t>Mining Division - 2022 External Verification of ICMM Mining Principles: Performance Expectations</t>
  </si>
  <si>
    <t>Mining Division - 2022 Limited Assurance Verification Report</t>
  </si>
  <si>
    <t>Transport Division - 2024 Limited Assurance Verification Report</t>
  </si>
  <si>
    <t>Mining Division - 2024 Limited Assurance Verification Report</t>
  </si>
  <si>
    <t>Mining Division - Bureau Veritas Certification ISO 50001:2018</t>
  </si>
  <si>
    <t>Annual Report Antofagasta plc (2024)</t>
  </si>
  <si>
    <t>Sustainability Report (Mining Division) (2024)</t>
  </si>
  <si>
    <t>Social Impact Report (2024)</t>
  </si>
  <si>
    <t>Self-Assessment 2024</t>
  </si>
  <si>
    <t>Total non tier-1 suppliers</t>
  </si>
  <si>
    <t>Management Systems</t>
  </si>
  <si>
    <t>Risk Assessment</t>
  </si>
  <si>
    <t>Business Integrity</t>
  </si>
  <si>
    <t>Revenue Transparency</t>
  </si>
  <si>
    <t>Legal Compliance</t>
  </si>
  <si>
    <t>Sustainability Reporting</t>
  </si>
  <si>
    <t>Grievance Mechanism</t>
  </si>
  <si>
    <t>Mine Closure and Reclamation</t>
  </si>
  <si>
    <t>Responsible Supply Chains</t>
  </si>
  <si>
    <t>No Child Labor</t>
  </si>
  <si>
    <t>No Forced Labor</t>
  </si>
  <si>
    <t>Freedom of Association and Collective Bargaining</t>
  </si>
  <si>
    <t>Non-discrimination and Harassment</t>
  </si>
  <si>
    <t>Diversity, Equity, and Inclusion</t>
  </si>
  <si>
    <t>Employment Terms</t>
  </si>
  <si>
    <t xml:space="preserve"> Emergency Preparedness</t>
  </si>
  <si>
    <t>Community Health and Safety</t>
  </si>
  <si>
    <t>Community Development</t>
  </si>
  <si>
    <t>Artisanal and Small-Scale Mining</t>
  </si>
  <si>
    <t>Security and Human Rights</t>
  </si>
  <si>
    <t>Indigenous Peoples' Rights</t>
  </si>
  <si>
    <t>Land Acquisition and Resettlement</t>
  </si>
  <si>
    <t>Cultural Heritage</t>
  </si>
  <si>
    <t>Climate Action</t>
  </si>
  <si>
    <t>Greenhouse Gas Emissions Reductions</t>
  </si>
  <si>
    <t>Water Stewardship</t>
  </si>
  <si>
    <t>Waste Management</t>
  </si>
  <si>
    <t>Tailings Management</t>
  </si>
  <si>
    <t>Biodiversity and Land Management</t>
  </si>
  <si>
    <t>Pollution</t>
  </si>
  <si>
    <t>Partially Meets</t>
  </si>
  <si>
    <t>Joint Due Diligence Standard for Copper, Lead, Molybdenum, Nickel and Zinc</t>
  </si>
  <si>
    <t>Responsible Production</t>
  </si>
  <si>
    <t>Risk Identification</t>
  </si>
  <si>
    <t>Due Diligence Management System</t>
  </si>
  <si>
    <t>Public Reporting</t>
  </si>
  <si>
    <t>Implement a corporate or site-level management system for the effective prevention, mitigation and remedy of risks and impacts related to environment, social, and governance (ESG) issues.</t>
  </si>
  <si>
    <t>Criteria Description</t>
  </si>
  <si>
    <t>Conduct a risk assessment for the identification and prioritization of environmental, social and governance (ESG) issues</t>
  </si>
  <si>
    <t xml:space="preserve">
Implement high standards of business integrity through the prohibition and effective prevention of bribery, money laundering, and anti-competitive behavior.</t>
  </si>
  <si>
    <t>Demonstrate corporate transparency and accountability through the public disclosure of all material payments to governments of taxes, royalties, signature bonuses, and all other forms of payments or benefits and support the Extractive Industries Transparency Initiative (EITI)</t>
  </si>
  <si>
    <t>Implement high standards of business conduct through compliance with applicable national regulatory requirements, applicable cross-jurisdictional obligations and international law.</t>
  </si>
  <si>
    <t>Enable corporate transparency and accountability and promote informed decision-making through the publication of annual reports on material, environmental, social and governance ESG issues.</t>
  </si>
  <si>
    <t>Respect the rights of adversely affected stakeholders’ access to remedy, through the implementation or participation in an operational-level grievance mechanism aligned with the United Nations Guiding Principles on Business and Human Rights (UNGPs).</t>
  </si>
  <si>
    <t>Enable stakeholders' early and continued participation in decisions that affect their health, well-being, safety, livelihoods, communities, and environment, through the implementation of an inclusive and meaningful engagement process.</t>
  </si>
  <si>
    <t>Ensure the long-term environmental, economic and social stability of mining communities through the implementation of a system to manage and monitor mine closure and reclamation, and the allocation of financial provisions for mining reclamation, closure, and post-closure activities.</t>
  </si>
  <si>
    <t>Respect regulatory requirements and promote responsible business conduct in supply chains through the implementation of corporate or site-level, comprehensive, integrated, iterative, and risk-based due diligence.</t>
  </si>
  <si>
    <t>Prohibit, prevent and remedy the employment of children below the age of 15, and ensure that young workers below the age of 18 are not exposed to the worst forms of child labor, including hazardous work.</t>
  </si>
  <si>
    <t>Prohibit, prevent and remedy forced labor in any form, including but not limited to, bonded (including debt bondage) or indentured labor, involuntary or exploitative prison labor, slavery or trafficking of person and adhere to international principles of responsible recruitment.</t>
  </si>
  <si>
    <t>Respect workers’ rights of freedom of association, to collective bargaining, and to engage in peaceful assembly, prevent and remedy adverse impact.</t>
  </si>
  <si>
    <t>Respect workers’ rights to equality of opportunity and treatment and prohibit, prevent and remedy workplace discrimination and harassment</t>
  </si>
  <si>
    <t>Promote diversity, equality and inclusion by ensuring equity for all persons in the workplace, respecting the diversity of all workers, and fostering an organizational culture of inclusivity and respect for fundamental rights and dignity.</t>
  </si>
  <si>
    <t xml:space="preserve">
Respect workers’ rights to fair and decent employment terms, prevent and remedy adverse impact.</t>
  </si>
  <si>
    <t>Respect workers’ rights to healthy working and living conditions, provide all workers with the means and conditions for safe and healthy work, and prevent and remedy adverse impact.</t>
  </si>
  <si>
    <t>Respect the right of workers and stakeholders to keep themselves and other safe in the event of an emergency, by implementing a system to manage emergency responses, prevent and remedy adverse impact.</t>
  </si>
  <si>
    <t>Respect communities’ rights to healthy and safe living conditions through the implementation of a system to prevent health and safety risks and remedy adverse impact.</t>
  </si>
  <si>
    <t>Contribute to economic and social development of affected communities through the implementation of a system to positively contribute to meet community needs.</t>
  </si>
  <si>
    <t>Respect the human rights, create economic opportunities and contribute to the formalization and professionalization of artisanal and small-scale mining operations (ASM) where it is safe, and legally and/or legitimately possible.</t>
  </si>
  <si>
    <t>Implement a system to prevent and mitigate risks to human rights related to the conduct of private and public security forces, and remedy adverse impact.</t>
  </si>
  <si>
    <t>Respect Indigenous Peoples’ rights, including the right to free, prior, and informed consent and engage in an inclusive, transparent, respectful and culturally appropriate manner to prevent adverse impacts and create benefits for Indigenous Peoples.</t>
  </si>
  <si>
    <t>Respect land rights, prevent involuntary resettlements and physical and economic displacement and, where that is not possible, provide fair compensation, restore or improve the livelihoods and standards of living of displaced people.</t>
  </si>
  <si>
    <t>Respect the cultural rights of affected stakeholders through the implementation of a system to prevent, and remedy adverse impact to cultural heritage.</t>
  </si>
  <si>
    <t>Contribute to the goals of the Paris Agreement to curb global temperature rising to 1.5°C above pre-industrial levels through the implementation of a corporate or site-level, comprehensive, integrated climate-change mitigation and adaptation strategy.</t>
  </si>
  <si>
    <t>Avoid, minimize, and compensate for scope 1, 2 and relevant scope 3 emissions through the definition of science-based goals and targets in line with the Paris Agreement.</t>
  </si>
  <si>
    <t>Avoid, minimize, rectify, and compensate for adverse impacts on water balance, flow quality, and access and needs of other water users and wildlife from operational activities.</t>
  </si>
  <si>
    <t>Avoid, minimize and recover all types of waste, including hazardous waste</t>
  </si>
  <si>
    <t>Promote a circular economy through the collection, reuse and recycling of materials at Sites, the reduction of waste and increased resource efficiency.</t>
  </si>
  <si>
    <t>Avoid, minimize, rectify, and compensate for adverse impacts from tailings through the implementation of a system to manage on-land tailings in line with internationally recognized frameworks and good practice.</t>
  </si>
  <si>
    <t>Avoid, minimize, restore or replace, and compensate for adverse impacts on biodiversity, soil and productive land, commit to a no-net loss and consider a net gain of biodiversity.</t>
  </si>
  <si>
    <t>Avoid, minimize, rectify, and compensate for adverse impacts on human health and the environment caused by pollution from the introduction of poisonous and harmful substances to air, land, and water and from noise, light, and visual pollution.</t>
  </si>
  <si>
    <t xml:space="preserve">2022 Copper Mark Criteria  </t>
  </si>
  <si>
    <t>Criteria</t>
  </si>
  <si>
    <t>To implement a management system that ensures compliance with all national legal requirements, including national obligations under international law.</t>
  </si>
  <si>
    <t>To implement a management system that prohibits and effectively prevents bribery (including facilitation payments), corruption and anti-competitive behavior.</t>
  </si>
  <si>
    <t>To carry out stakeholder mapping, and to implement an engagement plan, and to establish a grievance mechanism.</t>
  </si>
  <si>
    <t>To promote responsible business practices with significant business partners, including suppliers.</t>
  </si>
  <si>
    <t>To implement a management system that prevents the employment of children under the age of 15, prevents the worst forms of child labor, and prevents the exposure of employees under the age of 18 to hazardous work in line with ILO Conventions No. 138 and No. 182.</t>
  </si>
  <si>
    <t>To implement a management system that prevents the use of any forms of  forced labor and participation in acts of human trafficking in line with ILO Conventions No. 29 and No. 105.</t>
  </si>
  <si>
    <t>To respect employees’ rights to freedom of association and to collective bargaining in line with ILO Conventions No. 87 and No. 98, participate in collective bargaining processes in good faith and not obstruct alternative means of association where there are legal restrictions.</t>
  </si>
  <si>
    <t>To prevent and address all forms of harassment and discrimination in the workplace in line with ILO Conventions No. 100 and No. 111.</t>
  </si>
  <si>
    <t>To continually assess and monitor progress to ensure the implementation of a policy on gender equality in the workplace.</t>
  </si>
  <si>
    <t xml:space="preserve">To keep employees' total regular and overtime working hours to 60 hours per week unless defined otherwise by applicable law or a collective bargaining agreement; and to ensure overtime is voluntary, provide one rest day in seven; and, provide annual leave. </t>
  </si>
  <si>
    <t>To pay wages that equal or exceed the national minimum wage, the appropriate industry wage (if higher), or a living wage.</t>
  </si>
  <si>
    <t>To implement an occupational health and safety management system that isin line with internationally accepted best practice frameworks (e.g. OHSAS 18001 or ISO 45001).</t>
  </si>
  <si>
    <t>To establish and implement a grievance mechanism accessible to all employees.</t>
  </si>
  <si>
    <t>To implement an environmental management system (EMS) functionally equivalent to an internationally recognized EMS standard (e.g. ISO 14001).</t>
  </si>
  <si>
    <t xml:space="preserve">To quantify, establish reduction targets for and disclose CO2 equivalent emissions in line with established international reporting protocols (e.g. Intergovernmental Panel on Climate Change or GHG Protocol). </t>
  </si>
  <si>
    <t>To implement and quantify energy efficiency improvements and increased use of renewable energy to reduce total energy consumption and/or energy intensity.</t>
  </si>
  <si>
    <t>To conduct a comprehensive assessment of water-use impacts and risks in collaboration with relevant stakeholders and to implement measures to ensure that water consumption does not restrict availability/access for other water users or reduce the range and populations of fauna and flora in the catchment area of the site / facility.</t>
  </si>
  <si>
    <t>To implement a risk-based waste management system that includes a
commitment to the ‘waste hierarchy’ and is applicable to all waste types
(hazardous, non-hazardous and inert).</t>
  </si>
  <si>
    <t>To design, operate, monitor and close tailings impoundments while
minimizing adverse impacts to the human health and the environment in line with internationally recognized standards</t>
  </si>
  <si>
    <t>To implement the mitigation hierarchy to avoid, minimize, reduce and compensate for the adverse impacts of pollution on human health and the environment.</t>
  </si>
  <si>
    <t xml:space="preserve">To implement the mitigation hierarchy to avoid, minimize, reduce and compensate for adverse impacts on biodiversity; to avoid adverse impacts to Critical Habitats or Endangered Species; and to prevent operational activities in World Heritage sites or in designated protected areas unless specifically and legally permitted. </t>
  </si>
  <si>
    <t>To have a documented plan with stakeholder inputs that addresses environmental and social aspects and makes financial provisions for closure and reclamation of the site / facility.</t>
  </si>
  <si>
    <t>To implement a management system to monitor, avoid, minimize, reduce and compensate for adverse impacts on community health and safety.</t>
  </si>
  <si>
    <t>To identify community needs in consultation with affected communities, develop a plan, and commit resources to support community development.</t>
  </si>
  <si>
    <t xml:space="preserve">To engage artisanal and small-scale miners (ASM) and facilitate their formalization and improvement of their environmental and social practices, where there are known to be legitimate ASM in the sphere of influence of the site / facility. </t>
  </si>
  <si>
    <t>To implement the UN Guiding Principles on Business and Human Rights including human rights due diligence.</t>
  </si>
  <si>
    <t>To implement the Voluntary Principles on Security and Human Rights (VP on SHR) when engaging with private or public security forces.</t>
  </si>
  <si>
    <t xml:space="preserve">To implement a management system to respect the rights of Indigenous Peoples, including FPIC; avoid adverse impacts on Indigenous Peoples' lands, livelihoods, resources, and cultural heritage; and develop and implement an Indigenous Peoples' engagement plan. </t>
  </si>
  <si>
    <t>Where land acquisition or resettlement is necessary: to implement a policy to explore all viable alternative project designs to avoid and/or minimize land acquisition and physical or economic displacement and to implement a resettlement action plan to fairly address and compensate for residual adverse impacts.</t>
  </si>
  <si>
    <t>To identify cultural heritage sites and to establish a process based on consultation with stakeholders to avoid, minimize, reduce and compensate for adverse impacts on cultural heritage.</t>
  </si>
  <si>
    <t>To implement the OECD Due Diligence Guidance on Conflict-Affected and High-Risk Areas.</t>
  </si>
  <si>
    <t>Report annually on environmental, social and governance performance in line with internationally recognized standards (e.g. GRI) and to publicly support the implementation of EITI, and report where appropriate.</t>
  </si>
  <si>
    <t>Policy Influence</t>
  </si>
  <si>
    <t>Contributions and Other Spending</t>
  </si>
  <si>
    <t>Lobbying, interest representation or similar</t>
  </si>
  <si>
    <t>Trade associations or tax-exempt groups (e.g. think tanks)</t>
  </si>
  <si>
    <t>Local, regional or national political campaigns / organisations / candidates</t>
  </si>
  <si>
    <t>Other (e.g. spending related to ballot measures or referendums)</t>
  </si>
  <si>
    <t>Total contributions and other spending</t>
  </si>
  <si>
    <t>Largest Contributions &amp; Expenditures</t>
  </si>
  <si>
    <t>International Copper Association (ICA)</t>
  </si>
  <si>
    <t xml:space="preserve"> International Council on Mining and Metals (ICMM)</t>
  </si>
  <si>
    <t>Suppliers identified as having a high sustainability impact with which improvements were agreed upon as a result of assessment.</t>
  </si>
  <si>
    <t>Suppliers identified as having a high sustainability impact with which relationships were terminated as a result of assessment.</t>
  </si>
  <si>
    <t>Suppliers identified as having significant Sustainability impacts.</t>
  </si>
  <si>
    <t>Share of women in management positions in revenue-generating functions (e.g. sales) as % of all such managers (i.e. excluding support functions such as HR, IT, Legal, etc.)</t>
  </si>
  <si>
    <t xml:space="preserve">Share of women in STEM-related positions </t>
  </si>
  <si>
    <t>Percentage of total STEM position</t>
  </si>
  <si>
    <t>Percentage of woman in managment position in revenue-generating functions</t>
  </si>
  <si>
    <t>Implement policies and practices to prevent bribery and corruption, and to publicly disclose facilitation payments.</t>
  </si>
  <si>
    <r>
      <t xml:space="preserve">Assess and address material risks and impacts to biodiversity and ecosystem services by implementing the mitigation hierarchy, to achieve a minimum of no net loss (NNL) or net gain of biodiversity by completion of closure. </t>
    </r>
    <r>
      <rPr>
        <vertAlign val="superscript"/>
        <sz val="12"/>
        <rFont val="Calibri"/>
        <family val="2"/>
        <scheme val="minor"/>
      </rPr>
      <t>(11)</t>
    </r>
    <r>
      <rPr>
        <sz val="12"/>
        <rFont val="Calibri"/>
        <family val="2"/>
        <scheme val="minor"/>
      </rPr>
      <t>.</t>
    </r>
  </si>
  <si>
    <t>El Tranque de relaves El Mauro se encuentra ubicado en la comuna de Los Vilos, región de Coquimbo, a aproximadamente 12 km de la localidad de Caimanes. Es un depósito construido con arenas compactadas, mediante el método aguas abajo y se encuentra en operación desde el año 2009.
Su construcción y funcionamiento está autorizado por la RCA Nº38 del año 2004 y cuenta con todos los permisos sectoriales vigentes. En su etapa final alcanzará una altura de 237 metros, con una capacidad de 1.700 millones de toneladas de relave y se estima su funcionamiento hasta el año 2035 .
El muro se construye mediante depositación hidráulica de arenas, sobre un sistema de drenaje, el cual conduce las aguas presentes en el cuerpo del muro hacia piscinas de recuperación.
La instalación cuenta con un sistema de monitoreo robusto, el cual mide tanto parámetros para asegurar la estabilidad geotécnica del muro, como variables ambientales de calidad de agua y aire.</t>
  </si>
  <si>
    <t xml:space="preserve">El Tranque de relaves El Mauro tiene una clasificación Extrema según la escala propuesta por el GISTM (ICMM).
Esta Clasificación tiene como objetivo principal evaluar el diseño, operación, desempeño y cierre con los estándares más exigentes de la industria.
Es importante señalar que la clasificación no refleja la probabilidad de falla, sino que constituye ser una herramienta que ayuda a definir criterios de diseño, la periodicidad de revisión de ciertos documentos, la necesidad de contar con un Panel Técnico o de un revisor técnico senior independiente, así como también una planificación ante emergencias.
</t>
  </si>
  <si>
    <t>La falla hipotética considerada para evaluar el impacto de la exposición es un evento de muy baja o casi nula probabilidad de ocurrencia, no obstante, se asume que sucede para efectos de análisis y evaluación.
El estudio concluye que en caso de que se produzca una falla hipotética del Muro Principal del Tranque El Mauro, la distancia que recorrería el flujo serían 46 km aproximadamente, a lo largo del cauce del Estero Pupío entre el Muro de contención y la desembocadura en el mar (norte de Los Vilos). Dentro del recorrido del flujo se vería afectada infraestructura estratégica como puentes , red ferroviaria y red vial.
Las localidades rurales que eventualmente podrían verse afectadas, dentro del área de inundación de aproximadamente 2200 Ha, ante una falla y que requieren conocer el plan de emergencia establecido son: Fundo El Romero, Campamento Tipay, Caimanes, Pupío, La Puntilla, La Cabaña, Cavilolén, Las Vacas, Agua Salada, La Mostaza, Conchalí y Pantanal. Se estima que el tiempo de arribo del flujo a la localidad de Caimanes es 2,7 horas.
Muro Principal (Falla Hipotética): 46 km</t>
  </si>
  <si>
    <t>El PPRE detalla las comunicaciones, procedimientos y responsabilidades de Minera Los Pelambres para el manejo de una emergencia de potencial o inminente falla del tranque El Mauro, según los lineamientos del Estándar Global de Gestión de Relaves para la Industria Minera (GISTM) del ICMM.
Se identifican y definen los actores principales, dentro de la gestión de emergencias, tanto internos de Minera Los Pelambres como externos (Organismos Técnicos vinculados) como SERNAGEOMIN, SENAPRED, Ilustre Municipalidad de Los Vilos.
Dentro del PPRE se presentan los Niveles de la Emergencia ( Advertencia, Alerta, Alarma) los cuales nos indicaran las acciones posteriores, como el Plan de Respuesta y Comunicaciones con la comunidad y los actores principales.
Cuando exista un evento, el cual este definido dentro de los niveles de emergencia, se seguirán las siguientes etapas en el proceso de la respuesta.
Etapa 1: Detección del evento
 Etapa 2: Determinación del nivel de emergencia
 Etapa 3: Notificación y comunicación
 Etapa 4: Medidas de emergencia
 Etapa 5: Finalización y seguimiento
Para garantizar el correcto desempeño del PPRE se realizaran Capacitaciones, Entrenamiento de Brigada de Emergencias y Simulacros Internos (una vez al año) para los eventos escenarios hipotéticos de falla.</t>
  </si>
  <si>
    <t>El Depósito de Relaves Espesados (DRE) de Minera Centinela se encuentra ubicado a 21,5 kms. de la localidad de Sierra Gorda, en la comuna del mismo nombre, en la región de Antofagasta. Es un Depósito de Relaves Espesados a gran escala cuya operación se inició en el año 2011.
En el DRE de Minera Centinela el relave es acondicionado para la depositación en una planta de espesamiento que cuenta con 6 espesadores, 3 de ellos de alta densidad y 3 de pasta. El relave producido en el DRE posee una concentración en peso de un 65% de material sólido.
La contención del DRE se realiza a través de dos muros principales, los muros Norte y Sur. La capacidad de depositación se alcanza mediante cuatro etapas de crecimiento sucesivo. Actualmente el crecimiento se encuentra con una altura de 61 m para el Muro Principal y 34,2 m para el Muro Secundario.
Al término de su vida útil el Depósito alcanzará una capacidad de 750 millones de toneladas de relave espesados. (RCA N°325/2017).</t>
  </si>
  <si>
    <t>El Estándar Mundial de la Industria sobre Gestión de Relaves o GISTM, de acuerdo a sus siglas en inglés, establece cinco categorías de clasificación según las consecuencias que podrían generar las fallas en las instalaciones de relaves, en términos de su impacto en el medio ambiente, la sociedad, la salud, la cultura, la economía e infraestructura del entorno en el que se encuentran ubicadas. Esta clasificación va desde baja (menor impacto) a extrema (mayor impacto).
La revisión anual del año 2024 vuelve a entregar una clasificación por consecuencias del Depósito de Relaves Espesados (DRE) de Minera Centinela como Significativa, es decir, se encuentra en la segunda categoría de menor impacto.</t>
  </si>
  <si>
    <t xml:space="preserve">
(*) Realizado por análisis de modos de falla y sus efectos (FMEA, por sus siglas en inglés) del DRE, en donde se analizan los posibles gatillantes de los modos de falla del depósito y se analizan sus consecuencias, junto con las medidas correctivas necesarias para reducirlas. A su vez, se realiza un análisis para que las reducciones de riesgo sean lo más bajo razonablemente posible (ALARP, por sus siglas en inglés),realizando un análisis probabilístico de los modos de falla más relevantes.</t>
  </si>
  <si>
    <t xml:space="preserve">
El diseño del Depósito de Relaves Espesados (DRE) de Minera Centinela considera que la contención de los relaves se realiza principalmente a través de dos muros, ubicados en sus extremos Norte y Sur. En el sector Norte se encuentra el Muro Principal que actualmente alcanza una altura de 61 metros y está construido con material de estéril de la mina. En el sector Sur se ubica el Muro Secundario que hoy posee 34,2 metros de altura y está elaborado con material de empréstito.
El DRE alcanza su capacidad máxima de almacenamiento (750 millones de toneladas), mediante el crecimiento consecutivo de ambos muros. El crecimiento de los muros, a su capacidad máxima, se realiza en cuatro etapas:
Etapa I : Capacidad 445 millones de toneladas ; Altura Muro Principal : 50 metros ; Altura Muro Secundario 30 metros.
Etapa II : Capacidad 554 millones de toneladas ; Altura Muro Principal : 58 metros ; Altura Muro Secundario 33 metros.
Etapa III : Capacidad 657 millones de toneladas ; Altura Muro Principal : 66 metros ; Altura Muro Secundario 36 metros.
Etapa IV : Capacidad 750 millones de toneladas ; Altura Muro Principal : 74 metros ; Altura Muro Secundario 38 metros.
El diseño de los muros considera drenes basales, drenes en las caras de los muros y adicionalmente son impermeabilizados con geomembrana. Desde el punto de vista del criterio de diseño, Antofagasta Minerals diseña todas sus obras de relaves para cargas extremas, es decir sismo máximo creíble (MCE) y crecida máxima probable (CMP). Estos criterios de diseño se mantienen durante todo el ciclo de vida de la instalación del DRE.
Durante la Fase de Operación incluye una etapa e infraestructura de espesamiento, el sistema de depositación de relaves, las instalaciones del Depósito de relaves, instalaciones de apoyo asociadas tales como los sistemas de recuperación de aguas, pozos de monitoreo y el manejo de aguas al interior del depósito.
Durante la etapa de Cierre y Post Cierre, distintas estructuras permanecerán en el sector : Muro Principal, Muro secundario Oeste, Piscinas de recuperación/evaporación de aguas, canal de derivación de aguas lluvia y el depósito. Como obra de plan de cierre se ha considerado la construcción de un pretil de contención, el cual cerrará el perímetro o contorno del depósito en las zonas en que el terreno es lo suficientemente plano como para evitar el escurrimiento de los relaves.</t>
  </si>
  <si>
    <t xml:space="preserve">Los diversos informes realizados por el Ingeniero de Registro (IDR) y la Revisión de seguridad Independiente (DSR) evidencian como conclusión que el muro del Depósito de Relaves Espesados (DRE) de Minera Centinela es estable.
</t>
  </si>
  <si>
    <t xml:space="preserve">El Estándar Mundial de la Industria sobre Gestión de Relaves (GISTM) tiene como una de sus principales prioridades respetar los derechos de las personas y el entorno que se encuentre afectado por el proyecto, por lo que debe contar con programas de monitoreo ambientales y sociales. De dichos programas para el caso del Depósito de Relaves Espesados (DRE) de Minera Centinela se desprenden los siguientes hallazgos:    </t>
  </si>
  <si>
    <t xml:space="preserve">
El Plan de Preparación y Respuesta de Emergencia (PPRE) del Depósito de Relaves Espesados de Minera Centinela, se encuentra basado en los lineamientos y requerimientos establecidos en el Estándar Global de Gestión de Relaves para la Industria Minera (GISTM), específicamente en el principio 13 y en la Guía de Buenas Prácticas.
La operación del Depósito Relaves Espesados (DRE) de Minera Centinela entiende que las obras e instalaciones en las cuales desarrolla sus actividades mineras y de servicios están expuestas a situaciones de riesgos naturales y operacionales, y que la gravedad de dichos eventos puede aminorarse significativamente cuando se aplican técnicas de reducción de pérdidas, en forma eficiente y oportuna. El análisis de modos falla en el DRE muestra que el potencial de daño máximo está asociado a un evento hidrológico extremo (CMP), para este evento el PPRE considera la siguiente estrategia de respuesta temprana para emergencia climática:
- Prevención (Verde): Alerta Grado 1; alerta de precipitaciones en informe meteorológico; alerta de rayos en informe meteorológico
- Restricción (Amarilla): Alerta Grado 2; presencia de precipitación y/o rayos en faena
- Prohibición (Roja): Alerta Grado 3; Lluvia (escurrimientos de agua, remoción de masas)
El procedimiento de respuesta consta de los siguientes pasos:
· En el caso de Prevención (Grado 1) que consiste en la aproximación de un frente de mal tiempo se procede a: Declaración del frente mediante alerta climática. Comunicación preventiva con comunidades cercanas a Sierra Gorda. Comunicar vía radial a todas las Empresas Contratistas (EECC) Operativas la condición de alerta Grado 1.
· En el caso de Restricción (Grado 2) que consiste en un frente de mal tiempo declarado se procede a: Declaración mediante alerta climática grado 2. Conformación de Comité de Contingencia que se pondrá en contacto con equipos de emergencia de las comunidades cercanas de Sierra Gorda. Restricción de: tránsito peatonal a la interperie; trabajos de altura y de izaje; tránsito vehicular no autorizado; restricción de trabajos en condiciones remotas; visitas presentes en faena se deben retirar. Además se restringe el tránsito en forma preventiva en la ruta B229 (instalación de señalética) previamente establecida su ubicación. Se realiza monitoreo de los flujos de agua al interior del depósito.
· En el caso de Prohibición (Grado 3) que consiste en un frente de mal tiempo severo se procede a: Mantención de acciones de alerta grado 3. Declaración mediante alerta climática grado 3. Conformación de Comité de Crisis que se preocupa de la definición de acciones, de la solicitud de recursos y de la coordinación tanto con Antofagasta Minerals y autoridades. Prohibición del tránsito peatonal y el tránsito vehicular que no sean vehículos de emergencia y los autorizados por el comité de crisis. Restringir tráfico en forma preventiva en la ruta B229. Monitoreo constante del agua al interior del DRE. En caso de aumento significativo de los flujos del agua al interior del DRE con pérdida de revancha, se debe solicitar evacuación preventiva. Sólo se mantienen en operación los equipos y personal críticos definidos por la gerencia de relaves de acuerdo al manual de emergencia vigente.
Esta información es difundida e informada a la autoridad local, alcaldesa de Sierra Gorda, presidenta del Comité para la Gestión de Riesgos y Desastres de la comuna de Sierra Gorda y a la comunidad, a través de reuniones con los vecinos y vecinas y la autoridad, campañas comunicacionales y la realización de simulacros.
En caso de producirse una falla de flujo (liberación repentina y considerable de relave producto de una falla operacional o fenómenos naturales extremos de gran magnitud) del Depósito de Relaves Espesados de Minera Centinela, se procede a decretar un nivel de alerta Grado 3 (alerta máxima). Los principales pasos del nivel de alerta G3 y las actividades contempladas se detallan en el PPRE:</t>
  </si>
  <si>
    <t>Con el objetivo de mantener informada a la comunidad, Minera Los Pelambres implementa sitio web (https://www.monitoreocaimanes.cl/ ) en el que los vecinos pueden encontrar información en línea respecto a variables medioambientales.
(1) Se monitorean las variables Caudal de extracción, Conductividad, pH, Nivel freático y Temperatura.
(2) Se controlan 8 puntos de monitoreo de Aguas Superficiales.
(3) Se controlan 15 puntos de monitoreo de Aguas Subterráneas.
(4) Se monitorean 3 reservorios.
✓ En variables controladas donde no se han presentado desviaciones ni hallazgos, no se presentan medidas de mitigación.</t>
  </si>
  <si>
    <r>
      <t>Minera Centinela, de acuerdo con la Resolución de Calificación Ambiental que autoriza la operación de su Depósito de Relaves Espesados, cuenta con un plan de cierre vigente que considera una reserva de fondos para cubrir las obras requeridas para garantizar el cierre y post cierre seguro de la operación.
Los fondos asignados al plan de cierre son auditados y presentados anualmente a la autoridad competente, además se comunican en la memoria anual financiera de la compañía, en el capítulo 19 “Provisión por Desarme y Restauración”.
La Compañía ajustó al cierre del año 2023 su provisión de costos de desarme y restauración en función de la actualización de los parámetros financieros de tipo cambio (UF y dólar) y tasa de descuento. Adicionalmente, la provisión se encuentra basada en la última actualización del plan de cierre autorizado por el Sernageomin mediante Resolución Exenta N°2151, generando un aumento del activo por desarme por MUS$11.144 y un efecto en el resultado por MUS$300. (</t>
    </r>
    <r>
      <rPr>
        <u/>
        <sz val="12"/>
        <color rgb="FF3333FF"/>
        <rFont val="Calibri"/>
        <family val="2"/>
        <scheme val="minor"/>
      </rPr>
      <t>extracto memoria Financiera Minera Centinela 2023</t>
    </r>
    <r>
      <rPr>
        <sz val="12"/>
        <color theme="1"/>
        <rFont val="Calibri"/>
        <family val="2"/>
        <scheme val="minor"/>
      </rPr>
      <t>).</t>
    </r>
  </si>
  <si>
    <r>
      <rPr>
        <u/>
        <sz val="12"/>
        <rFont val="Calibri"/>
        <family val="2"/>
        <scheme val="minor"/>
      </rPr>
      <t>Construcción</t>
    </r>
    <r>
      <rPr>
        <sz val="12"/>
        <rFont val="Calibri"/>
        <family val="2"/>
        <scheme val="minor"/>
      </rPr>
      <t xml:space="preserve">
El tranque El Mauro se conforma con arenas de relaves de fracción gruesa que es separada de la fina en una estación de ciclones. Toda la fracción fina, además de algunos relaves integrales, son depositados al interior de la cubeta.
Por otro lado, el tranque El Mauro fue diseñado para almacenar, en su condición final, 1.700 Mt de relave, con el muro principal con una altura proyectada de 237 m, una cota de coronamiento final de 983 msnm, y una longitud de coronamiento de 1.450 m. El criterio de diseño de Tranque Mauro es determinado para soportar cargas extremas y asegurar la estabilidad.
Cabe mencionar que, actualmente, el muro de arenas posee una altura de 179,7 m, asociada a una cota de coronamiento de 925,7 msnm y a una capacidad utilizada de 811 Mt.
</t>
    </r>
    <r>
      <rPr>
        <u/>
        <sz val="12"/>
        <rFont val="Calibri"/>
        <family val="2"/>
        <scheme val="minor"/>
      </rPr>
      <t xml:space="preserve">
Monitoreo</t>
    </r>
    <r>
      <rPr>
        <sz val="12"/>
        <rFont val="Calibri"/>
        <family val="2"/>
        <scheme val="minor"/>
      </rPr>
      <t xml:space="preserve">
La estabilidad y calidad de la construcción del Tranque de relaves se monitorea mediante un sistema de instrumentación geotécnica, compuesto por más de 100 instrumentos operativos. Estos instrumentos permiten medir el nivel freático, desplazamientos, aceleraciones sísmicas y temperatura. Para esto son utilizados piezómetros, termómetros y acelerómetros.
</t>
    </r>
    <r>
      <rPr>
        <u/>
        <sz val="12"/>
        <rFont val="Calibri"/>
        <family val="2"/>
        <scheme val="minor"/>
      </rPr>
      <t xml:space="preserve">
Transporte, Clasificación y distribución</t>
    </r>
    <r>
      <rPr>
        <sz val="12"/>
        <rFont val="Calibri"/>
        <family val="2"/>
        <scheme val="minor"/>
      </rPr>
      <t xml:space="preserve">
El transporte de los relaves desde la Planta Concentradora Piuquenes (PCP) al Tranque El Mauro se realiza en forma hidráulica-gravitacional. En un primer tramo, se transporta a través de un relaveducto de acero de una longitud de 50 km desde la PCP hasta la estación disipadora. Desde este punto el relave es transportado mediante una canaleta de relaves hasta el cajón de distribución ubicado a la salida del túnel, desde el cual es distribuido ya sea hacia el sector del muro, mediante canaleta de relaves de hormigón armado, o hacia el sector de la cola.
</t>
    </r>
    <r>
      <rPr>
        <u/>
        <sz val="12"/>
        <rFont val="Calibri"/>
        <family val="2"/>
        <scheme val="minor"/>
      </rPr>
      <t xml:space="preserve">Plan de cierre y post Cierre
</t>
    </r>
    <r>
      <rPr>
        <sz val="12"/>
        <rFont val="Calibri"/>
        <family val="2"/>
        <scheme val="minor"/>
      </rPr>
      <t xml:space="preserve">En 2019, Minera Los Pelambres, generó una actualización del plan de cierre de faena en cumplimiento de la Ley de Cierre de Faenas e Instalaciones Mineras (Ley N° 20.551) , aprobado por SERNAGEOMIN. De modo general, las principales obras y actividades consideradas para el cierre son:
</t>
    </r>
  </si>
  <si>
    <t>(15.1 B.1)
Descripción de la Instalación.</t>
  </si>
  <si>
    <t>(15.1 B.2)
Clasificación por consecuencia</t>
  </si>
  <si>
    <t>(15.1 B.3)
Resumen de los resultados de la evaluación de riesgos pertinentes a la Instalacion de relaves</t>
  </si>
  <si>
    <t>(15.1 B.4)
Resumen de las evaluaciones de impacto y de la exposición y vulnerabilidad de los seres humanos ante los escenarios creíbles de fallas de flujo para la instalación de relaves</t>
  </si>
  <si>
    <t>(15.1 B.5)
Descripción del diseño de todas las fases del ciclo de vida de la instalación de relaves, incluida su altura actual y final</t>
  </si>
  <si>
    <t>(15.1 B.6)
Resumen de los hallzagos importantes de las revisiones de desempeño anuales y de la RSP, incluyendo implementación de medidas de mitigación para reducir riestos hasta el nivel ALARP</t>
  </si>
  <si>
    <t>(15.1 B.7)
Resumen de los hallzagos importantes del programa de mnitoreo ambiental y social, incluyendo la implementación de las medidas de mitigación</t>
  </si>
  <si>
    <t>(15.1 B.8)
Versión resumida de los PPRE de las instalaciones de relaves que tienen un modo o modos creíbles de falla que podrían causar un evento de falla de flujo</t>
  </si>
  <si>
    <t xml:space="preserve">
(15.1 B.9)
Fechas recientes y proximas de las revsiones independientes</t>
  </si>
  <si>
    <t xml:space="preserve">(15.1 B.10)
Confirmación anual de que el operador tiene la capacidad financiera adecuada </t>
  </si>
  <si>
    <t xml:space="preserve">Antucoya </t>
  </si>
  <si>
    <t xml:space="preserve">Within our operations, we use water for a variety of purposes. The principal areas of use are in ore processing, tailings management and dust suppression. We use water of variable qualities, and preferentially use low quality water where available and feasible - for example seawater is used in three of our four operations, such that about 58% of our total withdrawal was seawater. </t>
  </si>
  <si>
    <t>In 2024, 58% of our operational water withdrawal was from seawater, 23% from surface water and 19% from groundwater. 75% of our total water withdrawals are classified as being of low quality and 25% as being high quality. The principal source of high-quality water is surface water (rivers and rainfall).</t>
  </si>
  <si>
    <t>In 2024, the main consumptive water uses were water entrainment in tailings, spent leached ore (ripios) and evaporation from the TSFs and leach pads.</t>
  </si>
  <si>
    <t>In 2024, the main discharge was to the ocean of the reject water (brine) from Los Pelambres desalination plant. Additional discharge was from seawater reverse osmosis (RO) plant in Centinela’s dock, located at a port site and is used to produce wash water for the concentrate prior to shipping.</t>
  </si>
  <si>
    <t>Water is fundamental and is a strategic resource for the company as it is required in the processing of the ore.</t>
  </si>
  <si>
    <t>The company faces multiple material water risks and challenges including climate change driven risks such as greater extremes from drought and higher intensity rainfall events which may increase the risk of flood events; social and community challenges that can impact reputation and production; the use of seawater and the need to pump such water long distances and to high elevations and the energy demand associated with this; increased water scarcity and stress; changes in regulatory rules and requirements.</t>
  </si>
  <si>
    <t>All four of our operations are situated in areas with high or very-high levels of water stress. This assessment of water stress is based on the analysis using the WWF Water Risk Filter combined with local knowledge.</t>
  </si>
  <si>
    <t>Increase the use of desalinated water in Los Pelambres to reduce withdrawal of continental waters. The Adaptation Operational Project, currently under construction, aims to increase desalinated water production by 400 l/s, with an expected completion date in 2027. Additionally, we aim to extend the life of mine of one of our operations in Antofagasta, Zaldívar, which it will go through a raw seawater transition. Other opportunities are working with and supporting communities through our community program Somos Choapa, associated with Los Pelambres mine, as well as funding and sipporting water investigations programs, within the framework of the Antofagasta Minerals Chair of Water Sustainability, in an alliance to the Catholic University of Chile (UC). Furthermore, we will continue improving water use measurement systems and advancing the implementation of water efficiency plans across our operations.</t>
  </si>
  <si>
    <t>Antofagasta Minerals recognizes Water Management as a fundamental activity in copper mining and the importance of protecting the availability of water both in its operations and for the communities and the environment.
Regarding the integration of water considerations into business planning, the Mining Resources Development Strategy Management is part of the Vice Presidency of Planning and Technical Services, where long-term mining plans are managed: base case, development case, and Strategic Growth Plan integrate water considerations into business planning. Water and energy are enablers in each of these plans, being strategic inputs; there is no long-term plan without them. In 2024, all four companies carried out their water projections using a stochastic modeling software (GoldSim), as part of the continuous improvement of processes.
At the corporate level, Water Resources Management,  part of the company's Vice Presidency of Planning and Technical Services, is responsible for the company's Water Management, whose priorities are:
•  Evolution of the water matrix, focusing on reducing the extraction of continental waters and/or seeking alternative water sources
•  Safety and reliability of water supply
•  Promote the efficient use of water and reduce the water footprint in operations
•  Carry out sustainable water performance and compliance with climate change goals
•  Set on a sturdy and transparent water stewardship in order to report our performance in the water management.
In 2024, with the aim of developing responsible mining practices, we reviewed new publications from organizations promoting best practices in the industry to update the Water Management Standard and Water Resources Procedure, originally issued in 2022. Additionally, as part of the ongoing standardization process across the Mining Group, we are developing guidelines for water resource projections in long-term planning cycles, internal water reporting and monitoring report of withdrawals to the authority.</t>
  </si>
  <si>
    <t>Our Approach: We are evolving the water matrix to reduce freshwater use in water-scarce areas by setting targets and actions based on climate scenario analyses. We also focus on enhancing water and resource efficiency through improved recirculation, recovery, reuse, and protection within our areas of influence. Additionally, we develope procedures which serve as guidance for meeting the commitments of our Water Policy and the requirements of the Water Management Standard.
The Water Resources Management, part of the Vice Presidency of Planning and Technical Services, aims to work at the Corporate Level to have a safe, economical, efficient and sustainable water supply under four focuses. The first is the security and reliability of the water supply; the second is Competitive price and favourable terms and conditions; the third is Greater Efficiency in water consumption; the fourth is sustainability and compliance with Climate Change goals. Water quantity issues (balance) are handled through our operations' Planning and Development Management, while the Environment Area addresses water quality issues.
We continue to apply the ICMM's Water Stewardship Framework to reporting our direct water withdrawal. In addition, we report our water risk exposure following the requirements of the Water Programme of the Carbon Disclosure Project (CDP).
Antofagasta Minerals has a Water Policy, to deliver a position statement regarding water management and establish the guidelines of the company, to improve the use, consumption, sustainability and water efficiency of all the operations.</t>
  </si>
  <si>
    <t>The Choapa province is a predominantly agricultural area that has been hard hit by drought for several years. Our two water management programmes implemented by the Minera Los Pelambres Foundation (FMLP) as part of Somos Choapa, APRoxima and Confluye (working together with the community and authorities), seek to mitigate its adverse effects and prepare the province for the expected consequences of climate change, enhancing water efficiency for irrigation and ensuring the quality, quantity and continuity of water for human consumption in rural areas.
Through APRoxima, 80 Rural Sanitation Services (SSR) have been supported, providing access to potable water for over 64,200 beneficiaries in rural areas of the Choapa province. This program is complemented by another initiative, APRoxima En Red, which seeks to enhance the water management of the province's SSRs by incorporating training, monitoring technology, and data generation. This approach ensures the continuity and security of water supply for human consumption while generating information on the province's water resources and optimizing their management. During 2024, 144 sensors were installed in the SSRs across Canela, Illapel, Los Vilos, and Salamanca, which will enable real-time data generation by 2025 for integrated monitoring of the Choapa basin.
The Confluye programme, on the other hand, is developed in collaboration with the Surveillance Board of the Choapa, Chalinga and Illapel Rivers and public services (CORFO, CNR and INDAP) and has executed more than 250 projects benefiting over 5,000 irrigators through the lining and improvement of irrigation canals, as well as the construction and enhancement of individual and community water reservoirs.
Aside from the Somos Choapa initiatives, Los Pelambres is actively participating in a Provincial Water Working Group established by the Regional Government to identify and implement solutions to improve the area's water security in the short, medium and long term. Both experiences have made it possible to face the drought for both human and agricultural consumption in terms of support for rural drinking water wells, lining of canals and delivery of water for animal drinking.
In 2023, as part of our Impact Ecosystem, we conducted a second impact evaluation for APRoxima, using tools such as Theory of Change and Social Return on Investment (SROI). The results showed a positive SROI, meaning the social return exceeded the investment, qualifying the interventions as successful. As part of this process, improvement plans for the program were developed, focusing on intensifying its impact. In 2024, strategies centered on the continuous improvement of SSR operations, effective communication, and the reinforcement of technical skills have been implemented. These include advanced training for staff to optimize preventive visits and emergency response.
Our work with academia also includes two important research programmes on Chile's water-related challenges, which are expected to be exacerbated by climate change. We are co-funding the public-private research consortium Quitai Anko, led by the University of La Serena, which won a tender in 2019 to implement a five-year programme to develop sustainable solutions to water problems. It initially focuses on solutions for the Choapa Valley, where Los Pelambres is located. Subsequently, it will be applied to the rest of the Coquimbo Region and the neighbouring regions of Atacama and Valparaíso, which suffer from similar water stress. In alliance with the Catholic University of Chile (UC), Antofagasta has also promoted a $1.5 million grant to develop the Antofagasta Minerals Chair of Water Sustainability to carry out multidisciplinary research and outreach activities on water management throughout the country.
In the country's northern region, we work with communities to improve Rural Drinking Water for Calama Poniente and Michilla and collaborate with the Water Committee to ensure the availability of this resource for human consumption.</t>
  </si>
  <si>
    <t xml:space="preserve">Antofagasta Minerals is committed to reduce the use of continental water and increase efficiency on water use in our operations, all situated in areas with high or very-high levels of water stress. Therefore, we have set following water performance targets:
•  90%+ of the water used by our operations should be seawater and recirculated once our desalination plant at Los Pelambres reaches its full capacity of 800 l/s. </t>
  </si>
  <si>
    <t>Aligned with ICMM definitions, water is accounted and reported by the following two categories.
• High quality water – high socio-environmental value with multiple potential beneficial uses and/or receptors.
• Low quality water – lower socio-environmental value as the poorer quality may restrict potential suitably for use by a wide range of other users/receptors, excluding adapted ecosystem function.
The categories have been defined to maximise transparency in the mining and metals context; and are based on a range of physical-chemical-biological water characteristics appropriate to the local context.</t>
  </si>
  <si>
    <t>Aligned with ICMM definitions, the following two metrics are used to appropriately describe water withdrawal in the mining and metals context.
• Operational water – all water which enters the operational water supply system used to meet the operational water demand (and is available for use).
• Other managed water – water which is actively managed (i.e. physical pumped, actively treated, or has material consumptive losses) without intent to meet the operational water demand (and is not available for use).</t>
  </si>
  <si>
    <t xml:space="preserve">The ICMM and GRI definitions of water discharge are interpreted to be consistent. </t>
  </si>
  <si>
    <t>Aligned with ICMM definitions, consumption is the sum of water removed by evaporation, entrainment (in product and waste) and other losses. To maximise transparency, consumption does not include any change in storage (delta storage), which is reported as a separate value.</t>
  </si>
  <si>
    <t>Aligned with ICMM definitions, water entrained in ore extracted from the ground is reported as a withdrawal from groundwater (not as produced water).</t>
  </si>
  <si>
    <t>Aligned with ICMM recommendations, the change in storage volume is reported to allow complete transparency of the overall water balance; and does not indicate an associated water-related impact.</t>
  </si>
  <si>
    <t>Number of suppliers from the local region</t>
  </si>
  <si>
    <r>
      <t xml:space="preserve">Local purchases </t>
    </r>
    <r>
      <rPr>
        <vertAlign val="superscript"/>
        <sz val="12"/>
        <rFont val="Calibri"/>
        <family val="2"/>
        <scheme val="minor"/>
      </rPr>
      <t>(4)</t>
    </r>
  </si>
  <si>
    <t>Millions of US dollars from the local region</t>
  </si>
  <si>
    <t>New suppliers that were screened using sustainability criterias</t>
  </si>
  <si>
    <r>
      <t xml:space="preserve">Total suppliers that had a risk assessment </t>
    </r>
    <r>
      <rPr>
        <vertAlign val="superscript"/>
        <sz val="12"/>
        <rFont val="Calibri"/>
        <family val="2"/>
        <scheme val="minor"/>
      </rPr>
      <t>(7)</t>
    </r>
  </si>
  <si>
    <r>
      <rPr>
        <vertAlign val="superscript"/>
        <sz val="12"/>
        <rFont val="Calibri"/>
        <family val="2"/>
        <scheme val="minor"/>
      </rPr>
      <t>(</t>
    </r>
    <r>
      <rPr>
        <vertAlign val="superscript"/>
        <sz val="12"/>
        <rFont val="Calibri"/>
        <family val="2"/>
      </rPr>
      <t>5</t>
    </r>
    <r>
      <rPr>
        <vertAlign val="superscript"/>
        <sz val="12"/>
        <rFont val="Calibri"/>
        <family val="2"/>
        <scheme val="minor"/>
      </rPr>
      <t>)</t>
    </r>
    <r>
      <rPr>
        <sz val="12"/>
        <rFont val="Calibri"/>
        <family val="2"/>
        <scheme val="minor"/>
      </rPr>
      <t xml:space="preserve"> Such as percentage of products and services purchased locally.</t>
    </r>
  </si>
  <si>
    <r>
      <rPr>
        <vertAlign val="superscript"/>
        <sz val="12"/>
        <rFont val="Calibri"/>
        <family val="2"/>
        <scheme val="minor"/>
      </rPr>
      <t>(6)</t>
    </r>
    <r>
      <rPr>
        <sz val="12"/>
        <rFont val="Calibri"/>
        <family val="2"/>
        <scheme val="minor"/>
      </rPr>
      <t xml:space="preserve">  For sustainability impacts Antofagsta plc considers environmental, social and governance aspects.</t>
    </r>
  </si>
  <si>
    <r>
      <rPr>
        <vertAlign val="superscript"/>
        <sz val="12"/>
        <rFont val="Calibri"/>
        <family val="2"/>
        <scheme val="minor"/>
      </rPr>
      <t>(7)</t>
    </r>
    <r>
      <rPr>
        <sz val="12"/>
        <rFont val="Calibri"/>
        <family val="2"/>
        <scheme val="minor"/>
      </rPr>
      <t xml:space="preserve"> For further information, see the Our Suppliers section (Chapter 3) of Sustainability Report 2024.</t>
    </r>
  </si>
  <si>
    <t>Antofagasta
plc</t>
  </si>
  <si>
    <t>Total Employees (Permanent, full-time and temporary employees)</t>
  </si>
  <si>
    <t>Total Women employees (Permanent, full-time and temporary employees)</t>
  </si>
  <si>
    <t>Total Men employees (Permanent, full-time and temporary employees)</t>
  </si>
  <si>
    <t>Permanent and Full-Time Employees</t>
  </si>
  <si>
    <t>Percentage of contractors</t>
  </si>
  <si>
    <t>Percentage of contractors as of December 31</t>
  </si>
  <si>
    <t>Annual average of own operators that declare residence in the region of operation</t>
  </si>
  <si>
    <t>Percentage of own operators that declare residence in the region of operation</t>
  </si>
  <si>
    <t>Annual average of own supervisors that declare residence in the region of operation</t>
  </si>
  <si>
    <t>Percentage of own supervisors that declare residence in the region of operation</t>
  </si>
  <si>
    <t>Annual average of own executive that declare residence in the region of operation</t>
  </si>
  <si>
    <t>Percentage of own executives that declare residence in the region of operation</t>
  </si>
  <si>
    <t>Annual average of own employees that declare residence in the region of operation</t>
  </si>
  <si>
    <t>Percentage of own employees that declare residence in the region of operation</t>
  </si>
  <si>
    <t>Total hours / Annual average of employees</t>
  </si>
  <si>
    <t>Total hours /FTE</t>
  </si>
  <si>
    <t>-</t>
  </si>
  <si>
    <t>US dollars /  Annual average of employees</t>
  </si>
  <si>
    <t>Antofagasta plc's sustainability goals its performace over the years.</t>
  </si>
  <si>
    <r>
      <rPr>
        <vertAlign val="superscript"/>
        <sz val="12"/>
        <rFont val="Calibri"/>
        <family val="2"/>
        <scheme val="minor"/>
      </rPr>
      <t>(1)</t>
    </r>
    <r>
      <rPr>
        <sz val="12"/>
        <rFont val="Calibri"/>
        <family val="2"/>
        <scheme val="minor"/>
      </rPr>
      <t xml:space="preserve"> Number of non-executive/ independent directors with 4 or less other mandates: refers to the number of other external directorships in publicly listed companies held by members of the board of directors/supervisory board (examples include executive board positions such as CEO, or member of the board of directors at another company). Board memberships in private limited companies, educational institutes (school, college or universities) and in non-profit organizations are not considered in our definition of other mandates. Only the number of mandates for the independent and non-executive directors should be considered, not mandates for executive directors or employee representatives. In this section, both the actual number of directors with four or fewer other mandates is considered together with any corporate guidelines on restrictions on the number of other mandates.</t>
    </r>
  </si>
  <si>
    <r>
      <t xml:space="preserve">Number of non-executive/independent directors with 4 or less other public mandates </t>
    </r>
    <r>
      <rPr>
        <vertAlign val="superscript"/>
        <sz val="12"/>
        <rFont val="Calibri"/>
        <family val="2"/>
        <scheme val="minor"/>
      </rPr>
      <t>(1)</t>
    </r>
  </si>
  <si>
    <t>Environment</t>
  </si>
  <si>
    <t>Number of high-potential incidents in the year of employees</t>
  </si>
  <si>
    <t>Number of high-potential incidents in the year of contractors</t>
  </si>
  <si>
    <t>Number of high-potential incidents in the year</t>
  </si>
  <si>
    <t>Sustainability Report 2024 -  Front page, page 12</t>
  </si>
  <si>
    <t>Sustainability Report 2024 - Pages 12, 87, 95</t>
  </si>
  <si>
    <t>Annual Report and Financial Statements 2024 - Pages 178, 262
Sustainability Report 2024 - Pages 2,  95, 98</t>
  </si>
  <si>
    <t>All restatements are written in cursive in this Sustainability Databook. The effect of any restatement of information with respect to previous reports and the reasons for the restatement, are shown in the footnotes to the respective indicators.
Sustainability Report 2024 - Page 95</t>
  </si>
  <si>
    <t>Annual Report and Financial Statements 2024 - Pages 166-173
Sustainability Report 2024 - Pages 87:92
Sustainability Databook 2024 - External Verification Reports</t>
  </si>
  <si>
    <t>Annual Report and Financial Statements 2024 - Pages 20:21, 90:99
Sustainability Report 2024 - Pages 12, 14, 19
Sustainability Databook 2024 - Economic sheet
Sustainability Databook 2024 - Supply sheet</t>
  </si>
  <si>
    <t>Annual Report and Financial Statements 2024 - Pages 54:55
Sustainability Report 2024 - Page 45
Sustainability Databook 2024 - Labour Practice sheet</t>
  </si>
  <si>
    <t>Sustainability Report 2024 - Page 45
Sustainability Databook 2024 - Labour Practice sheet</t>
  </si>
  <si>
    <t>Annual Report and Financial Statements 2024 - Pages 106:109
Sustainability Report 2024 - Page 29
Sustainability Databook 2024 - Corporate Governance sheet</t>
  </si>
  <si>
    <t>Annual Report and Financial Statements 2024 - Pages 125:127
Sustainability Report 2024 - Page 32</t>
  </si>
  <si>
    <t>The Chairman is not an executive of the company.
Sustainability Report 2024 - Page 29</t>
  </si>
  <si>
    <t>Annual Report and Financial Statement 2024 - Pages 49, 134-138
Sustainability Report 2032 - Page 29, 30</t>
  </si>
  <si>
    <t>Sustainability Report 2024 - Page 30</t>
  </si>
  <si>
    <t>Sustainability Report 2024 - Page 2, 4</t>
  </si>
  <si>
    <t>Annual Report and Financial Statements 2024 - Pages 88, 94 - 95, 162
Sustainability Report 2024 - Page 12,31</t>
  </si>
  <si>
    <t>Annual Report and Financial Statements 2024 - Pages 102, 106-107, 118
Sustainability Report 2024 - Pages 30, 31</t>
  </si>
  <si>
    <t>Sustainability Report 2024 - Page 29</t>
  </si>
  <si>
    <t>Annual Report and Financial Statements 2024 - Pages  100-105</t>
  </si>
  <si>
    <t>Annual Report and Financial Statements 2024 - Pages 140- 144
Sustainability Report 2024 - Page 46</t>
  </si>
  <si>
    <t>Annual Report and Financial Statements 2024 - Pages 142, 148, 151</t>
  </si>
  <si>
    <t>Annual Report and Financial Statements 2024 - Pages 134 - 137, 48 - 49
Sustainability Report 2024 - Pages 4,6</t>
  </si>
  <si>
    <t>Annual Report and Financial Statements 2024 - Pages 21, 24, 25, 96, 97
Sustainability Report 2024 - Pages 22, 35
Sustainability Databook 2024 - Disclosure References sheet</t>
  </si>
  <si>
    <t>Sustainability Report 2024 - Pages 22, 30, 32, 33, 35</t>
  </si>
  <si>
    <t>Sustainability Report 2024 - Page 31, 50</t>
  </si>
  <si>
    <t>Sustainability Report 2024 - Pages 31
Sustainability Databook 2024 - Compliance sheet</t>
  </si>
  <si>
    <t>Annual Report and Financial Statements 2024 - Pages 65, 69, 88, 94, 95
Sustainability Report 2024 - Pages 33, 64
Sustainability Databook 2024 - Compliance sheet</t>
  </si>
  <si>
    <t>Sustainability Report 2024 - Page 24</t>
  </si>
  <si>
    <t>Annual Report and Financial Statements 2024 - Pages 110- 113, 134- 138
Sustainability Report 2024 - Pages 23, 25, 61</t>
  </si>
  <si>
    <t>Sustainability Report 2024 - Page 48
Annual Report and Financial Statements 2024 - Pages 55
Sustainability Databook - Labour Practice sheet</t>
  </si>
  <si>
    <t>Sustainability Report 2024 - Pages 82-86, 9, 10
Annual Report and Financial Statements 2024 - Pages 50, 51</t>
  </si>
  <si>
    <t>Sustainability Report 2024 - Pages 9, 82</t>
  </si>
  <si>
    <t>Sustainability Report 2024 - Pages 17,35, 37, 39, 41, 45 - 50, 53, 55,  63, 65, 
66, 68, 69, 70, 79</t>
  </si>
  <si>
    <t>Annual Report and Financial Statements 2024 - Page 189
Sustainability Report 2024 - Page 27
Sustainability Databook - Economic sheet
Sustainability Databook - Labour Practice sheet</t>
  </si>
  <si>
    <t>Annual Report and Financial Statements 2024 - Pages 66- 70
Sustainability Report 2024 - Page 27, 68</t>
  </si>
  <si>
    <t>Sustainability Report 2024 - Pages 8, 58 - 61</t>
  </si>
  <si>
    <t>Sustainability Report 2024 - Pages 8, 50
Sustainability Databook - Supply sheet</t>
  </si>
  <si>
    <t>Annual Report and Financial Statements 2024 - Pages 74:87
Sustainability Report 2024 - Page 36</t>
  </si>
  <si>
    <t>Sustainability Report 2024 - Pages 31
Sustainability Databook - Compliance sheet</t>
  </si>
  <si>
    <t>Sustainability Report 2024 - Pages 32
Sustainability Databook - Compliance sheet</t>
  </si>
  <si>
    <r>
      <rPr>
        <sz val="12"/>
        <rFont val="Calibri"/>
        <family val="2"/>
        <scheme val="minor"/>
      </rPr>
      <t>Sustainability Report 2024 - Page 27
Tax Strategy (Visit our webpage)</t>
    </r>
    <r>
      <rPr>
        <u/>
        <sz val="12"/>
        <color theme="10"/>
        <rFont val="Calibri"/>
        <family val="2"/>
        <scheme val="minor"/>
      </rPr>
      <t xml:space="preserve">
2024 Full Year Results</t>
    </r>
  </si>
  <si>
    <t>Sustainability Report 2024 - Page 73, 74
Sustainability Databook - Environment sheet</t>
  </si>
  <si>
    <t>Sustainability Report 2024 - Page 73
Sustainability Databook - Environment sheet</t>
  </si>
  <si>
    <t>Sustainability Report 2024 - Page 75
Sustainability Databook - ICMM Water Committments</t>
  </si>
  <si>
    <t>Sustainability Report 2024 - Page 76
Sustainability Databook - ICMM Water MD 
Sustainability Databook - ICMM Water MD Operations</t>
  </si>
  <si>
    <t>Sustainability Report 2024 - Pages 79,80
Sustainability Databook - Biodiversity sheet</t>
  </si>
  <si>
    <t xml:space="preserve">Sustainability Report 2024 - Page 72
Sustainability Databook - Environment sheet </t>
  </si>
  <si>
    <t xml:space="preserve">Sustainability Report 2024 - Page 70
Sustainability Databook - Environment sheet </t>
  </si>
  <si>
    <t>Sustainability Report 2024 - Page 65, 67</t>
  </si>
  <si>
    <t>Sustainability Report 2024 - Page 66, 67</t>
  </si>
  <si>
    <t xml:space="preserve">Sustainability Report 2024 - Page 67
Sustainability Databook - Environment sheet </t>
  </si>
  <si>
    <t>Sustainability Report 2024 - Page 52
Sustainability Databook - Supply sheet</t>
  </si>
  <si>
    <r>
      <rPr>
        <sz val="12"/>
        <rFont val="Calibri"/>
        <family val="2"/>
        <scheme val="minor"/>
      </rPr>
      <t>Sustainability Report 2024 - Page 49</t>
    </r>
    <r>
      <rPr>
        <u/>
        <sz val="12"/>
        <rFont val="Calibri"/>
        <family val="2"/>
        <scheme val="minor"/>
      </rPr>
      <t xml:space="preserve">
"Above and beyond: Employee well-being to drive diversity and engagement" Article</t>
    </r>
  </si>
  <si>
    <t>Sustainability Report 2024 - Page 41-44</t>
  </si>
  <si>
    <t>Sustainability Report 2024 - Page 44</t>
  </si>
  <si>
    <t>Sustainability Report 2024 - Page 42</t>
  </si>
  <si>
    <t>Sustainability Report 2024 - Page 41-44
Sustainability Databook - Health and Safety sheet</t>
  </si>
  <si>
    <t>Sustainability Report 2024 - Page 46</t>
  </si>
  <si>
    <t>Sustainability Report 2024 - Page 47
Sustainability Databook - Labour Practice sheet</t>
  </si>
  <si>
    <t>Annual Report and Financial Statements 2024 - Pages 54 ,55, 84, 126
Sustainability Report 2024 - Pages 8, 29, 47, 48
Sustainability Databook - Corporate Governance sheet
Sustainability Databook - Labour Practice sheet</t>
  </si>
  <si>
    <t>Sustainability Report 2024 - Page 50</t>
  </si>
  <si>
    <t>Sustainability Report 2024 - Page 29
Sustainability Databook - Communities sheet</t>
  </si>
  <si>
    <t>Sustainability Report 2024 - Pages 31,53-61
Sustainability Databook - Communities sheet</t>
  </si>
  <si>
    <t>Sustainability Report 2024 - Pages 53-61, 64
Sustainability Databook - Communities sheet</t>
  </si>
  <si>
    <t>Sustainability Report 2024 - Page 33</t>
  </si>
  <si>
    <t>Chilean Mining Council (Consejo Minero)</t>
  </si>
  <si>
    <r>
      <rPr>
        <vertAlign val="superscript"/>
        <sz val="12"/>
        <rFont val="Calibri"/>
        <family val="2"/>
        <scheme val="minor"/>
      </rPr>
      <t>(2)</t>
    </r>
    <r>
      <rPr>
        <sz val="12"/>
        <rFont val="Calibri"/>
        <family val="2"/>
        <scheme val="minor"/>
      </rPr>
      <t xml:space="preserve"> New categories apply from 2023 onward.</t>
    </r>
  </si>
  <si>
    <t>The Environmental Superintendence (SMA) compliance reviews of the Environmental Classification Resolutions (RCA) did not generate fines during 2024. 
In accordance with the criteria established by Chilean legislation for the environmental assessment of each operation or project, Antofagasta Minerals did not present any operational events with significant environmental effects in 2024.</t>
  </si>
  <si>
    <t>» Quantitative data of Antofagasta plc's supply chain, disaggregated by mining company, transport division and consolidated plc.</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</si>
  <si>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46 to 61.</t>
  </si>
  <si>
    <r>
      <t xml:space="preserve">Significant tier 1 suppliers </t>
    </r>
    <r>
      <rPr>
        <vertAlign val="superscript"/>
        <sz val="12"/>
        <rFont val="Calibri"/>
        <family val="2"/>
        <scheme val="minor"/>
      </rPr>
      <t>(3)</t>
    </r>
  </si>
  <si>
    <r>
      <t xml:space="preserve">From local regions </t>
    </r>
    <r>
      <rPr>
        <vertAlign val="superscript"/>
        <sz val="12"/>
        <rFont val="Calibri"/>
        <family val="2"/>
        <scheme val="minor"/>
      </rPr>
      <t>(4)</t>
    </r>
  </si>
  <si>
    <r>
      <t xml:space="preserve">Local suppliers </t>
    </r>
    <r>
      <rPr>
        <vertAlign val="superscript"/>
        <sz val="12"/>
        <rFont val="Calibri"/>
        <family val="2"/>
        <scheme val="minor"/>
      </rPr>
      <t>(4)</t>
    </r>
  </si>
  <si>
    <t>204-1 2-6</t>
  </si>
  <si>
    <r>
      <t xml:space="preserve">Percentage of the procurement budget that is spent on local suppliers. </t>
    </r>
    <r>
      <rPr>
        <vertAlign val="superscript"/>
        <sz val="12"/>
        <rFont val="Calibri"/>
        <family val="2"/>
        <scheme val="minor"/>
      </rPr>
      <t>(4)(5)</t>
    </r>
  </si>
  <si>
    <t>New suppliers that were screened using sustainability criterias.</t>
  </si>
  <si>
    <r>
      <t xml:space="preserve">Indicators </t>
    </r>
    <r>
      <rPr>
        <b/>
        <vertAlign val="superscript"/>
        <sz val="14"/>
        <color theme="0"/>
        <rFont val="Calibri Light"/>
        <family val="2"/>
        <scheme val="major"/>
      </rPr>
      <t>(8)</t>
    </r>
  </si>
  <si>
    <r>
      <t>2023</t>
    </r>
    <r>
      <rPr>
        <b/>
        <vertAlign val="superscript"/>
        <sz val="14"/>
        <color theme="0"/>
        <rFont val="Calibri Light"/>
        <family val="2"/>
        <scheme val="major"/>
      </rPr>
      <t>(8)</t>
    </r>
  </si>
  <si>
    <r>
      <t>2022</t>
    </r>
    <r>
      <rPr>
        <b/>
        <vertAlign val="superscript"/>
        <sz val="14"/>
        <color theme="0"/>
        <rFont val="Calibri Light"/>
        <family val="2"/>
        <scheme val="major"/>
      </rPr>
      <t>(8)</t>
    </r>
  </si>
  <si>
    <r>
      <t>2021</t>
    </r>
    <r>
      <rPr>
        <b/>
        <vertAlign val="superscript"/>
        <sz val="14"/>
        <color theme="0"/>
        <rFont val="Calibri Light"/>
        <family val="2"/>
        <scheme val="major"/>
      </rPr>
      <t>(8)</t>
    </r>
  </si>
  <si>
    <r>
      <t>2020</t>
    </r>
    <r>
      <rPr>
        <b/>
        <vertAlign val="superscript"/>
        <sz val="14"/>
        <color theme="0"/>
        <rFont val="Calibri Light"/>
        <family val="2"/>
        <scheme val="major"/>
      </rPr>
      <t>(8)</t>
    </r>
  </si>
  <si>
    <r>
      <t>2019</t>
    </r>
    <r>
      <rPr>
        <b/>
        <vertAlign val="superscript"/>
        <sz val="14"/>
        <color theme="0"/>
        <rFont val="Calibri Light"/>
        <family val="2"/>
        <scheme val="major"/>
      </rPr>
      <t>(8)</t>
    </r>
  </si>
  <si>
    <r>
      <t>2018</t>
    </r>
    <r>
      <rPr>
        <b/>
        <vertAlign val="superscript"/>
        <sz val="14"/>
        <color theme="0"/>
        <rFont val="Calibri Light"/>
        <family val="2"/>
        <scheme val="major"/>
      </rPr>
      <t>(8)</t>
    </r>
  </si>
  <si>
    <r>
      <t xml:space="preserve">From local regions </t>
    </r>
    <r>
      <rPr>
        <vertAlign val="superscript"/>
        <sz val="12"/>
        <rFont val="Calibri"/>
        <family val="2"/>
        <scheme val="minor"/>
      </rPr>
      <t>(8)</t>
    </r>
  </si>
  <si>
    <r>
      <t xml:space="preserve">Local suppliers </t>
    </r>
    <r>
      <rPr>
        <vertAlign val="superscript"/>
        <sz val="12"/>
        <rFont val="Calibri"/>
        <family val="2"/>
        <scheme val="minor"/>
      </rPr>
      <t>(8)</t>
    </r>
  </si>
  <si>
    <r>
      <t xml:space="preserve">Local purchases </t>
    </r>
    <r>
      <rPr>
        <vertAlign val="superscript"/>
        <sz val="12"/>
        <rFont val="Calibri"/>
        <family val="2"/>
        <scheme val="minor"/>
      </rPr>
      <t>(8)</t>
    </r>
  </si>
  <si>
    <r>
      <t xml:space="preserve">Percentage of the procurement budget that is spent on local suppliers  </t>
    </r>
    <r>
      <rPr>
        <vertAlign val="superscript"/>
        <sz val="12"/>
        <rFont val="Calibri"/>
        <family val="2"/>
        <scheme val="minor"/>
      </rPr>
      <t>(5)(8)</t>
    </r>
  </si>
  <si>
    <r>
      <rPr>
        <vertAlign val="superscript"/>
        <sz val="12"/>
        <rFont val="Calibri"/>
        <family val="2"/>
        <scheme val="minor"/>
      </rPr>
      <t>(1)</t>
    </r>
    <r>
      <rPr>
        <sz val="12"/>
        <rFont val="Calibri"/>
        <family val="2"/>
        <scheme val="minor"/>
      </rPr>
      <t xml:space="preserve"> Antofagasta Minerals' significant operations are located in the Antofagasta (Centinela, Antucoya and Zaldívar) and Coquimbo (Los Pelambres) regions. Our significant operations are defined by where we deploy our projects, workforce, and strategies.</t>
    </r>
  </si>
  <si>
    <r>
      <rPr>
        <vertAlign val="superscript"/>
        <sz val="12"/>
        <color rgb="FF000000"/>
        <rFont val="Calibri"/>
        <family val="2"/>
      </rPr>
      <t>(3)</t>
    </r>
    <r>
      <rPr>
        <sz val="12"/>
        <color rgb="FF000000"/>
        <rFont val="Calibri"/>
        <family val="2"/>
      </rPr>
      <t>Tier 1 Significant Suppliers: Antofagasta plc considers critical suppliers for this KPI.</t>
    </r>
  </si>
  <si>
    <r>
      <rPr>
        <vertAlign val="superscript"/>
        <sz val="12"/>
        <color rgb="FF000000"/>
        <rFont val="Calibri"/>
        <family val="2"/>
        <scheme val="minor"/>
      </rPr>
      <t>(</t>
    </r>
    <r>
      <rPr>
        <vertAlign val="superscript"/>
        <sz val="12"/>
        <color rgb="FF000000"/>
        <rFont val="Calibri"/>
        <family val="2"/>
      </rPr>
      <t>4</t>
    </r>
    <r>
      <rPr>
        <vertAlign val="superscript"/>
        <sz val="12"/>
        <color rgb="FF000000"/>
        <rFont val="Calibri"/>
        <family val="2"/>
        <scheme val="minor"/>
      </rPr>
      <t>)</t>
    </r>
    <r>
      <rPr>
        <sz val="12"/>
        <color rgb="FF000000"/>
        <rFont val="Calibri"/>
        <family val="2"/>
        <scheme val="minor"/>
      </rPr>
      <t xml:space="preserve">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</si>
  <si>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(8)</t>
    </r>
    <r>
      <rPr>
        <sz val="12"/>
        <rFont val="Calibri"/>
        <family val="2"/>
        <scheme val="minor"/>
      </rPr>
      <t xml:space="preserve"> For the data from 2018 to 2023, the following definition of local is considered: Local purchase were calculated according to the current guidelines on Regional Procurement and Recruitment. Local Suppliers = Local + Regional + Community. (Antofagasta and Coquimbo)</t>
    </r>
  </si>
  <si>
    <t>In 2024, there were no significant changes in the value chain.</t>
  </si>
  <si>
    <t>Information available on page 103 of the 2024 Annual Report.</t>
  </si>
  <si>
    <t>Information available on page 86 of the 2024 Annual Report.</t>
  </si>
  <si>
    <t>Information available in pages 69- 70 of the 2024 Annual Report.</t>
  </si>
  <si>
    <t>Information available on page 68 of the 2024 Annual Report.</t>
  </si>
  <si>
    <t>Information available in page 66 - 70 and 86 of the 2024 Annual Report.</t>
  </si>
  <si>
    <t>Information available in pages 50- 51 of the 2024 Annual Report.</t>
  </si>
  <si>
    <t>Information available in pages 66- 70 of the 2024 Annual Report.</t>
  </si>
  <si>
    <t>Information available in pages 62-65 of the 2024 Annual Report and the Environment sheet of this Databook.</t>
  </si>
  <si>
    <t>Information available in pages 62- 65 of the 2024 Annual Report.</t>
  </si>
  <si>
    <t xml:space="preserve">For information regarding Antofagasta Minerals' human rights, due diligence and relations with indigenous communities, please see the working with communities chapter of the 2024 Sustainability report. (Pág. 54)
</t>
  </si>
  <si>
    <t>During 2024, Antofagasta Minerals did not experience any shutdowns or non-technical delays.</t>
  </si>
  <si>
    <t>During 2024, Antofagasta Minerals did not experience any work Stopagges.</t>
  </si>
  <si>
    <t>For information regarding the Mining Division management system for the prevention of corruption and bribery  please see the Corporate Governance chapter of the 2024 Sustainability Report</t>
  </si>
  <si>
    <t>Please visit Antofagasta's Report on payments to goverments</t>
  </si>
  <si>
    <t>Business Year (BY) 2023 (Chilean Tax Year 2024)</t>
  </si>
  <si>
    <t>Launched in March 2020, the Copper Mark is an independent assurance framework of the copper industry’s responsible mining practices that addresses the demand for greater disclosure on environmental, social and governance performance by investors, NGOs and wider society in general. In 2024 Centinela and Zaldívar mines were recertified with the new 33-criteria framework of the Copper Mark, and Antucoya and Pelambres received their seal in 2022, and will recertify in 2025.</t>
  </si>
  <si>
    <t xml:space="preserve"> 2024 Copper Mark Criteria (RRA v.3.0)</t>
  </si>
  <si>
    <t>Partially meets (10)</t>
  </si>
  <si>
    <t>(1) ICMM’s member companies already comply with all applicable law in the countries that they operate in. However, many stakeholders say they want mining companies to show that they have strong systems that ensure legal compliance.</t>
  </si>
  <si>
    <t>(2) Psychological health in the workplace is defined in international literature as the ability to think, feel and behave in a manner that enables workers to perform effectively. Psychological safety in the workplace is defined as the risk of injury to the psychological wellbeing of a worker.</t>
  </si>
  <si>
    <t>(3)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</si>
  <si>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(4) ‘Workplace’ is defined in the Health and Safety Performance Indicators Guidance, 2021, under work environment as ‘the establishment and other locations where one or more workers are engaged in work-related activities as a condition of employment. The work environment includes not only geographic or physical locations but also the equipment or materials used by the worker during the course of his or her work‘.</t>
  </si>
  <si>
    <t>(5) All workers regardless of sex, gender, national origin, Indigeneity, age, caring responsibilities, cultural background, ethnicity, linguistic background, physical or mental ability status, religious affiliation, sexual orientation, gender identity, intersex status, socio-economic background and/or other categories of under-representation.</t>
  </si>
  <si>
    <t>(6) These should cover issues such as air, water, biodiversity, noise and vibration, health, safety, human rights, gender, cultural heritage and economic issues. The consultation process should be gender sensitive and inclusive of marginalised and vulnerable groups.</t>
  </si>
  <si>
    <t>(7) Psychosocial hazards are aspects of work which have the potential to cause psychological or physical harm including bullying, mental stress, workplace violence.</t>
  </si>
  <si>
    <t>(8) As of 5 August 2020, all ICMM members committed to implement the Global Industry Standard on Tailings Management (GISTM). All tailings facilities operated by members with “Extreme” or “Very high” potential consequences will be in conformance with the Standard by 5 August 2023. All other tailings facilities operated by members not in a state of safe closure will be in conformance with the Standard by 5 August 2025.</t>
  </si>
  <si>
    <t>(9) Riverine tailings, freshwater lake and/or shallow marine tailings disposal may be considered only if deemed to be the most environmentally and socially sound alternative, based on an objective and rigorous environmental and social impact assessment of tailings management alternatives. The scope of the assessment should be agreed between the member company and the host government.</t>
  </si>
  <si>
    <t>(10) Zaldívar has a partially meets due to the Global Industry Standard on Tailing Management (GISTM) which will be implemented in 2025.</t>
  </si>
  <si>
    <t>(11) Achieving a minimum of no net loss or net gain by closure applies to new projects, existing projects and major expansions to existing projects that impact biodiversity and ecosystem services.</t>
  </si>
  <si>
    <t>x</t>
  </si>
  <si>
    <t>Minera Centinela (Port)</t>
  </si>
  <si>
    <t>2023 Total Energy Consumption</t>
  </si>
  <si>
    <r>
      <t>Tonnes CO</t>
    </r>
    <r>
      <rPr>
        <vertAlign val="subscript"/>
        <sz val="12"/>
        <rFont val="Calibri"/>
        <family val="2"/>
        <scheme val="minor"/>
      </rPr>
      <t>2</t>
    </r>
    <r>
      <rPr>
        <sz val="12"/>
        <rFont val="Calibri"/>
        <family val="2"/>
        <scheme val="minor"/>
      </rPr>
      <t xml:space="preserve"> equivalent emissions/tonnage </t>
    </r>
    <r>
      <rPr>
        <vertAlign val="superscript"/>
        <sz val="12"/>
        <rFont val="Calibri"/>
        <family val="2"/>
        <scheme val="minor"/>
      </rPr>
      <t>(5)(6)</t>
    </r>
  </si>
  <si>
    <t>C</t>
  </si>
  <si>
    <r>
      <t xml:space="preserve">Non-hazardous Industrial Waste </t>
    </r>
    <r>
      <rPr>
        <vertAlign val="superscript"/>
        <sz val="12"/>
        <rFont val="Calibri"/>
        <family val="2"/>
        <scheme val="minor"/>
      </rPr>
      <t>(11)</t>
    </r>
  </si>
  <si>
    <r>
      <t xml:space="preserve">Recycling Rate </t>
    </r>
    <r>
      <rPr>
        <vertAlign val="superscript"/>
        <sz val="12"/>
        <rFont val="Calibri"/>
        <family val="2"/>
        <scheme val="minor"/>
      </rPr>
      <t>(12)</t>
    </r>
  </si>
  <si>
    <r>
      <rPr>
        <vertAlign val="superscript"/>
        <sz val="12"/>
        <rFont val="Calibri"/>
        <family val="2"/>
        <scheme val="minor"/>
      </rPr>
      <t>(4)</t>
    </r>
    <r>
      <rPr>
        <sz val="12"/>
        <rFont val="Calibri"/>
        <family val="2"/>
        <scheme val="minor"/>
      </rPr>
      <t xml:space="preserve"> This indicator reflects fuel consumption from within the organisation and is supplied by Antofagasta Minerals to our contractors.</t>
    </r>
  </si>
  <si>
    <r>
      <rPr>
        <vertAlign val="superscript"/>
        <sz val="12"/>
        <rFont val="Calibri"/>
        <family val="2"/>
        <scheme val="minor"/>
      </rPr>
      <t>(6)</t>
    </r>
    <r>
      <rPr>
        <sz val="12"/>
        <rFont val="Calibri"/>
        <family val="2"/>
        <scheme val="minor"/>
      </rPr>
      <t xml:space="preserve">This indicator considers Zaldívar total copper production. </t>
    </r>
  </si>
  <si>
    <r>
      <rPr>
        <vertAlign val="superscript"/>
        <sz val="12"/>
        <rFont val="Calibri"/>
        <family val="2"/>
        <scheme val="minor"/>
      </rPr>
      <t xml:space="preserve">(10) </t>
    </r>
    <r>
      <rPr>
        <sz val="12"/>
        <rFont val="Calibri"/>
        <family val="2"/>
        <scheme val="minor"/>
      </rPr>
      <t>The baseline year for Antofagasta's emissions is 2020.
-&gt;
The reference year for Mining Division scope 1 and 2 emissions is 2020.</t>
    </r>
  </si>
  <si>
    <r>
      <rPr>
        <vertAlign val="superscript"/>
        <sz val="12"/>
        <rFont val="Calibri"/>
        <family val="2"/>
        <scheme val="minor"/>
      </rPr>
      <t>(11)</t>
    </r>
    <r>
      <rPr>
        <sz val="12"/>
        <rFont val="Calibri"/>
        <family val="2"/>
        <scheme val="minor"/>
      </rPr>
      <t xml:space="preserve"> From 2018 to 2022, Transport division reported industrial non-hazardous waste and domestic waste consolidades under industrial non-hazardous.</t>
    </r>
  </si>
  <si>
    <r>
      <rPr>
        <vertAlign val="superscript"/>
        <sz val="12"/>
        <rFont val="Calibri"/>
        <family val="2"/>
        <scheme val="minor"/>
      </rPr>
      <t>(12)</t>
    </r>
    <r>
      <rPr>
        <sz val="12"/>
        <rFont val="Calibri"/>
        <family val="2"/>
        <scheme val="minor"/>
      </rPr>
      <t xml:space="preserve"> Considers total waste recycled/reused.</t>
    </r>
  </si>
  <si>
    <t>The Environmental Law No. 19,300 empowers the Environmental Ministry of Chile to "manage a Register of Emissions and Transfers of Pollutants (RETC), in which the nature, flow, and concentration of pollutant emissions subject to an emission standard, as well as the nature, volume, and destination of the solid waste generated as specified by the regulations, are recorded and systematised, by source or grouping of sources from the same establishment."</t>
  </si>
  <si>
    <t>The RETC is regulated by Supreme Decree No. 1/2013 MMA, which, along with various environmental regulations, governs the reporting of information related to air emissions and the generation of hazardous and non-hazardous waste from establishments located within the national territory. Emission factors and waste categorisation methodologies are provided by the RETC.</t>
  </si>
  <si>
    <r>
      <rPr>
        <vertAlign val="superscript"/>
        <sz val="12"/>
        <rFont val="Calibri"/>
        <family val="2"/>
        <scheme val="minor"/>
      </rPr>
      <t>(3)</t>
    </r>
    <r>
      <rPr>
        <sz val="12"/>
        <rFont val="Calibri"/>
        <family val="2"/>
        <scheme val="minor"/>
      </rPr>
      <t xml:space="preserve"> The community complaints system considers the following categories of complaints: complaints transferred on the platform (complaints that should be transferred to the TuVoz whistleblower channel due to the ethical nature of the complaint), administrative (non-payment of local suppliers by contractors, contractual problems of local suppliers, local contracting); coexistence (non-compliance with traffic and other regulations, unacceptable conduct of contractors in the community); environmental (perception of socio-environmental damage, tailings dams); and others (complaints whose scope cannot be classified within the previous characterisations).</t>
    </r>
  </si>
  <si>
    <r>
      <t xml:space="preserve">Formal Local Community Grievance Processes </t>
    </r>
    <r>
      <rPr>
        <b/>
        <vertAlign val="superscript"/>
        <sz val="12"/>
        <rFont val="Calibri"/>
        <family val="2"/>
        <scheme val="minor"/>
      </rPr>
      <t>(3)</t>
    </r>
  </si>
  <si>
    <t>Transferred complaints on the platform</t>
  </si>
  <si>
    <t>403-9  403-10</t>
  </si>
  <si>
    <t>High-potential Incidents</t>
  </si>
  <si>
    <t>High-potential Incidents Frequency Rate</t>
  </si>
  <si>
    <t>Number of high-potential incidents  in the year per 200,000 hours worked</t>
  </si>
  <si>
    <t>Number of high-potential incidents in the year per 200,000 hours worked</t>
  </si>
  <si>
    <t>Reportability considers employees, contractors and subcontractors.</t>
  </si>
  <si>
    <r>
      <t xml:space="preserve">Local operators </t>
    </r>
    <r>
      <rPr>
        <vertAlign val="superscript"/>
        <sz val="12"/>
        <rFont val="Calibri"/>
        <family val="2"/>
        <scheme val="minor"/>
      </rPr>
      <t>(2)</t>
    </r>
  </si>
  <si>
    <r>
      <t xml:space="preserve">Local supervisors </t>
    </r>
    <r>
      <rPr>
        <vertAlign val="superscript"/>
        <sz val="12"/>
        <rFont val="Calibri"/>
        <family val="2"/>
        <scheme val="minor"/>
      </rPr>
      <t>(2)</t>
    </r>
  </si>
  <si>
    <r>
      <t xml:space="preserve">Local executives </t>
    </r>
    <r>
      <rPr>
        <vertAlign val="superscript"/>
        <sz val="12"/>
        <rFont val="Calibri"/>
        <family val="2"/>
        <scheme val="minor"/>
      </rPr>
      <t>(2)</t>
    </r>
  </si>
  <si>
    <r>
      <t xml:space="preserve">Total Local employees </t>
    </r>
    <r>
      <rPr>
        <vertAlign val="superscript"/>
        <sz val="12"/>
        <rFont val="Calibri"/>
        <family val="2"/>
        <scheme val="minor"/>
      </rPr>
      <t>(2)</t>
    </r>
  </si>
  <si>
    <r>
      <t xml:space="preserve">Average hours per FTE of training and development </t>
    </r>
    <r>
      <rPr>
        <vertAlign val="superscript"/>
        <sz val="12"/>
        <rFont val="Calibri"/>
        <family val="2"/>
        <scheme val="minor"/>
      </rPr>
      <t>(1)</t>
    </r>
  </si>
  <si>
    <r>
      <t xml:space="preserve">Employees with performance evaluation </t>
    </r>
    <r>
      <rPr>
        <vertAlign val="superscript"/>
        <sz val="12"/>
        <rFont val="Calibri"/>
        <family val="2"/>
        <scheme val="minor"/>
      </rPr>
      <t>(4)</t>
    </r>
  </si>
  <si>
    <t>Percentage as of December 31</t>
  </si>
  <si>
    <r>
      <t>Average hiring cost/FTE</t>
    </r>
    <r>
      <rPr>
        <vertAlign val="superscript"/>
        <sz val="12"/>
        <rFont val="Calibri"/>
        <family val="2"/>
        <scheme val="minor"/>
      </rPr>
      <t>(1)</t>
    </r>
  </si>
  <si>
    <t>Amount spent on training per employee</t>
  </si>
  <si>
    <r>
      <t>Average amount spent per FTE</t>
    </r>
    <r>
      <rPr>
        <vertAlign val="superscript"/>
        <sz val="12"/>
        <rFont val="Calibri"/>
        <family val="2"/>
        <scheme val="minor"/>
      </rPr>
      <t>(1)</t>
    </r>
    <r>
      <rPr>
        <sz val="12"/>
        <rFont val="Calibri"/>
        <family val="2"/>
        <scheme val="minor"/>
      </rPr>
      <t xml:space="preserve"> on training and development</t>
    </r>
  </si>
  <si>
    <r>
      <rPr>
        <vertAlign val="superscript"/>
        <sz val="12"/>
        <rFont val="Calibri"/>
        <family val="2"/>
        <scheme val="minor"/>
      </rPr>
      <t>(1)</t>
    </r>
    <r>
      <rPr>
        <sz val="12"/>
        <rFont val="Calibri"/>
        <family val="2"/>
        <scheme val="minor"/>
      </rPr>
      <t xml:space="preserve"> Antofagasta plc does not have part time work nor non-guaranteed hours employees. Therefore, all our employees (permanent and temporary) are full-time. For indicators that request FTE (Full-Time Equivalent), the total number of employees is considered.</t>
    </r>
  </si>
  <si>
    <r>
      <rPr>
        <vertAlign val="superscript"/>
        <sz val="12"/>
        <rFont val="Calibri"/>
        <family val="2"/>
        <scheme val="minor"/>
      </rPr>
      <t xml:space="preserve">(2)  </t>
    </r>
    <r>
      <rPr>
        <sz val="12"/>
        <rFont val="Calibri"/>
        <family val="2"/>
        <scheme val="minor"/>
      </rPr>
      <t>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t>
    </r>
  </si>
  <si>
    <r>
      <rPr>
        <vertAlign val="superscript"/>
        <sz val="12"/>
        <rFont val="Calibri"/>
        <family val="2"/>
        <scheme val="minor"/>
      </rPr>
      <t>(4)</t>
    </r>
    <r>
      <rPr>
        <sz val="12"/>
        <rFont val="Calibri"/>
        <family val="2"/>
        <scheme val="minor"/>
      </rPr>
      <t xml:space="preserve"> Indicator correspond to either perfomance evaluations or competencies assessment according to the operating company policies.</t>
    </r>
  </si>
  <si>
    <t>The main tasks of our contractors are related to site operation and maintenance, as well as project construction.</t>
  </si>
  <si>
    <t>Indices &amp; Ratings</t>
  </si>
  <si>
    <r>
      <t>Negative sustainability impacts in the supply chain.</t>
    </r>
    <r>
      <rPr>
        <b/>
        <vertAlign val="superscript"/>
        <sz val="12"/>
        <rFont val="Calibri"/>
        <family val="2"/>
        <scheme val="minor"/>
      </rPr>
      <t>(6)(7)</t>
    </r>
  </si>
  <si>
    <r>
      <rPr>
        <vertAlign val="superscript"/>
        <sz val="12"/>
        <rFont val="Calibri"/>
        <family val="2"/>
        <scheme val="minor"/>
      </rPr>
      <t xml:space="preserve">(7) </t>
    </r>
    <r>
      <rPr>
        <sz val="12"/>
        <rFont val="Calibri"/>
        <family val="2"/>
        <scheme val="minor"/>
      </rPr>
      <t>2020 - 2024 scope 3 data was verified by an independent party.</t>
    </r>
  </si>
  <si>
    <t>ICMM Water Reporting Metrics - Los Pelambres</t>
  </si>
  <si>
    <t>ICMM Water Reporting Metrics - Centinela</t>
  </si>
  <si>
    <t>ICMM Water Reporting Metrics -  Antucoya</t>
  </si>
  <si>
    <t>ICMM Water Reporting Metrics - Zaldívar</t>
  </si>
  <si>
    <t>ICMM Water - Zaldívar
Sustainability Databook</t>
  </si>
  <si>
    <t>ICMM Water - Antucoya
Sustainability Databook</t>
  </si>
  <si>
    <t>ICMM Water - Centinela
Sustainability Databook</t>
  </si>
  <si>
    <t>High-potential Incident Mining Division</t>
  </si>
  <si>
    <t>High-potential Incident Transport Division</t>
  </si>
  <si>
    <t>High-potential Incident Antofagasta plc</t>
  </si>
  <si>
    <t>High Potential Accidents</t>
  </si>
  <si>
    <t>The company has not had any material regulatory non-compliances relating to the quality of its discharges during the reporting period of 2024.</t>
  </si>
  <si>
    <r>
      <rPr>
        <vertAlign val="superscript"/>
        <sz val="12"/>
        <rFont val="Calibri"/>
        <family val="2"/>
        <scheme val="minor"/>
      </rPr>
      <t>(3)</t>
    </r>
    <r>
      <rPr>
        <sz val="12"/>
        <rFont val="Calibri"/>
        <family val="2"/>
        <scheme val="minor"/>
      </rPr>
      <t xml:space="preserve"> For each operation, employees who declared residence in the Coquimbo or Antofagasta region were reported as local. We were reporting the corporate office's local operators, supervisors and executives. They represent employees from the company's Public Affairs area and Project and Development Vicepresidencies who are from and perform their duties in the regions of Antofagasta or Coquimbo.</t>
    </r>
  </si>
  <si>
    <r>
      <t xml:space="preserve">Local operators </t>
    </r>
    <r>
      <rPr>
        <vertAlign val="superscript"/>
        <sz val="12"/>
        <rFont val="Calibri"/>
        <family val="2"/>
        <scheme val="minor"/>
      </rPr>
      <t>(3)</t>
    </r>
  </si>
  <si>
    <r>
      <t xml:space="preserve">Local supervisors </t>
    </r>
    <r>
      <rPr>
        <vertAlign val="superscript"/>
        <sz val="12"/>
        <rFont val="Calibri"/>
        <family val="2"/>
        <scheme val="minor"/>
      </rPr>
      <t>(3)</t>
    </r>
  </si>
  <si>
    <r>
      <t xml:space="preserve">Local executives </t>
    </r>
    <r>
      <rPr>
        <vertAlign val="superscript"/>
        <sz val="12"/>
        <rFont val="Calibri"/>
        <family val="2"/>
        <scheme val="minor"/>
      </rPr>
      <t>(3)</t>
    </r>
  </si>
  <si>
    <r>
      <t xml:space="preserve">Total Local employees </t>
    </r>
    <r>
      <rPr>
        <vertAlign val="superscript"/>
        <sz val="12"/>
        <rFont val="Calibri"/>
        <family val="2"/>
        <scheme val="minor"/>
      </rPr>
      <t>(3)</t>
    </r>
  </si>
  <si>
    <t>Annual average of own operators that declare residence in Antofagasta or Coquimbo Regions</t>
  </si>
  <si>
    <t>Annual average of own supervisors that declare residence in Antofagasta or Coquimbo Regions</t>
  </si>
  <si>
    <t>Annual average of own executives that declare residence in Antofagasta or Coquimbo Regions</t>
  </si>
  <si>
    <t>Percentage of own operators that declare residence in Antofagasta or Coquimbo Regions</t>
  </si>
  <si>
    <t>Percentage of own supervisors that declare residence in Antofagasta or Coquimbo Regions</t>
  </si>
  <si>
    <t>Percentage of own executives that declare residence in Antofagasta or Coquimbo Regions</t>
  </si>
  <si>
    <t>Percentage of own employees that declare residence in Antofagasta or Coquimbo Regions</t>
  </si>
  <si>
    <t>Annual average of own employees that declare residence in Antofagasta or Coquimbo Regions</t>
  </si>
  <si>
    <r>
      <t xml:space="preserve">Local Employment </t>
    </r>
    <r>
      <rPr>
        <b/>
        <vertAlign val="superscript"/>
        <sz val="12"/>
        <rFont val="Calibri"/>
        <family val="2"/>
        <scheme val="minor"/>
      </rPr>
      <t>(2)</t>
    </r>
    <r>
      <rPr>
        <b/>
        <sz val="12"/>
        <rFont val="Calibri"/>
        <family val="2"/>
        <scheme val="minor"/>
      </rPr>
      <t xml:space="preserve"> in the region of operation</t>
    </r>
  </si>
  <si>
    <r>
      <t xml:space="preserve">Local Employment </t>
    </r>
    <r>
      <rPr>
        <b/>
        <vertAlign val="superscript"/>
        <sz val="12"/>
        <rFont val="Calibri"/>
        <family val="2"/>
        <scheme val="minor"/>
      </rPr>
      <t xml:space="preserve"> (3)</t>
    </r>
    <r>
      <rPr>
        <b/>
        <sz val="12"/>
        <rFont val="Calibri"/>
        <family val="2"/>
        <scheme val="minor"/>
      </rPr>
      <t xml:space="preserve"> in Antofagasta or Coquimbo regions</t>
    </r>
  </si>
  <si>
    <t>This Sustainability Databook is part of Antofagasta plc´s 18th annual Sustainability Report. Our latest report was published in 2025 covering 2024 performance.</t>
  </si>
  <si>
    <t>This document is intended for use in conjunction with our website, the Annual Report, Sustainability Report and specific reporting suite.</t>
  </si>
  <si>
    <t>The information presented in the Sustainability Databook, relates to data requirements from different sustainability standards and data frequently asked by our stakeholders. For easier reference, the information has been organised according to sustainability topics and prepared in accordance with sustainability reporting guidelines such as the Global Reporting Initiative (GRI), Sustainability Accounting Standards Board (SASB), and the International Council on Mining and Metals (ICMM). Additional data may be available on request. Please contact: inforeporte@aminerals.cl</t>
  </si>
  <si>
    <t xml:space="preserve">The scope of information encompasses all sites under Antofagasta plc’s operational control, covering the period from January 1 to December 31 of the past seven years. Antofagasta plc includes Antofagasta Minerals (Mining Division) and Ferrocarril de Antofagasta a Bolivia (Transport Division). The Mining Division is composed of four copper mines in Chile: Los Pelambres, located in the Coquimbo Region, and Centinela, Antucoya, and Zaldívar, located in the Antofagasta Region, as well as the corporate offices in Santiago, Metropolitan Region. The Transport Division is located in the Antofagasta Region of Chile. </t>
  </si>
  <si>
    <t>In 2024, we engaged an independant external assurance organisation, EY, to provided the company with assurance of selected sustainability subject matters, the verification letter can be found in our sustainability report and the Databook.  EY has not undertaken additional work to review accuracy nor provided assurance of the restated data for previous reporting years.</t>
  </si>
  <si>
    <t>All GHG emissions are reported as per the GHG Protocol and include the main GHGs covered in the Kyoto Protocol-carbon dioxide, methane, nitrous oxide, perfluorocarbons, hydrofluorocarbons, and sulphur hexafluoride as relevant. In 2024, we engaged an independent external assurance organisation, SGS, to provide assurance of GHG emissions, as explained in the independent assurance report found in this Databook.</t>
  </si>
  <si>
    <t>Policies, reports, and standards of Antofagasta plc.</t>
  </si>
  <si>
    <t>Qualitative data of ICMM water minimum reporting commitments.</t>
  </si>
  <si>
    <t>Antofagasta Minerals does not currently make this information publicly available.</t>
  </si>
  <si>
    <r>
      <rPr>
        <b/>
        <sz val="12"/>
        <rFont val="Calibri"/>
        <family val="2"/>
        <scheme val="minor"/>
      </rPr>
      <t>»</t>
    </r>
    <r>
      <rPr>
        <sz val="12"/>
        <rFont val="Calibri"/>
        <family val="2"/>
        <scheme val="minor"/>
      </rPr>
      <t xml:space="preserve"> GRI and SDG Content Index for Antofagasta Minerals (Mining Division)</t>
    </r>
  </si>
  <si>
    <t>» Antofagasta plc's sustainability goals performance over the years.</t>
  </si>
  <si>
    <t xml:space="preserve">Number of members as of December 31 </t>
  </si>
  <si>
    <t>Number of members as of December 31</t>
  </si>
  <si>
    <t>Antofagasta plc did not have any finalised (executed) fines during the reporting period.</t>
  </si>
  <si>
    <t>» In line with the Chilean Mining Council's definition, in 2024 we consider local as the region in which the significant operations are located. That is, the Antofagasta region for Antucoya, Zaldívar and Centinela, Coquimbo region for Los Pelambres and the Metropolitan region for our corporate offices. The historical data related to our previous definition can be found in row 53 to 61.</t>
  </si>
  <si>
    <t>During the reported period, there have been no significant fluctuations in the our workforce at Antofagasta plc.</t>
  </si>
  <si>
    <t>All information regarding Labour Practices comes from the systems and records managed by the People and Organisation vice presidency, both for employees and contractors.</t>
  </si>
  <si>
    <r>
      <rPr>
        <vertAlign val="superscript"/>
        <sz val="12"/>
        <rFont val="Calibri"/>
        <family val="2"/>
        <scheme val="minor"/>
      </rPr>
      <t>(1)</t>
    </r>
    <r>
      <rPr>
        <sz val="12"/>
        <rFont val="Calibri"/>
        <family val="2"/>
        <scheme val="minor"/>
      </rPr>
      <t xml:space="preserve"> Corporate offices, Centinela and Antucoya have no indigenous peoples in their areas of influence.</t>
    </r>
  </si>
  <si>
    <t>Number of incindens with lost time in the year of employees</t>
  </si>
  <si>
    <t>Number of  incidents with lost time in the year of contractors</t>
  </si>
  <si>
    <t>Number of incidents with lost time in the year</t>
  </si>
  <si>
    <t>2024 Mining Division - Limited Assurance Verification Report</t>
  </si>
  <si>
    <t>2024 Transport Division - Limited Assurance Verification Report</t>
  </si>
  <si>
    <t>2024 Mining Division - Report of GHG Independent Review</t>
  </si>
  <si>
    <t>2024 Transport Division - Report of GHG Independent Review</t>
  </si>
  <si>
    <t>2023 Mining Division - Limited Assurance Verification Report</t>
  </si>
  <si>
    <t>2023 Transport Division - Limited Assurance Verification Report</t>
  </si>
  <si>
    <t>2023 Mining Division - Report of GHG Independent Review</t>
  </si>
  <si>
    <t>2023 Transport Division - Report of GHG Independent Review</t>
  </si>
  <si>
    <t>2022 Mining Division - Report of GHG Independent Review</t>
  </si>
  <si>
    <t>2021 Mining Division - Report of GHG Independent Review</t>
  </si>
  <si>
    <t>2020 Mining Division - Report of GHG Independent Review</t>
  </si>
  <si>
    <t>2022 Transport Division - Report of GHG Independent Review</t>
  </si>
  <si>
    <t>2021 Transport Division - Report of GHG Independent Review</t>
  </si>
  <si>
    <t>2020 Transport Division - Report of GHG Independent Review</t>
  </si>
  <si>
    <t>ISO 14001</t>
  </si>
  <si>
    <t>ISO 50001</t>
  </si>
  <si>
    <t>Return to main content</t>
  </si>
  <si>
    <t>Mining Division - 2023 Limited Assurance Verification Report</t>
  </si>
  <si>
    <t>Transport Division - 2023 Limited Assurance Verification Report</t>
  </si>
  <si>
    <t>Mining Division - Report of GHG Independent Review 2023</t>
  </si>
  <si>
    <t>Mining and Transport Division - Report of GHG Independent Review Report - 2024 Data</t>
  </si>
  <si>
    <t>Transport Division - Report of GHG Independent Review 2023</t>
  </si>
  <si>
    <t>Mining Division - Report of GHG Independent Review Report - 2022 Data</t>
  </si>
  <si>
    <t>Mining Division - Report of GHG Independent Review Report - 2021 Data</t>
  </si>
  <si>
    <t>Mining Division - Report of GHG Independent Review Report - 2020 Data</t>
  </si>
  <si>
    <t>Zaldívar Certificate - ISO 14001:2015</t>
  </si>
  <si>
    <t>Transport Division - Report of GHG Independent Review Report - 2022 Data</t>
  </si>
  <si>
    <t>Transport Division - Report of GHG Independent Review Report - 2021 Data</t>
  </si>
  <si>
    <t>Transport Division - Report of GHG Independent Review Report - 2020 Data</t>
  </si>
  <si>
    <t>Modern Slavery Statement (2024)</t>
  </si>
  <si>
    <t>El Tranque de relaves Quillayes se encuentra ubicado en la comuna de Salamanca, región de Coquimbo, a aproximadamente 10 km de la localidad de Cuncumén, con una altitud media de 1400 m s.n.m. Es un depósito construido con arenas compactadas, mediante el método aguas abajo y se encuentra en etapa de post- operación desde el año 2009.
Su construcción y funcionamiento fue autorizado por la RCA Nº71 del año 1997, posterior a esto, en 2002 se aprobó un aumento de capacidad mediante la RCA Nº198, finalmente, el Tranque Quillayes cuenta con todos sus permisos sectoriales vigentes.
Actualmente, el Tranque Quillayes se encuentra en etapa de post - operación, funcionando como tranque de cabecera para descargas de emergencia u otras necesidades operacionales, y con medidas de cierre anticipadas, como lo es la cobertura granular y la fitoestabilización, según la aprobación de la RCA 38/2004.</t>
  </si>
  <si>
    <t>Tranque Quillayes</t>
  </si>
  <si>
    <t>Clasificación por Consecuencia del Tranque Quillayes es Baja según la escala propuesta por el GISTM (ICMM). Esta Clasificación tiene como objetivo principal evaluar el diseño, operación, desempeño y cierre con los estándares más exigentes de la industria.
 Es importante señalar que, independientemente del nivel de la Clasificación por Consecuencia, no se reducirá la vigilancia ni la prolijidad en la operación, manteniendo siempre altos estándares de monitoreo y seguridad .</t>
  </si>
  <si>
    <t>Como resultado del Análisis de Riesgos para la condición actual del Tranque de Relaves Quillayes, se concluye que el tranque es estable, debido a la condición “seca” de los relaves contenidos. Por lo tanto, presenta una muy baja probabilidad de falla por eventos sísmicos y/o asociados a precipitaciones extremas.
Adicionalmente, se evalúa el sistema de monitoreo y vigilancia actual determinándose que es adecuado para predecir el comportamiento de la instalación ante eventos extremos.
Debido a lo anterior se cuenta con un Plan de Emergencia Local en casos de eventos al interior del área y no se requieren medidas adicionales. Este Plan de Emergencia aplica para trabajadores y colaboradores.</t>
  </si>
  <si>
    <t>El tranque Quillayes, presenta una condición “seca”, por lo que una falla de flujo significativa tiene una probabilidad de ocurrencia muy baja. De esta manera no se espera un impacto en las zonas pobladas aguas abajo de las instalaciones.
A pesar de la inexistencia de riesgos significativos, las operaciones seguirán enfocadas en la prevención, control y monitoreo continuo de las condiciones del tranque, asegurando el cumplimiento de las normativas vigentes y las mejores prácticas de la industria. Este enfoque permite garantizar la integridad de la infraestructura y la protección del entorno, asegurando que las operaciones se realicen bajo los más altos estándares de seguridad operativa.</t>
  </si>
  <si>
    <r>
      <rPr>
        <u/>
        <sz val="12"/>
        <rFont val="Calibri"/>
        <family val="2"/>
        <scheme val="minor"/>
      </rPr>
      <t>Construcción</t>
    </r>
    <r>
      <rPr>
        <sz val="12"/>
        <rFont val="Calibri"/>
        <family val="2"/>
        <scheme val="minor"/>
      </rPr>
      <t xml:space="preserve">
El Tranque Quillayes, con una altura de 198 metros y coronamiento a la cota de 1.457 m s.n.m., fue construido mediante el método aguas abajo, garantizando estabilidad estructural. Presenta talud aguas arriba con una relación de 2:1 (H:V) y talud aguas abajo con una relación igual a 4:1 (H:V), con un coronamiento de 20 metros de ancho. Su construcción incluye un sistema de drenaje basal compuesto por drenes de material granular revestidos con geotextil. Este diseño asegura la estabilidad física y facilita la gestión de aguas subterráneas y superficiales.
</t>
    </r>
    <r>
      <rPr>
        <u/>
        <sz val="12"/>
        <rFont val="Calibri"/>
        <family val="2"/>
        <scheme val="minor"/>
      </rPr>
      <t>Monitoreo</t>
    </r>
    <r>
      <rPr>
        <sz val="12"/>
        <rFont val="Calibri"/>
        <family val="2"/>
        <scheme val="minor"/>
      </rPr>
      <t xml:space="preserve">
El monitoreo en las instalaciones de Tranque Quillayes, se centra en evaluar variables críticas para garantizar la estabilidad física, la estabilidad química y calidad del aire. Utiliza sistemas de instrumentación geotécnica (piezómetros, acelerógrafos, celdas de asentamiento) para detectar cambios en la presión de poros, movimientos sísmicos y asentamientos diferenciales. Incluye inspecciones visuales y revisiones anuales de seguridad para identificar riesgos potenciales. Los datos obtenidos se analizan rigurosamente para generar reportes y activar planes de acción correctiva o preventiva. Este proceso es esencial para cumplir con estándares como el GISTM y mantener la operación dentro de parámetros seguros y sustentables.
</t>
    </r>
    <r>
      <rPr>
        <u/>
        <sz val="12"/>
        <rFont val="Calibri"/>
        <family val="2"/>
        <scheme val="minor"/>
      </rPr>
      <t xml:space="preserve">
Transporte, Clasificación y distribución
</t>
    </r>
    <r>
      <rPr>
        <sz val="12"/>
        <rFont val="Calibri"/>
        <family val="2"/>
        <scheme val="minor"/>
      </rPr>
      <t xml:space="preserve">
El Tranque Quillayes se encuentra en etapa de post - operación, por lo que la planta de clasificación se encuentra en estado de decomisionamiento. Actualmente, una parte del relave existente se repulpea hacia la canaleta que transporta el relave a Tranque El Mauro.
</t>
    </r>
    <r>
      <rPr>
        <u/>
        <sz val="12"/>
        <rFont val="Calibri"/>
        <family val="2"/>
        <scheme val="minor"/>
      </rPr>
      <t>Plan de cierre y post cierre</t>
    </r>
    <r>
      <rPr>
        <sz val="12"/>
        <rFont val="Calibri"/>
        <family val="2"/>
        <scheme val="minor"/>
      </rPr>
      <t xml:space="preserve">
Minera Los Pelambres, generó una actualización del plan de cierre de faena en cumplimiento de la Ley de Cierre de Faenas e Instalaciones Mineras (Ley N° 20.551) , aprobado por SERNAGEOMIN mediante resolución exenta N°0382 del 13 de febrero de 2019. De modo general, las principales obras y actividades consideradas para el cierre son:
</t>
    </r>
  </si>
  <si>
    <t>Con el objetivo de mantener informada a la comunidad, Minera Los Pelambres implementa sitio web (https://sicema.cesmec.cl/cuncumen/) en el que los vecinos de Cuncumén pueden encontrar información en línea respecto a Material Particulado (MP10).</t>
  </si>
  <si>
    <t>La condición actual del Tranque Quillayes es tal que no es susceptible a presentar una falla de flujo, por lo que no se espera impacto en comunidades cercanas. Sin embargo, la compañía tiene un Plan de Emergencia Local que está enfocado en la seguridad de los trabajadores y colaboradores al interior de las instalaciones industriales.
A continuación, se señala el procedimiento básico de manejo de emergencias en el área Tranque Quillayes:
- En las emergencias de operación se distinguen las etapas de detección y alerta de la emergencia, el manejo de la emergencia y el análisis y diagnóstico posterior de ella. La detección y alerta de la emergencia puede ser llevada a cabo por los operadores del sistema.
- El encargado de la coordinación para enfrentar la emergencia es el Jefe de Operaciones en Turno, el cual debe enfrentarlas de acuerdo a procedimientos existentes, requiriendo el apoyo de mantención y definiendo la eventual necesidad de detener los equipos o sistemas involucrados.
- Después de la emergencia o accidente, el Jefe del Tranque y el Jefe de Operaciones en Turno emitirán un informe que describa el problema suscitado y sus posibles causas. Este informe será analizado posteriormente por personal de Ingeniería, Mantención, Operación y Control, con el fin de confirmar o definir las causas y tomar las acciones necesarias.
- Cuando exista un evento, el cual esté definido dentro de los niveles de emergencia, se seguirán las siguientes etapas en el proceso de la respuesta: 1. Detección del evento; 2. Determinación del nivel de emergencia; 3. Notificación y comunicación; 4. Medidas de Emergencia. 5. Finalización y Seguimiento.
- Para garantizar el correcto desempeño del PPRE se realizaran Capacitaciones, Entrenamiento de Brigada de Emergencias y Simulacros Internos (una vez al año) para los eventos o escenarios hipotéticos de falla.</t>
  </si>
  <si>
    <r>
      <t>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
Minera Los Pelambres cuenta con garantías financieras robustas que se renuevan anualmente que permiten asegurar los costos asociados a la etapa de cierre de la instalación de relaves.
Embalses de Agua y Depósitos de Relaves (Tranque El Mauro):  2.574.040,3 UF.
Los costos de los planes de cierre se publican en los estados financieros públicos que ha presentado anualmente Minera Los Pelambres (</t>
    </r>
    <r>
      <rPr>
        <u/>
        <sz val="12"/>
        <color rgb="FF3333FF"/>
        <rFont val="Calibri"/>
        <family val="2"/>
        <scheme val="minor"/>
      </rPr>
      <t>ver acá</t>
    </r>
    <r>
      <rPr>
        <sz val="12"/>
        <rFont val="Calibri"/>
        <family val="2"/>
        <scheme val="minor"/>
      </rPr>
      <t>).</t>
    </r>
  </si>
  <si>
    <r>
      <t>Minera Los Pelambres cuenta con un plan de cierre autorizado por Sernageomin cuyo objetivo es permitir el cierre seguro de la faena incluyendo el Tranque Quillayes. El plan considera una evaluación de los riesgos socio ambientales asociados al cierre, como también obras y medidas, las cuales han sido diseñadas, cuantificadas y valorizadas para su implementación, incluyendo también actividades de post - cierre.
Minera Los Pelambres cuenta con garantías financieras robustas que se renuevan periódicamente y que permiten asegurar los costos asociados a la etapa de cierre de la instalación de relaves.
Para el año 2024 el costo garantizado de las medidas de cierre y post cierre del depósito de relaves corresponde a: Embalses de Agua y Depósitos de Relaves Tranque Quillayes : 4.410.875 UF.
Los costos de los planes de cierre se publican en los estados financieros públicos que ha presentado anualmente Minera Los Pelambres</t>
    </r>
    <r>
      <rPr>
        <u/>
        <sz val="12"/>
        <color theme="10"/>
        <rFont val="Calibri"/>
        <family val="2"/>
        <scheme val="minor"/>
      </rPr>
      <t xml:space="preserve"> (ver acá).</t>
    </r>
  </si>
  <si>
    <t xml:space="preserve">En la siguiente tabla se muestran los hallazgos:
</t>
  </si>
  <si>
    <t>En la siguiente tabla se muestran los hallazgos:</t>
  </si>
  <si>
    <t>El depósito de Relaves convencional de Minera Zaldívar se encuentra ubicado en el altiplano de la Región Antofagasta a 3.200 m.s.n.m a unos 175 Km de la ciudad de Antofagasta.
Este depósito no presenta afectación a poblados cercanos. Los asentamientos más cercanos corresponden a Toconao y Peine los cuales se sitúan aproximadamente a 170 km aguas arriba del muro. Esta situación elimina cualquier riesgo o afectación directa para estas localidades, dado que no están en la trayectoria de un posible flujo de materiales o efluentes desde la instalación.
La contención del depósito se realiza a través de un muro construido con material de ripios lixiviados, con metodología constructiva aguas abajo, incorporando drenes en su base. En la actualidad registra una altura de 39 m y llegará a una altura máxima de 42 m. Respecto al coronamiento del muro, éste posee un ancho de 10 m. En relación a los aspectos físicos, este depósito posee instrumentación geotécnica y monitoreo de sus parámetros clave (por ejemplo: revancha, entre otros) y un canal de contorno para el desvío de aguas lluvias.
Al término de su vida útil el Depósito alcanzará una capacidad de 22 millones de toneladas de relave (RCA N°20250200199). En la actualidad posee un porcentaje de llenado del 70,44%.</t>
  </si>
  <si>
    <t xml:space="preserve">El Estándar Mundial de la Industria sobre Gestión de Relaves o GISTM, de acuerdo a sus siglas en inglés, establece cinco categorías de clasificación según las consecuencias que podrían generar las fallas en las instalaciones de relaves, en términos de su impacto en el medio ambiente, la sociedad, la salud, la cultura, la economía e infraestructura del entorno en el que se encuentran ubicadas. Esta clasificación va desde baja (menor impacto) a extrema (mayor impacto).
La clasificación por consecuencias del Depósito de Relaves de Minera Zaldívar es Significativa, es decir, se encuentra en la segunda categoría de menor impacto.
</t>
  </si>
  <si>
    <t>De acuerdo con la política de relaves de Antofagasta Minerals todas sus instalaciones de relaves son diseñadas para resistir y operar bajos cargas extremas (sismo máximo creíble y crecida máxima probable). Los criterios de diseño utilizados para la evaluación de las instalaciones de relaves son revisados y actualizados periódicamente para asegurar que respondan y se encuentran alineados con las prácticas disponibles en la industria a nivel internacional.
De este modo, la evaluación del impacto que podría causar una hipotética falla de la instalación de relave se realiza mediante un análisis de una rotura (Dam Break Analysis), ésta sería el resultado del modelo de vertimiento de relaves y agua (de muy baja probabilidad) en el caso de falla creíble de estabilidad general (colapso del muro).
En el caso del Depósito de Relaves de Minera Zaldívar, frente a la hipótesis de generación de una brecha en el muro (fase 4, etapa 1), se concluye que se generaría una descarga acotada de los relaves contenidos. En dicho caso, el flujo descargado seguiría el patrón de la red de drenaje aguas abajo del muro. Cabe destacar que el depósito de relaves de Minera Zaldívar no posee interacción con comunidades cercanas, no existiendo afectación a población asentada, infraestructura local o patrimonial. La distancia que recorrería el flujo sería: 
Muro Fase 4 (etapa 1) 	1,34 km</t>
  </si>
  <si>
    <t xml:space="preserve">El diseño del Depósito de Relaves de Minera Zaldívar considera que la contención de los relaves se realiza principalmente a través de un muro, ubicado en el sector norte de su propiedad minera. Dicho muro actualmente alcanza una elevación máxima a la cota 3,099 msnm y está construido con material de ripios lixiviados.
El depósito alcanzará su capacidad máxima de almacenamiento (22 millones de toneladas), mediante el crecimiento de este muro. El crecimiento a su capacidad máxima se realiza en dos etapas:
Etapa II	3,095 msnm a 3,099 msnm
Etapa III	3,099 msnm a 3.102 msnm
El diseño de los muros considera: drenes basales, filtros en las caras de los muros e impermeabilización con geomembrana. Desde el punto de vista del criterio de diseño, Minera Zaldívar diseña todas sus obras de relaves para cargas extremas, es decir sismo máximo creíble (MCE) y crecida máxima probable (CMP). Estos criterios de diseño se mantienen durante todo el ciclo de vida de la instalación.
El relave obtenido en la flotación debe ser depositado con un contenido de sólidos mínimo de 32%, el cual es transportado por gravedad a través de una tubería principal de 10” de diámetro o bien por una tubería auxiliar (para casos de emergencia o falla en la principal) de un diámetro de 8”. La operación del depósito de relaves se divide en dos áreas principales:
1. Transporte y disposición de relaves.
2. Recirculación de agua.
Durante la etapa de cierre y Post cierre, se definen 10 actividades a ejecutar las que serán efectuadas en un periodo que puede alcanzar los 30 años. La duración del proceso de cierre del relave está determinada por la operación de la barrera hidráulica. Las demás actividades serán ejecutadas en un período no mayor a 3 años.
</t>
  </si>
  <si>
    <t xml:space="preserve">Los diversos informes realizados por empresas independientes evidencian como conclusión que el muro del Depósito de Relaves de Minera Zaldívar es estable y no presenta hallazgos. 
</t>
  </si>
  <si>
    <t>El Estándar Mundial de la Industria sobre Gestión de Relaves (GISTM) tiene como una de sus principales prioridades respetar los derechos de las personas y el entorno que se encuentre afectado por el proyecto, por lo que debe contar con programas de monitoreo ambientales y sociales, este ultimo no se requiere para CMZ considerando que el depósito no presenta interacción con poblados cercanos. Cabe mencionar que los poblados de Toconao y Peine se encuentran aguas arriba del depósito, por ende, elimina cualquier riesgo o afectación directa para estas localidades, dado que no están en la trayectoria de un posible flujo de materiales o efluentes desde la instalación. En vista de lo anterior no se requiere establecer un programa de monitoreo social.</t>
  </si>
  <si>
    <t xml:space="preserve">
El PPRE (Plan de Preparación y Respuesta ante Emergencias) detalla las comunicaciones, procedimientos y responsabilidades de Compañía Minera Zaldívar para el manejo de una emergencia ante una potencial o inminente falla del tranque de relaves CMZ, según los lineamientos del Estándar Global de Relaves para la Industria Minera (GISTM) del ICMM.
Se identifican y definen los actores principales involucrados en la gestión de emergencias, tanto internos de Compañía Minera Zaldívar como externos (organismos técnicos vinculados), tales como SERNAGEOMIN, SENAPRED y la Ilustre Municipalidad de Antofagasta. El Plan establece estados de alerta que se determinan según los resultados del control de la instrumentación del depósito de relaves, inspección visual, monitoreo geotécnico (umbrales críticos), ambiental y de eventos sísmicos y pluviométricos. El sistema contempla cuatro niveles de alerta:
- Verde: Operación Normal
- Amarillo: Nivel de advertencia
- Naranjo: Nivel de alarma o umbral de tolerancia
- Rojo: Nivel crítico que requiere atención inmediata
Asimismo, se contempla la implementación de planes de capacitación y la realización periódica de simulacros para preparar a los equipos frente a una eventual emergencia, fortaleciendo la capacidad de respuesta de la organización y los actores involucrados.</t>
  </si>
  <si>
    <t xml:space="preserve">
En la siguiente tabla, se indican las fechas de la última y próxima revisión independiente:</t>
  </si>
  <si>
    <r>
      <rPr>
        <sz val="12"/>
        <rFont val="Calibri"/>
        <family val="2"/>
        <scheme val="minor"/>
      </rPr>
      <t xml:space="preserve">La valorización de las medidas de cierre del depósito de relaves de Compañía Minera Zaldívar está alineada con lo establecido en la Resolución de Calificación Ambiental (RCA) N°20250200199, y en el último plan de cierre aprobado por SERNAGEOMIN.
Dicha valorización fue definida en base a una evaluación de riesgos, criterios técnicos y compromisos ambientales asumidos por la compañía. El costo total del cierre contempla los aspectos operacionales, técnicos y regulatorios necesarios para asegurar el cumplimiento ambiental post-operacional del depósito.
El costo total contemplado como parte de las garantías financieras para el año 2024 asciende a UF 1.386.186, conforme a lo indicado en el último plan de cierre aprobado por la autoridad competente.
Asimismo, la compañía asegura la difusión pública y transparente de estos antecedentes, en línea con los principios del Estándar Global de Relaves para la Industria Minera (GISTM) y su compromiso con la sostenibilidad. Esta información se encuentra disponible en la última Memoria Anual publicada ante la Comisión para el Mercado Financiero (CMF), a través del siguiente enlace oficial:
</t>
    </r>
    <r>
      <rPr>
        <u/>
        <sz val="12"/>
        <color theme="10"/>
        <rFont val="Calibri"/>
        <family val="2"/>
        <scheme val="minor"/>
      </rPr>
      <t xml:space="preserve">
Memoria anual CMZ en CMF Chile
</t>
    </r>
  </si>
  <si>
    <t>Depósito de relaves convencional Minera Zaldívar</t>
  </si>
  <si>
    <t>The risk management function maintains the Antofagasta Minerals risk register, which includes the strategic risks that cover the most significant threats to the Antofagasta Minerals performance and the achievement of its strategy, along with control measures. The risk register is updated on a continuous basis, and strategic risk workshops are held at least twice a year, in which senior management from across the business performs a comprehensive review of the Antofagasta Minerals key strategic risks and related mitigation activities. The first step in identifying risks is to identify potential events that threaten the achievement of processes and objectives defined by the Companies (risks that can degrade, delay, deter, prevent, improve or accelerate the achievement of the objectives). After understanding the risks identified, their causes and positive and negative consequences should be determined. The purpose is to facilitate the management of classifying risks to know which are most relevant and represent the greatest impact to the business. For the residual risk rating Antofagasta uses two variables, which in combination provide the level of risk. These variables are: Impact of risk (I) Likelihood of causing events (L).To determine the magnitude of the impact, Antofagasta uses a scale that represents the level of criticality of the impact. This level can be measured in qualitative terms, considering dimensions like Environment, Health and Safety, Community, etc. and/or quantitative according to the economic effects these risks may cause. Once obtained the level of risk, it is valued by estimating the Maximum Foreseeable Loss, which allows quantify/assess the possible capitalization of the identified risks and prioritize them as a consequence. The risk management function reports to the Audit and Risk Committee (Subset of the Board) twice a year , with updates on the key risks and mitigations, summaries of internal audit reviews which have been undertaken in the period, and details of the progress of implementation of previous internal audit recommendations.
The Board review, define and approve the Antofagasta Minerals risk appetite for all key risk; A risk assessment was carried out at all of the Antofagasta Minerals operating companies, projects, exploration activities and support areas; Critical controls and key risk indicator dashboards were defined for each key risk and action plans to keep the exposure within the acceptable limits were prepared; Timely and comprehensive risk analysis was embedded into each relevant decision-making process, including for all matters presented to the Board for approval; Risks status and the applicability and effectiveness of critical on-site controls were included in the performance reviews of the members of the Executive Committee and Risk &amp; Compliance team.
Regarding water risks, water consumption and efficiency have long been a main concern for us, and a crucial issue for communities in our areas of influence. Three of our four mining operations are located in the Atacama Desert and the Forth, Los Pelambres, hosted by Choapa Province, is in an area that has been hit for several years by drought and according to various climate scenarios is expected to continue. In line with this, our climate change strategy seeks to reduce our withdrawal of continental water and increase the use of seawater and reused water while also improving the efficiency with which we use this strategic resource. Evidence of this, are our commitments and actions undertaken this year. In 2024, we inaugurated our Los Pelambres desalination plant, the first of its kind in central Chile. This plant has a production capacity of 400 l/s of industrial-quality desalinated water and is expected to double its capacity with the implementation of the Operational Adaptation Project (PAO). As a result, seawater withdrawals represent 58% of the Mining Group's total. Additionally, in terms of water efficiency, in 2024, the companies have implemented pilot tests with new technologies, whose results could lead to future improvements in operational management.
On the other hand, we are committed to provide support to enhance the water stewardship of our surroundings. As we said above, we develop social investment programmes seeking to support the local management of this critical resource embedded in these stressed areas. The APRoxima programme supports the supply of water to local communities ensuring its quality and distribution through the SSR programmes. Additionally in 2022, we began working with SSR in Michilla, Calama and San Pedro de Atacama in order to strengthen the administration of the organization that run drinking and waste water service which ensure the discharge of the resource at its proper quality to the environment.</t>
  </si>
  <si>
    <t>Version 02.2025</t>
  </si>
  <si>
    <t>Date 16.09.2025</t>
  </si>
  <si>
    <t xml:space="preserve">2024 Mining Division - Report of GHG Independent Review </t>
  </si>
  <si>
    <t>Antofagasta Minerals' disclosure of ICMM's Social and Economic Reporting Framework (SERF).</t>
  </si>
  <si>
    <t>Global Industry Standard on Tailings Management disclosure.</t>
  </si>
  <si>
    <t>» Global Industry Standard on Tailings Management disclosure.</t>
  </si>
  <si>
    <t>Antofagasta plc's Ranking, Ratings and Indices performance.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</si>
</sst>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6" formatCode="&quot;$&quot;#,##0;[Red]&quot;$&quot;\-#,##0"/>
    <numFmt numFmtId="42" formatCode="_ &quot;$&quot;* #,##0_ ;_ &quot;$&quot;* \-#,##0_ ;_ &quot;$&quot;* &quot;-&quot;_ ;_ @_ "/>
    <numFmt numFmtId="41" formatCode="_ * #,##0_ ;_ * \-#,##0_ ;_ * &quot;-&quot;_ ;_ @_ "/>
    <numFmt numFmtId="164" formatCode="#,##0.0"/>
    <numFmt numFmtId="165" formatCode="0.0%"/>
    <numFmt numFmtId="166" formatCode="0.0"/>
    <numFmt numFmtId="167" formatCode="#,##0.000"/>
    <numFmt numFmtId="168" formatCode="#,##0.0000"/>
    <numFmt numFmtId="169" formatCode="#,##0_ ;\-#,##0\ "/>
    <numFmt numFmtId="170" formatCode="0.000"/>
    <numFmt numFmtId="171" formatCode="0.000%"/>
    <numFmt numFmtId="172" formatCode="_ * #,##0.0_ ;_ * \-#,##0.0_ ;_ * &quot;-&quot;_ ;_ @_ "/>
    <numFmt numFmtId="173" formatCode="&quot;$&quot;#,##0"/>
  </numFmts>
  <fonts count="81" x14ac:knownFonts="1">
    <font>
      <sz val="12"/>
      <color theme="1"/>
      <name val="Calibri"/>
      <family val="2"/>
      <scheme val="minor"/>
    </font>
    <font>
      <sz val="11"/>
      <color theme="1"/>
      <name val="Calibri"/>
      <family val="2"/>
      <scheme val="minor"/>
    </font>
    <font>
      <sz val="11"/>
      <color theme="1"/>
      <name val="Calibri"/>
      <family val="2"/>
      <scheme val="minor"/>
    </font>
    <font>
      <sz val="12"/>
      <color theme="1"/>
      <name val="Calibri"/>
      <family val="2"/>
    </font>
    <font>
      <sz val="11"/>
      <color theme="1"/>
      <name val="Calibri"/>
      <family val="2"/>
      <scheme val="minor"/>
    </font>
    <font>
      <sz val="11"/>
      <color theme="1"/>
      <name val="Calibri"/>
      <family val="2"/>
      <scheme val="minor"/>
    </font>
    <font>
      <b/>
      <sz val="12"/>
      <color theme="1"/>
      <name val="Calibri"/>
      <family val="2"/>
      <scheme val="minor"/>
    </font>
    <font>
      <sz val="12"/>
      <color theme="0"/>
      <name val="Calibri"/>
      <family val="2"/>
      <scheme val="minor"/>
    </font>
    <font>
      <b/>
      <sz val="12"/>
      <color rgb="FF9F2A30"/>
      <name val="Calibri"/>
      <family val="2"/>
      <scheme val="minor"/>
    </font>
    <font>
      <b/>
      <sz val="12"/>
      <color theme="2" tint="-0.499984740745262"/>
      <name val="Calibri Light"/>
      <family val="2"/>
      <scheme val="major"/>
    </font>
    <font>
      <sz val="8"/>
      <name val="Calibri"/>
      <family val="2"/>
      <scheme val="minor"/>
    </font>
    <font>
      <sz val="12"/>
      <color theme="1"/>
      <name val="Calibri"/>
      <family val="2"/>
      <scheme val="minor"/>
    </font>
    <font>
      <u/>
      <sz val="12"/>
      <color theme="10"/>
      <name val="Calibri"/>
      <family val="2"/>
      <scheme val="minor"/>
    </font>
    <font>
      <sz val="12"/>
      <name val="Calibri"/>
      <family val="2"/>
      <scheme val="minor"/>
    </font>
    <font>
      <b/>
      <sz val="12"/>
      <name val="Calibri"/>
      <family val="2"/>
      <scheme val="minor"/>
    </font>
    <font>
      <b/>
      <sz val="12"/>
      <name val="Calibri Light"/>
      <family val="2"/>
      <scheme val="major"/>
    </font>
    <font>
      <sz val="11"/>
      <name val="Calibri"/>
      <family val="2"/>
      <scheme val="minor"/>
    </font>
    <font>
      <b/>
      <sz val="14"/>
      <name val="Calibri Light"/>
      <family val="2"/>
      <scheme val="major"/>
    </font>
    <font>
      <b/>
      <sz val="12"/>
      <color theme="0"/>
      <name val="Calibri Light"/>
      <family val="2"/>
      <scheme val="major"/>
    </font>
    <font>
      <b/>
      <sz val="14"/>
      <color theme="0"/>
      <name val="Calibri Light"/>
      <family val="2"/>
      <scheme val="major"/>
    </font>
    <font>
      <b/>
      <sz val="20"/>
      <name val="Calibri Light"/>
      <family val="2"/>
      <scheme val="major"/>
    </font>
    <font>
      <b/>
      <sz val="13"/>
      <name val="Calibri"/>
      <family val="2"/>
      <scheme val="minor"/>
    </font>
    <font>
      <b/>
      <sz val="13"/>
      <name val="Calibri Light"/>
      <family val="2"/>
      <scheme val="major"/>
    </font>
    <font>
      <b/>
      <sz val="12"/>
      <color theme="1"/>
      <name val="Calibri Light"/>
      <family val="2"/>
      <scheme val="major"/>
    </font>
    <font>
      <sz val="12"/>
      <color theme="2" tint="-0.499984740745262"/>
      <name val="Calibri"/>
      <family val="2"/>
      <scheme val="minor"/>
    </font>
    <font>
      <sz val="12"/>
      <color rgb="FFFF0000"/>
      <name val="Calibri"/>
      <family val="2"/>
      <scheme val="minor"/>
    </font>
    <font>
      <sz val="7"/>
      <color rgb="FF000000"/>
      <name val="Calibri"/>
      <family val="2"/>
      <scheme val="minor"/>
    </font>
    <font>
      <b/>
      <sz val="20"/>
      <name val="Calibri"/>
      <family val="2"/>
      <scheme val="minor"/>
    </font>
    <font>
      <sz val="12"/>
      <color rgb="FF000000"/>
      <name val="Calibri"/>
      <family val="2"/>
    </font>
    <font>
      <sz val="12"/>
      <color rgb="FFFFFFFF"/>
      <name val="Calibri"/>
      <family val="2"/>
    </font>
    <font>
      <sz val="11"/>
      <color theme="1"/>
      <name val="Calibri"/>
      <family val="2"/>
    </font>
    <font>
      <sz val="14"/>
      <name val="Calibri"/>
      <family val="2"/>
      <scheme val="minor"/>
    </font>
    <font>
      <b/>
      <sz val="18"/>
      <name val="Calibri"/>
      <family val="2"/>
      <scheme val="minor"/>
    </font>
    <font>
      <sz val="12"/>
      <color rgb="FF000000"/>
      <name val="Calibri"/>
      <family val="2"/>
      <scheme val="minor"/>
    </font>
    <font>
      <sz val="12"/>
      <name val="Calibri"/>
      <family val="2"/>
    </font>
    <font>
      <i/>
      <sz val="12"/>
      <name val="Calibri"/>
      <family val="2"/>
      <scheme val="minor"/>
    </font>
    <font>
      <sz val="13"/>
      <name val="Calibri"/>
      <family val="2"/>
      <scheme val="minor"/>
    </font>
    <font>
      <sz val="9"/>
      <name val="Segoe UI"/>
      <family val="2"/>
    </font>
    <font>
      <sz val="10"/>
      <color theme="1"/>
      <name val="Arial"/>
      <family val="2"/>
    </font>
    <font>
      <i/>
      <sz val="12"/>
      <color theme="1"/>
      <name val="Calibri"/>
      <family val="2"/>
      <scheme val="minor"/>
    </font>
    <font>
      <vertAlign val="superscript"/>
      <sz val="12"/>
      <name val="Calibri"/>
      <family val="2"/>
      <scheme val="minor"/>
    </font>
    <font>
      <b/>
      <vertAlign val="superscript"/>
      <sz val="12"/>
      <name val="Calibri Light"/>
      <family val="2"/>
      <scheme val="major"/>
    </font>
    <font>
      <b/>
      <sz val="16"/>
      <name val="Calibri Light"/>
      <family val="2"/>
      <scheme val="major"/>
    </font>
    <font>
      <vertAlign val="superscript"/>
      <sz val="12"/>
      <color theme="1"/>
      <name val="Calibri"/>
      <family val="2"/>
      <scheme val="minor"/>
    </font>
    <font>
      <vertAlign val="superscript"/>
      <sz val="12"/>
      <color rgb="FF000000"/>
      <name val="Calibri"/>
      <family val="2"/>
      <scheme val="minor"/>
    </font>
    <font>
      <b/>
      <vertAlign val="superscript"/>
      <sz val="13"/>
      <name val="Calibri Light"/>
      <family val="2"/>
      <scheme val="major"/>
    </font>
    <font>
      <b/>
      <sz val="13"/>
      <color theme="0"/>
      <name val="Calibri Light"/>
      <family val="2"/>
      <scheme val="major"/>
    </font>
    <font>
      <sz val="13"/>
      <name val="Calibri"/>
      <family val="2"/>
    </font>
    <font>
      <sz val="12"/>
      <color theme="6"/>
      <name val="Calibri"/>
      <family val="2"/>
      <scheme val="minor"/>
    </font>
    <font>
      <b/>
      <vertAlign val="superscript"/>
      <sz val="14"/>
      <color theme="0"/>
      <name val="Calibri Light"/>
      <family val="2"/>
      <scheme val="major"/>
    </font>
    <font>
      <b/>
      <u/>
      <sz val="12"/>
      <name val="Calibri"/>
      <family val="2"/>
      <scheme val="minor"/>
    </font>
    <font>
      <b/>
      <sz val="18"/>
      <name val="Calibri Light"/>
      <family val="2"/>
      <scheme val="major"/>
    </font>
    <font>
      <sz val="12"/>
      <name val="Calibri Light"/>
      <family val="2"/>
      <scheme val="major"/>
    </font>
    <font>
      <sz val="12"/>
      <color theme="1"/>
      <name val="Calibri Light"/>
      <family val="2"/>
      <scheme val="major"/>
    </font>
    <font>
      <b/>
      <sz val="12"/>
      <color theme="6"/>
      <name val="Calibri"/>
      <family val="2"/>
      <scheme val="minor"/>
    </font>
    <font>
      <sz val="12"/>
      <color rgb="FF00B050"/>
      <name val="Calibri"/>
      <family val="2"/>
      <scheme val="minor"/>
    </font>
    <font>
      <b/>
      <i/>
      <sz val="12"/>
      <name val="Calibri"/>
      <family val="2"/>
      <scheme val="minor"/>
    </font>
    <font>
      <sz val="7"/>
      <color theme="1"/>
      <name val="Arial"/>
      <family val="2"/>
    </font>
    <font>
      <b/>
      <i/>
      <sz val="12"/>
      <color theme="1"/>
      <name val="Calibri"/>
      <family val="2"/>
      <scheme val="minor"/>
    </font>
    <font>
      <vertAlign val="subscript"/>
      <sz val="12"/>
      <name val="Calibri"/>
      <family val="2"/>
      <scheme val="minor"/>
    </font>
    <font>
      <b/>
      <vertAlign val="superscript"/>
      <sz val="12"/>
      <name val="Calibri"/>
      <family val="2"/>
      <scheme val="minor"/>
    </font>
    <font>
      <sz val="12"/>
      <color rgb="FFFF0000"/>
      <name val="Calibri"/>
      <family val="2"/>
    </font>
    <font>
      <b/>
      <i/>
      <sz val="14"/>
      <color theme="0"/>
      <name val="Calibri Light"/>
      <family val="2"/>
      <scheme val="major"/>
    </font>
    <font>
      <sz val="12"/>
      <color rgb="FF3333FF"/>
      <name val="Calibri"/>
      <family val="2"/>
      <scheme val="minor"/>
    </font>
    <font>
      <u/>
      <sz val="12"/>
      <color rgb="FF3333FF"/>
      <name val="Calibri"/>
      <family val="2"/>
      <scheme val="minor"/>
    </font>
    <font>
      <i/>
      <u/>
      <sz val="12"/>
      <color rgb="FF3333FF"/>
      <name val="Calibri"/>
      <family val="2"/>
      <scheme val="minor"/>
    </font>
    <font>
      <b/>
      <vertAlign val="superscript"/>
      <sz val="13"/>
      <name val="Calibri"/>
      <family val="2"/>
      <scheme val="minor"/>
    </font>
    <font>
      <b/>
      <sz val="20"/>
      <color rgb="FFFF0000"/>
      <name val="Calibri"/>
      <family val="2"/>
      <scheme val="minor"/>
    </font>
    <font>
      <u/>
      <sz val="12"/>
      <name val="Calibri"/>
      <family val="2"/>
      <scheme val="minor"/>
    </font>
    <font>
      <sz val="18"/>
      <name val="Calibri"/>
      <family val="2"/>
      <scheme val="minor"/>
    </font>
    <font>
      <sz val="12"/>
      <color theme="0"/>
      <name val="Calibri Light"/>
      <family val="2"/>
      <scheme val="major"/>
    </font>
    <font>
      <sz val="8"/>
      <color theme="1"/>
      <name val="Calibri"/>
      <family val="2"/>
      <scheme val="minor"/>
    </font>
    <font>
      <b/>
      <sz val="13"/>
      <color theme="1"/>
      <name val="Calibri Light"/>
      <family val="2"/>
      <scheme val="major"/>
    </font>
    <font>
      <sz val="9"/>
      <name val="Calibri"/>
      <family val="2"/>
      <scheme val="minor"/>
    </font>
    <font>
      <i/>
      <sz val="12"/>
      <color rgb="FF3333FF"/>
      <name val="Calibri"/>
      <family val="2"/>
      <scheme val="minor"/>
    </font>
    <font>
      <vertAlign val="superscript"/>
      <sz val="12"/>
      <color rgb="FF000000"/>
      <name val="Calibri"/>
      <family val="2"/>
    </font>
    <font>
      <vertAlign val="superscript"/>
      <sz val="12"/>
      <name val="Calibri"/>
      <family val="2"/>
    </font>
    <font>
      <sz val="14"/>
      <color theme="0"/>
      <name val="Calibri Light"/>
      <family val="2"/>
      <scheme val="major"/>
    </font>
    <font>
      <b/>
      <sz val="20"/>
      <name val="Calibri Light"/>
      <family val="2"/>
      <scheme val="major"/>
    </font>
    <font>
      <u/>
      <sz val="12"/>
      <color rgb="FF0070C0"/>
      <name val="Calibri"/>
      <family val="2"/>
      <scheme val="minor"/>
    </font>
    <font>
      <b/>
      <u/>
      <sz val="26"/>
      <color theme="10"/>
      <name val="Calibri"/>
      <family val="2"/>
      <scheme val="minor"/>
    </font>
  </fonts>
  <fills count="52">
    <fill>
      <patternFill patternType="none"/>
    </fill>
    <fill>
      <patternFill patternType="gray125"/>
    </fill>
    <fill>
      <patternFill patternType="solid">
        <fgColor theme="7"/>
        <bgColor indexed="64"/>
      </patternFill>
    </fill>
    <fill>
      <patternFill patternType="solid">
        <fgColor theme="0"/>
        <bgColor indexed="64"/>
      </patternFill>
    </fill>
    <fill>
      <patternFill patternType="solid">
        <fgColor rgb="FFE2E3E5"/>
        <bgColor indexed="64"/>
      </patternFill>
    </fill>
    <fill>
      <patternFill patternType="gray0625">
        <fgColor theme="0" tint="-0.34998626667073579"/>
        <bgColor rgb="FFFDFDFD"/>
      </patternFill>
    </fill>
    <fill>
      <patternFill patternType="solid">
        <fgColor rgb="FFFDFDFD"/>
        <bgColor theme="0" tint="-0.34998626667073579"/>
      </patternFill>
    </fill>
    <fill>
      <patternFill patternType="solid">
        <fgColor theme="6"/>
        <bgColor indexed="64"/>
      </patternFill>
    </fill>
    <fill>
      <patternFill patternType="solid">
        <fgColor theme="4"/>
        <bgColor indexed="64"/>
      </patternFill>
    </fill>
    <fill>
      <patternFill patternType="solid">
        <fgColor theme="7" tint="-0.499984740745262"/>
        <bgColor indexed="64"/>
      </patternFill>
    </fill>
    <fill>
      <patternFill patternType="solid">
        <fgColor theme="7" tint="-0.249977111117893"/>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rgb="FFF5F5F5"/>
        <bgColor indexed="64"/>
      </patternFill>
    </fill>
    <fill>
      <patternFill patternType="solid">
        <fgColor rgb="FFEAEAEA"/>
        <bgColor indexed="64"/>
      </patternFill>
    </fill>
    <fill>
      <patternFill patternType="solid">
        <fgColor rgb="FFFFFFFF"/>
        <bgColor rgb="FF000000"/>
      </patternFill>
    </fill>
    <fill>
      <patternFill patternType="solid">
        <fgColor rgb="FF64CCC9"/>
        <bgColor indexed="64"/>
      </patternFill>
    </fill>
    <fill>
      <patternFill patternType="solid">
        <fgColor rgb="FF00778B"/>
        <bgColor indexed="64"/>
      </patternFill>
    </fill>
    <fill>
      <patternFill patternType="gray0625">
        <fgColor theme="0" tint="-0.24994659260841701"/>
        <bgColor theme="0"/>
      </patternFill>
    </fill>
    <fill>
      <patternFill patternType="darkUp">
        <fgColor theme="0" tint="-0.14996795556505021"/>
        <bgColor theme="0"/>
      </patternFill>
    </fill>
    <fill>
      <patternFill patternType="solid">
        <fgColor rgb="FFFFFFFF"/>
        <bgColor indexed="64"/>
      </patternFill>
    </fill>
    <fill>
      <patternFill patternType="darkUp">
        <fgColor theme="0"/>
        <bgColor rgb="FFEAEAEA"/>
      </patternFill>
    </fill>
    <fill>
      <patternFill patternType="darkUp">
        <fgColor theme="0"/>
        <bgColor rgb="FFE2E3E5"/>
      </patternFill>
    </fill>
    <fill>
      <patternFill patternType="darkUp">
        <fgColor theme="0"/>
        <bgColor rgb="FFF5F5F5"/>
      </patternFill>
    </fill>
    <fill>
      <patternFill patternType="solid">
        <fgColor rgb="FF97DDDB"/>
        <bgColor indexed="64"/>
      </patternFill>
    </fill>
    <fill>
      <patternFill patternType="solid">
        <fgColor theme="0"/>
        <bgColor theme="0" tint="-0.14996795556505021"/>
      </patternFill>
    </fill>
    <fill>
      <patternFill patternType="darkUp">
        <fgColor theme="2"/>
        <bgColor theme="0"/>
      </patternFill>
    </fill>
    <fill>
      <patternFill patternType="solid">
        <fgColor theme="0"/>
        <bgColor theme="0"/>
      </patternFill>
    </fill>
    <fill>
      <patternFill patternType="solid">
        <fgColor rgb="FFFDFDFD"/>
        <bgColor theme="0"/>
      </patternFill>
    </fill>
    <fill>
      <patternFill patternType="gray0625">
        <fgColor theme="0" tint="-0.24994659260841701"/>
        <bgColor rgb="FFFDFDFD"/>
      </patternFill>
    </fill>
    <fill>
      <patternFill patternType="solid">
        <fgColor theme="0"/>
        <bgColor rgb="FF000000"/>
      </patternFill>
    </fill>
    <fill>
      <patternFill patternType="darkUp">
        <fgColor theme="0" tint="-0.14996795556505021"/>
        <bgColor rgb="FFFFFFFF"/>
      </patternFill>
    </fill>
    <fill>
      <patternFill patternType="gray0625">
        <fgColor theme="0" tint="-0.34998626667073579"/>
        <bgColor theme="0"/>
      </patternFill>
    </fill>
    <fill>
      <patternFill patternType="darkUp">
        <fgColor theme="0" tint="-0.14996795556505021"/>
        <bgColor indexed="65"/>
      </patternFill>
    </fill>
    <fill>
      <patternFill patternType="solid">
        <fgColor theme="4" tint="0.39997558519241921"/>
        <bgColor rgb="FF000000"/>
      </patternFill>
    </fill>
    <fill>
      <patternFill patternType="darkUp">
        <fgColor theme="0"/>
        <bgColor theme="0"/>
      </patternFill>
    </fill>
    <fill>
      <patternFill patternType="darkUp">
        <fgColor rgb="FFF0F0F0"/>
        <bgColor theme="0"/>
      </patternFill>
    </fill>
    <fill>
      <patternFill patternType="solid">
        <fgColor theme="3" tint="0.39997558519241921"/>
        <bgColor indexed="64"/>
      </patternFill>
    </fill>
    <fill>
      <patternFill patternType="solid">
        <fgColor auto="1"/>
        <bgColor theme="0"/>
      </patternFill>
    </fill>
    <fill>
      <patternFill patternType="solid">
        <fgColor theme="4" tint="0.39997558519241921"/>
        <bgColor theme="0"/>
      </patternFill>
    </fill>
    <fill>
      <patternFill patternType="gray0625">
        <fgColor theme="0" tint="-0.24994659260841701"/>
        <bgColor indexed="65"/>
      </patternFill>
    </fill>
    <fill>
      <patternFill patternType="solid">
        <fgColor theme="0"/>
        <bgColor rgb="FF00B050"/>
      </patternFill>
    </fill>
    <fill>
      <patternFill patternType="solid">
        <fgColor indexed="65"/>
        <bgColor theme="0"/>
      </patternFill>
    </fill>
    <fill>
      <patternFill patternType="solid">
        <fgColor theme="4"/>
        <bgColor rgb="FF000000"/>
      </patternFill>
    </fill>
    <fill>
      <patternFill patternType="solid">
        <fgColor rgb="FFFFFFFF"/>
        <bgColor theme="0"/>
      </patternFill>
    </fill>
    <fill>
      <patternFill patternType="solid">
        <fgColor theme="4" tint="0.39997558519241921"/>
        <bgColor rgb="FF00B050"/>
      </patternFill>
    </fill>
    <fill>
      <patternFill patternType="solid">
        <fgColor theme="4" tint="0.79998168889431442"/>
        <bgColor indexed="64"/>
      </patternFill>
    </fill>
    <fill>
      <patternFill patternType="solid">
        <fgColor theme="4" tint="0.79998168889431442"/>
        <bgColor theme="0"/>
      </patternFill>
    </fill>
    <fill>
      <patternFill patternType="gray0625">
        <fgColor theme="0" tint="-0.24994659260841701"/>
        <bgColor auto="1"/>
      </patternFill>
    </fill>
    <fill>
      <patternFill patternType="solid">
        <fgColor theme="4" tint="0.79998168889431442"/>
        <bgColor theme="0" tint="-0.34998626667073579"/>
      </patternFill>
    </fill>
    <fill>
      <patternFill patternType="gray0625">
        <fgColor theme="0" tint="-0.24994659260841701"/>
        <bgColor rgb="FFFFFFFF"/>
      </patternFill>
    </fill>
    <fill>
      <patternFill patternType="solid">
        <fgColor theme="3"/>
        <bgColor indexed="64"/>
      </patternFill>
    </fill>
  </fills>
  <borders count="443">
    <border>
      <left/>
      <right/>
      <top/>
      <bottom/>
      <diagonal/>
    </border>
    <border>
      <left style="double">
        <color theme="0" tint="-0.499984740745262"/>
      </left>
      <right/>
      <top/>
      <bottom/>
      <diagonal/>
    </border>
    <border>
      <left/>
      <right style="double">
        <color theme="0" tint="-0.499984740745262"/>
      </right>
      <top/>
      <bottom/>
      <diagonal/>
    </border>
    <border>
      <left/>
      <right/>
      <top style="thin">
        <color theme="0" tint="-0.499984740745262"/>
      </top>
      <bottom style="double">
        <color theme="0" tint="-0.499984740745262"/>
      </bottom>
      <diagonal/>
    </border>
    <border>
      <left/>
      <right/>
      <top/>
      <bottom style="double">
        <color theme="0" tint="-0.499984740745262"/>
      </bottom>
      <diagonal/>
    </border>
    <border>
      <left style="double">
        <color theme="0" tint="-0.499984740745262"/>
      </left>
      <right/>
      <top/>
      <bottom style="double">
        <color theme="0" tint="-0.499984740745262"/>
      </bottom>
      <diagonal/>
    </border>
    <border>
      <left/>
      <right style="double">
        <color theme="0" tint="-0.499984740745262"/>
      </right>
      <top/>
      <bottom style="double">
        <color theme="0" tint="-0.499984740745262"/>
      </bottom>
      <diagonal/>
    </border>
    <border>
      <left/>
      <right/>
      <top style="thin">
        <color theme="0" tint="-0.499984740745262"/>
      </top>
      <bottom style="thin">
        <color theme="0" tint="-0.499984740745262"/>
      </bottom>
      <diagonal/>
    </border>
    <border>
      <left style="double">
        <color theme="0" tint="-0.499984740745262"/>
      </left>
      <right/>
      <top style="double">
        <color theme="0" tint="-0.499984740745262"/>
      </top>
      <bottom/>
      <diagonal/>
    </border>
    <border>
      <left/>
      <right/>
      <top style="double">
        <color theme="0" tint="-0.499984740745262"/>
      </top>
      <bottom/>
      <diagonal/>
    </border>
    <border>
      <left/>
      <right style="double">
        <color theme="0" tint="-0.499984740745262"/>
      </right>
      <top style="double">
        <color theme="0" tint="-0.499984740745262"/>
      </top>
      <bottom/>
      <diagonal/>
    </border>
    <border>
      <left/>
      <right style="double">
        <color theme="0" tint="-0.499984740745262"/>
      </right>
      <top style="thin">
        <color theme="0" tint="-0.499984740745262"/>
      </top>
      <bottom style="thin">
        <color theme="0" tint="-0.499984740745262"/>
      </bottom>
      <diagonal/>
    </border>
    <border>
      <left/>
      <right style="double">
        <color theme="0" tint="-0.499984740745262"/>
      </right>
      <top style="thin">
        <color theme="0" tint="-0.499984740745262"/>
      </top>
      <bottom style="double">
        <color theme="0" tint="-0.499984740745262"/>
      </bottom>
      <diagonal/>
    </border>
    <border>
      <left style="double">
        <color theme="0" tint="-0.499984740745262"/>
      </left>
      <right/>
      <top/>
      <bottom style="thin">
        <color rgb="FFA6A6A7"/>
      </bottom>
      <diagonal/>
    </border>
    <border>
      <left style="double">
        <color theme="0" tint="-0.499984740745262"/>
      </left>
      <right/>
      <top style="thin">
        <color rgb="FFA6A6A7"/>
      </top>
      <bottom style="thin">
        <color rgb="FFA6A6A7"/>
      </bottom>
      <diagonal/>
    </border>
    <border>
      <left/>
      <right/>
      <top style="dotted">
        <color theme="0" tint="-0.499984740745262"/>
      </top>
      <bottom style="dotted">
        <color theme="0" tint="-0.499984740745262"/>
      </bottom>
      <diagonal/>
    </border>
    <border>
      <left/>
      <right style="double">
        <color theme="0" tint="-0.499984740745262"/>
      </right>
      <top style="dotted">
        <color theme="0" tint="-0.499984740745262"/>
      </top>
      <bottom style="dotted">
        <color theme="0" tint="-0.499984740745262"/>
      </bottom>
      <diagonal/>
    </border>
    <border>
      <left/>
      <right/>
      <top style="dotted">
        <color theme="0" tint="-0.499984740745262"/>
      </top>
      <bottom/>
      <diagonal/>
    </border>
    <border>
      <left/>
      <right style="double">
        <color theme="0" tint="-0.499984740745262"/>
      </right>
      <top style="dotted">
        <color theme="0" tint="-0.499984740745262"/>
      </top>
      <bottom/>
      <diagonal/>
    </border>
    <border>
      <left/>
      <right style="double">
        <color theme="0" tint="-0.499984740745262"/>
      </right>
      <top style="dotted">
        <color theme="0" tint="-0.499984740745262"/>
      </top>
      <bottom style="double">
        <color theme="0" tint="-0.499984740745262"/>
      </bottom>
      <diagonal/>
    </border>
    <border>
      <left/>
      <right/>
      <top style="dotted">
        <color theme="0" tint="-0.499984740745262"/>
      </top>
      <bottom style="double">
        <color theme="0" tint="-0.499984740745262"/>
      </bottom>
      <diagonal/>
    </border>
    <border>
      <left/>
      <right style="double">
        <color theme="0" tint="-0.499984740745262"/>
      </right>
      <top/>
      <bottom style="dotted">
        <color theme="0" tint="-0.499984740745262"/>
      </bottom>
      <diagonal/>
    </border>
    <border>
      <left/>
      <right/>
      <top/>
      <bottom style="dotted">
        <color theme="0" tint="-0.499984740745262"/>
      </bottom>
      <diagonal/>
    </border>
    <border>
      <left style="double">
        <color theme="0" tint="-0.499984740745262"/>
      </left>
      <right style="double">
        <color theme="0" tint="-0.499984740745262"/>
      </right>
      <top style="double">
        <color theme="0" tint="-0.499984740745262"/>
      </top>
      <bottom/>
      <diagonal/>
    </border>
    <border>
      <left style="double">
        <color theme="0" tint="-0.499984740745262"/>
      </left>
      <right/>
      <top style="double">
        <color theme="0" tint="-0.499984740745262"/>
      </top>
      <bottom style="thin">
        <color theme="0" tint="-0.499984740745262"/>
      </bottom>
      <diagonal/>
    </border>
    <border>
      <left/>
      <right/>
      <top style="double">
        <color theme="0" tint="-0.499984740745262"/>
      </top>
      <bottom style="thin">
        <color theme="0" tint="-0.499984740745262"/>
      </bottom>
      <diagonal/>
    </border>
    <border>
      <left/>
      <right style="double">
        <color theme="0" tint="-0.499984740745262"/>
      </right>
      <top style="double">
        <color theme="0" tint="-0.499984740745262"/>
      </top>
      <bottom style="thin">
        <color theme="0" tint="-0.499984740745262"/>
      </bottom>
      <diagonal/>
    </border>
    <border>
      <left/>
      <right/>
      <top style="hair">
        <color theme="2"/>
      </top>
      <bottom/>
      <diagonal/>
    </border>
    <border>
      <left style="double">
        <color theme="0" tint="-0.499984740745262"/>
      </left>
      <right/>
      <top style="hair">
        <color theme="2"/>
      </top>
      <bottom/>
      <diagonal/>
    </border>
    <border>
      <left style="double">
        <color theme="0" tint="-0.499984740745262"/>
      </left>
      <right/>
      <top/>
      <bottom style="hair">
        <color theme="2"/>
      </bottom>
      <diagonal/>
    </border>
    <border>
      <left/>
      <right/>
      <top/>
      <bottom style="hair">
        <color theme="2"/>
      </bottom>
      <diagonal/>
    </border>
    <border>
      <left/>
      <right/>
      <top style="hair">
        <color theme="2"/>
      </top>
      <bottom style="hair">
        <color theme="2"/>
      </bottom>
      <diagonal/>
    </border>
    <border>
      <left style="medium">
        <color theme="7"/>
      </left>
      <right style="medium">
        <color theme="7"/>
      </right>
      <top style="medium">
        <color theme="7"/>
      </top>
      <bottom style="medium">
        <color theme="7"/>
      </bottom>
      <diagonal/>
    </border>
    <border>
      <left style="double">
        <color theme="0" tint="-0.499984740745262"/>
      </left>
      <right/>
      <top style="hair">
        <color theme="2"/>
      </top>
      <bottom style="hair">
        <color theme="2"/>
      </bottom>
      <diagonal/>
    </border>
    <border>
      <left style="dashed">
        <color theme="0" tint="-0.34998626667073579"/>
      </left>
      <right/>
      <top/>
      <bottom/>
      <diagonal/>
    </border>
    <border>
      <left/>
      <right/>
      <top style="medium">
        <color theme="0" tint="-0.499984740745262"/>
      </top>
      <bottom/>
      <diagonal/>
    </border>
    <border>
      <left style="dashed">
        <color theme="0" tint="-0.34998626667073579"/>
      </left>
      <right style="dashed">
        <color theme="0" tint="-0.34998626667073579"/>
      </right>
      <top/>
      <bottom/>
      <diagonal/>
    </border>
    <border>
      <left style="thin">
        <color theme="0" tint="-0.499984740745262"/>
      </left>
      <right/>
      <top style="double">
        <color theme="0" tint="-0.499984740745262"/>
      </top>
      <bottom/>
      <diagonal/>
    </border>
    <border>
      <left style="dashed">
        <color theme="0" tint="-0.34998626667073579"/>
      </left>
      <right style="dashed">
        <color theme="0" tint="-0.34998626667073579"/>
      </right>
      <top style="double">
        <color theme="0" tint="-0.499984740745262"/>
      </top>
      <bottom/>
      <diagonal/>
    </border>
    <border>
      <left style="dashed">
        <color theme="0" tint="-0.34998626667073579"/>
      </left>
      <right style="double">
        <color theme="0" tint="-0.499984740745262"/>
      </right>
      <top style="double">
        <color theme="0" tint="-0.499984740745262"/>
      </top>
      <bottom/>
      <diagonal/>
    </border>
    <border>
      <left style="dashed">
        <color theme="0" tint="-0.34998626667073579"/>
      </left>
      <right style="double">
        <color theme="0" tint="-0.499984740745262"/>
      </right>
      <top/>
      <bottom/>
      <diagonal/>
    </border>
    <border>
      <left/>
      <right style="dashed">
        <color theme="0" tint="-0.34998626667073579"/>
      </right>
      <top/>
      <bottom/>
      <diagonal/>
    </border>
    <border>
      <left style="thick">
        <color indexed="9"/>
      </left>
      <right style="thick">
        <color indexed="9"/>
      </right>
      <top/>
      <bottom style="thin">
        <color indexed="55"/>
      </bottom>
      <diagonal/>
    </border>
    <border>
      <left style="dashed">
        <color theme="0" tint="-0.14996795556505021"/>
      </left>
      <right style="dashed">
        <color theme="0" tint="-0.14996795556505021"/>
      </right>
      <top/>
      <bottom/>
      <diagonal/>
    </border>
    <border>
      <left style="double">
        <color theme="0" tint="-0.499984740745262"/>
      </left>
      <right style="thin">
        <color theme="0" tint="-0.14996795556505021"/>
      </right>
      <top style="thin">
        <color theme="0" tint="-0.14996795556505021"/>
      </top>
      <bottom style="thin">
        <color theme="0" tint="-0.14996795556505021"/>
      </bottom>
      <diagonal/>
    </border>
    <border>
      <left style="thin">
        <color theme="0" tint="-0.14996795556505021"/>
      </left>
      <right/>
      <top style="thin">
        <color theme="0" tint="-0.14996795556505021"/>
      </top>
      <bottom style="thin">
        <color theme="0" tint="-0.14996795556505021"/>
      </bottom>
      <diagonal/>
    </border>
    <border>
      <left/>
      <right/>
      <top style="thin">
        <color theme="0" tint="-0.14996795556505021"/>
      </top>
      <bottom style="thin">
        <color theme="0" tint="-0.14996795556505021"/>
      </bottom>
      <diagonal/>
    </border>
    <border>
      <left/>
      <right style="double">
        <color theme="0" tint="-0.499984740745262"/>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style="double">
        <color theme="0" tint="-0.499984740745262"/>
      </left>
      <right/>
      <top/>
      <bottom style="thin">
        <color theme="0" tint="-0.14996795556505021"/>
      </bottom>
      <diagonal/>
    </border>
    <border>
      <left/>
      <right/>
      <top/>
      <bottom style="thin">
        <color theme="0" tint="-0.14996795556505021"/>
      </bottom>
      <diagonal/>
    </border>
    <border>
      <left/>
      <right style="double">
        <color theme="0" tint="-0.499984740745262"/>
      </right>
      <top/>
      <bottom style="thin">
        <color theme="0" tint="-0.14996795556505021"/>
      </bottom>
      <diagonal/>
    </border>
    <border>
      <left style="double">
        <color theme="0" tint="-0.499984740745262"/>
      </left>
      <right/>
      <top style="thin">
        <color theme="0" tint="-0.14996795556505021"/>
      </top>
      <bottom style="thin">
        <color theme="0" tint="-0.14996795556505021"/>
      </bottom>
      <diagonal/>
    </border>
    <border>
      <left/>
      <right style="medium">
        <color theme="0" tint="-0.499984740745262"/>
      </right>
      <top style="double">
        <color theme="0" tint="-0.499984740745262"/>
      </top>
      <bottom/>
      <diagonal/>
    </border>
    <border>
      <left/>
      <right style="thick">
        <color theme="0" tint="-0.499984740745262"/>
      </right>
      <top style="double">
        <color theme="0" tint="-0.499984740745262"/>
      </top>
      <bottom/>
      <diagonal/>
    </border>
    <border>
      <left/>
      <right style="thick">
        <color theme="0" tint="-0.499984740745262"/>
      </right>
      <top/>
      <bottom/>
      <diagonal/>
    </border>
    <border>
      <left/>
      <right style="thick">
        <color theme="0" tint="-0.499984740745262"/>
      </right>
      <top/>
      <bottom style="double">
        <color theme="0" tint="-0.499984740745262"/>
      </bottom>
      <diagonal/>
    </border>
    <border>
      <left style="medium">
        <color theme="0" tint="-0.499984740745262"/>
      </left>
      <right style="dashed">
        <color theme="0" tint="-0.24994659260841701"/>
      </right>
      <top/>
      <bottom/>
      <diagonal/>
    </border>
    <border>
      <left style="dashed">
        <color theme="0" tint="-0.24994659260841701"/>
      </left>
      <right style="dashed">
        <color theme="0" tint="-0.24994659260841701"/>
      </right>
      <top/>
      <bottom/>
      <diagonal/>
    </border>
    <border>
      <left style="dashed">
        <color theme="0" tint="-0.24994659260841701"/>
      </left>
      <right style="medium">
        <color theme="0" tint="-0.499984740745262"/>
      </right>
      <top/>
      <bottom/>
      <diagonal/>
    </border>
    <border>
      <left style="medium">
        <color theme="0" tint="-0.499984740745262"/>
      </left>
      <right style="dashed">
        <color theme="0" tint="-0.24994659260841701"/>
      </right>
      <top/>
      <bottom style="double">
        <color theme="0" tint="-0.499984740745262"/>
      </bottom>
      <diagonal/>
    </border>
    <border>
      <left style="dashed">
        <color theme="0" tint="-0.24994659260841701"/>
      </left>
      <right style="dashed">
        <color theme="0" tint="-0.24994659260841701"/>
      </right>
      <top/>
      <bottom style="double">
        <color theme="0" tint="-0.499984740745262"/>
      </bottom>
      <diagonal/>
    </border>
    <border>
      <left style="dashed">
        <color theme="0" tint="-0.24994659260841701"/>
      </left>
      <right style="medium">
        <color theme="0" tint="-0.499984740745262"/>
      </right>
      <top/>
      <bottom style="double">
        <color theme="0" tint="-0.499984740745262"/>
      </bottom>
      <diagonal/>
    </border>
    <border>
      <left style="thick">
        <color theme="0" tint="-0.499984740745262"/>
      </left>
      <right style="dashed">
        <color theme="0" tint="-0.24994659260841701"/>
      </right>
      <top/>
      <bottom/>
      <diagonal/>
    </border>
    <border>
      <left style="thick">
        <color theme="0" tint="-0.499984740745262"/>
      </left>
      <right style="dashed">
        <color theme="0" tint="-0.24994659260841701"/>
      </right>
      <top/>
      <bottom style="double">
        <color theme="0" tint="-0.499984740745262"/>
      </bottom>
      <diagonal/>
    </border>
    <border>
      <left style="thick">
        <color theme="0" tint="-0.499984740745262"/>
      </left>
      <right style="thick">
        <color theme="0" tint="-0.499984740745262"/>
      </right>
      <top style="double">
        <color theme="0" tint="-0.499984740745262"/>
      </top>
      <bottom/>
      <diagonal/>
    </border>
    <border>
      <left style="thick">
        <color theme="0" tint="-0.499984740745262"/>
      </left>
      <right style="double">
        <color theme="0" tint="-0.499984740745262"/>
      </right>
      <top style="double">
        <color theme="0" tint="-0.499984740745262"/>
      </top>
      <bottom/>
      <diagonal/>
    </border>
    <border>
      <left style="thick">
        <color theme="0" tint="-0.499984740745262"/>
      </left>
      <right style="thick">
        <color theme="0" tint="-0.499984740745262"/>
      </right>
      <top/>
      <bottom/>
      <diagonal/>
    </border>
    <border>
      <left style="thick">
        <color theme="0" tint="-0.499984740745262"/>
      </left>
      <right style="double">
        <color theme="0" tint="-0.499984740745262"/>
      </right>
      <top/>
      <bottom/>
      <diagonal/>
    </border>
    <border>
      <left style="thick">
        <color theme="0" tint="-0.499984740745262"/>
      </left>
      <right style="thick">
        <color theme="0" tint="-0.499984740745262"/>
      </right>
      <top/>
      <bottom style="double">
        <color theme="0" tint="-0.499984740745262"/>
      </bottom>
      <diagonal/>
    </border>
    <border>
      <left style="thick">
        <color theme="0" tint="-0.499984740745262"/>
      </left>
      <right style="double">
        <color theme="0" tint="-0.499984740745262"/>
      </right>
      <top/>
      <bottom style="double">
        <color theme="0" tint="-0.499984740745262"/>
      </bottom>
      <diagonal/>
    </border>
    <border>
      <left style="thick">
        <color theme="0" tint="-0.499984740745262"/>
      </left>
      <right/>
      <top style="double">
        <color theme="0" tint="-0.499984740745262"/>
      </top>
      <bottom/>
      <diagonal/>
    </border>
    <border>
      <left style="thick">
        <color theme="0" tint="-0.499984740745262"/>
      </left>
      <right style="dashed">
        <color theme="0" tint="-0.14996795556505021"/>
      </right>
      <top/>
      <bottom/>
      <diagonal/>
    </border>
    <border>
      <left style="dashed">
        <color theme="0" tint="-0.14996795556505021"/>
      </left>
      <right style="medium">
        <color theme="0" tint="-0.499984740745262"/>
      </right>
      <top/>
      <bottom/>
      <diagonal/>
    </border>
    <border>
      <left style="medium">
        <color theme="0" tint="-0.499984740745262"/>
      </left>
      <right style="dashed">
        <color theme="0" tint="-0.14996795556505021"/>
      </right>
      <top/>
      <bottom/>
      <diagonal/>
    </border>
    <border>
      <left style="medium">
        <color theme="0" tint="-0.499984740745262"/>
      </left>
      <right style="thick">
        <color theme="0" tint="-0.499984740745262"/>
      </right>
      <top/>
      <bottom style="double">
        <color theme="0" tint="-0.499984740745262"/>
      </bottom>
      <diagonal/>
    </border>
    <border>
      <left style="medium">
        <color theme="0" tint="-0.499984740745262"/>
      </left>
      <right style="thick">
        <color theme="0" tint="-0.499984740745262"/>
      </right>
      <top/>
      <bottom/>
      <diagonal/>
    </border>
    <border>
      <left style="dashed">
        <color theme="0" tint="-0.24994659260841701"/>
      </left>
      <right/>
      <top/>
      <bottom/>
      <diagonal/>
    </border>
    <border>
      <left style="dashed">
        <color theme="0" tint="-0.24994659260841701"/>
      </left>
      <right/>
      <top/>
      <bottom style="double">
        <color theme="0" tint="-0.499984740745262"/>
      </bottom>
      <diagonal/>
    </border>
    <border>
      <left style="double">
        <color theme="0" tint="-0.499984740745262"/>
      </left>
      <right/>
      <top style="thin">
        <color theme="0" tint="-0.499984740745262"/>
      </top>
      <bottom style="dashed">
        <color theme="0" tint="-0.24994659260841701"/>
      </bottom>
      <diagonal/>
    </border>
    <border>
      <left/>
      <right/>
      <top style="thin">
        <color theme="0" tint="-0.499984740745262"/>
      </top>
      <bottom style="dashed">
        <color theme="0" tint="-0.24994659260841701"/>
      </bottom>
      <diagonal/>
    </border>
    <border>
      <left/>
      <right style="double">
        <color theme="0" tint="-0.499984740745262"/>
      </right>
      <top style="thin">
        <color theme="0" tint="-0.499984740745262"/>
      </top>
      <bottom style="dashed">
        <color theme="0" tint="-0.24994659260841701"/>
      </bottom>
      <diagonal/>
    </border>
    <border>
      <left style="double">
        <color theme="0" tint="-0.499984740745262"/>
      </left>
      <right/>
      <top style="dashed">
        <color theme="0" tint="-0.24994659260841701"/>
      </top>
      <bottom style="dashed">
        <color theme="0" tint="-0.24994659260841701"/>
      </bottom>
      <diagonal/>
    </border>
    <border>
      <left/>
      <right/>
      <top style="dashed">
        <color theme="0" tint="-0.24994659260841701"/>
      </top>
      <bottom style="dashed">
        <color theme="0" tint="-0.24994659260841701"/>
      </bottom>
      <diagonal/>
    </border>
    <border>
      <left/>
      <right style="double">
        <color theme="0" tint="-0.499984740745262"/>
      </right>
      <top style="dashed">
        <color theme="0" tint="-0.24994659260841701"/>
      </top>
      <bottom style="dashed">
        <color theme="0" tint="-0.24994659260841701"/>
      </bottom>
      <diagonal/>
    </border>
    <border>
      <left style="double">
        <color theme="0" tint="-0.499984740745262"/>
      </left>
      <right/>
      <top style="dashed">
        <color theme="0" tint="-0.24994659260841701"/>
      </top>
      <bottom style="double">
        <color theme="0" tint="-0.499984740745262"/>
      </bottom>
      <diagonal/>
    </border>
    <border>
      <left/>
      <right/>
      <top style="dashed">
        <color theme="0" tint="-0.24994659260841701"/>
      </top>
      <bottom style="double">
        <color theme="0" tint="-0.499984740745262"/>
      </bottom>
      <diagonal/>
    </border>
    <border>
      <left/>
      <right style="double">
        <color theme="0" tint="-0.499984740745262"/>
      </right>
      <top style="dashed">
        <color theme="0" tint="-0.24994659260841701"/>
      </top>
      <bottom style="double">
        <color theme="0" tint="-0.499984740745262"/>
      </bottom>
      <diagonal/>
    </border>
    <border>
      <left style="double">
        <color theme="0" tint="-0.499984740745262"/>
      </left>
      <right style="dashed">
        <color theme="0" tint="-0.24994659260841701"/>
      </right>
      <top style="thin">
        <color theme="0" tint="-0.499984740745262"/>
      </top>
      <bottom style="dashed">
        <color theme="0" tint="-0.24994659260841701"/>
      </bottom>
      <diagonal/>
    </border>
    <border>
      <left style="dashed">
        <color theme="0" tint="-0.24994659260841701"/>
      </left>
      <right style="dashed">
        <color theme="0" tint="-0.24994659260841701"/>
      </right>
      <top style="thin">
        <color theme="0" tint="-0.499984740745262"/>
      </top>
      <bottom style="dashed">
        <color theme="0" tint="-0.24994659260841701"/>
      </bottom>
      <diagonal/>
    </border>
    <border>
      <left style="dashed">
        <color theme="0" tint="-0.24994659260841701"/>
      </left>
      <right style="double">
        <color theme="0" tint="-0.499984740745262"/>
      </right>
      <top style="thin">
        <color theme="0" tint="-0.499984740745262"/>
      </top>
      <bottom style="dashed">
        <color theme="0" tint="-0.24994659260841701"/>
      </bottom>
      <diagonal/>
    </border>
    <border>
      <left style="double">
        <color theme="0" tint="-0.499984740745262"/>
      </left>
      <right style="dashed">
        <color theme="0" tint="-0.24994659260841701"/>
      </right>
      <top style="dashed">
        <color theme="0" tint="-0.24994659260841701"/>
      </top>
      <bottom style="dashed">
        <color theme="0" tint="-0.24994659260841701"/>
      </bottom>
      <diagonal/>
    </border>
    <border>
      <left style="dashed">
        <color theme="0" tint="-0.24994659260841701"/>
      </left>
      <right style="dashed">
        <color theme="0" tint="-0.24994659260841701"/>
      </right>
      <top style="dashed">
        <color theme="0" tint="-0.24994659260841701"/>
      </top>
      <bottom style="dashed">
        <color theme="0" tint="-0.24994659260841701"/>
      </bottom>
      <diagonal/>
    </border>
    <border>
      <left style="dashed">
        <color theme="0" tint="-0.24994659260841701"/>
      </left>
      <right style="double">
        <color theme="0" tint="-0.499984740745262"/>
      </right>
      <top style="dashed">
        <color theme="0" tint="-0.24994659260841701"/>
      </top>
      <bottom style="dashed">
        <color theme="0" tint="-0.24994659260841701"/>
      </bottom>
      <diagonal/>
    </border>
    <border>
      <left style="double">
        <color theme="0" tint="-0.499984740745262"/>
      </left>
      <right style="dashed">
        <color theme="0" tint="-0.24994659260841701"/>
      </right>
      <top style="dashed">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style="double">
        <color theme="0" tint="-0.499984740745262"/>
      </bottom>
      <diagonal/>
    </border>
    <border>
      <left style="dashed">
        <color theme="0" tint="-0.24994659260841701"/>
      </left>
      <right style="double">
        <color theme="0" tint="-0.499984740745262"/>
      </right>
      <top style="dashed">
        <color theme="0" tint="-0.24994659260841701"/>
      </top>
      <bottom style="double">
        <color theme="0" tint="-0.499984740745262"/>
      </bottom>
      <diagonal/>
    </border>
    <border>
      <left style="double">
        <color theme="0" tint="-0.499984740745262"/>
      </left>
      <right style="thin">
        <color theme="0" tint="-0.24994659260841701"/>
      </right>
      <top style="double">
        <color theme="0" tint="-0.499984740745262"/>
      </top>
      <bottom/>
      <diagonal/>
    </border>
    <border>
      <left style="thin">
        <color theme="0" tint="-0.24994659260841701"/>
      </left>
      <right style="thin">
        <color theme="0" tint="-0.24994659260841701"/>
      </right>
      <top style="double">
        <color theme="0" tint="-0.499984740745262"/>
      </top>
      <bottom/>
      <diagonal/>
    </border>
    <border>
      <left style="double">
        <color theme="0" tint="-0.499984740745262"/>
      </left>
      <right style="double">
        <color theme="0" tint="-0.499984740745262"/>
      </right>
      <top style="thin">
        <color theme="0" tint="-0.14996795556505021"/>
      </top>
      <bottom style="thin">
        <color theme="0" tint="-0.14996795556505021"/>
      </bottom>
      <diagonal/>
    </border>
    <border>
      <left style="thin">
        <color theme="0" tint="-0.499984740745262"/>
      </left>
      <right style="double">
        <color theme="0" tint="-0.499984740745262"/>
      </right>
      <top style="double">
        <color theme="0" tint="-0.499984740745262"/>
      </top>
      <bottom/>
      <diagonal/>
    </border>
    <border>
      <left style="double">
        <color theme="0" tint="-0.499984740745262"/>
      </left>
      <right style="double">
        <color theme="0" tint="-0.499984740745262"/>
      </right>
      <top/>
      <bottom style="thin">
        <color theme="0" tint="-0.14996795556505021"/>
      </bottom>
      <diagonal/>
    </border>
    <border>
      <left style="double">
        <color theme="0" tint="-0.499984740745262"/>
      </left>
      <right/>
      <top/>
      <bottom style="dashed">
        <color theme="0" tint="-0.24994659260841701"/>
      </bottom>
      <diagonal/>
    </border>
    <border>
      <left style="double">
        <color theme="0" tint="-0.499984740745262"/>
      </left>
      <right/>
      <top style="dashed">
        <color theme="0" tint="-0.24994659260841701"/>
      </top>
      <bottom/>
      <diagonal/>
    </border>
    <border>
      <left style="double">
        <color theme="0" tint="-0.499984740745262"/>
      </left>
      <right/>
      <top style="medium">
        <color theme="0" tint="-0.499984740745262"/>
      </top>
      <bottom style="dashed">
        <color theme="0" tint="-0.24994659260841701"/>
      </bottom>
      <diagonal/>
    </border>
    <border>
      <left style="double">
        <color theme="0" tint="-0.499984740745262"/>
      </left>
      <right/>
      <top style="medium">
        <color theme="0" tint="-0.499984740745262"/>
      </top>
      <bottom/>
      <diagonal/>
    </border>
    <border>
      <left style="medium">
        <color theme="0" tint="-0.499984740745262"/>
      </left>
      <right style="double">
        <color theme="0" tint="-0.499984740745262"/>
      </right>
      <top/>
      <bottom style="double">
        <color theme="0" tint="-0.499984740745262"/>
      </bottom>
      <diagonal/>
    </border>
    <border>
      <left style="medium">
        <color theme="0" tint="-0.499984740745262"/>
      </left>
      <right style="double">
        <color theme="0" tint="-0.499984740745262"/>
      </right>
      <top/>
      <bottom/>
      <diagonal/>
    </border>
    <border>
      <left/>
      <right style="dashed">
        <color theme="0" tint="-0.24994659260841701"/>
      </right>
      <top/>
      <bottom/>
      <diagonal/>
    </border>
    <border>
      <left/>
      <right style="dashed">
        <color theme="0" tint="-0.24994659260841701"/>
      </right>
      <top/>
      <bottom style="double">
        <color theme="0" tint="-0.499984740745262"/>
      </bottom>
      <diagonal/>
    </border>
    <border>
      <left style="thick">
        <color theme="0" tint="-0.499984740745262"/>
      </left>
      <right style="dashed">
        <color theme="0" tint="-0.34998626667073579"/>
      </right>
      <top/>
      <bottom/>
      <diagonal/>
    </border>
    <border>
      <left style="thick">
        <color theme="0" tint="-0.499984740745262"/>
      </left>
      <right/>
      <top/>
      <bottom/>
      <diagonal/>
    </border>
    <border>
      <left style="double">
        <color theme="0" tint="-0.499984740745262"/>
      </left>
      <right style="thick">
        <color theme="0" tint="-0.499984740745262"/>
      </right>
      <top style="double">
        <color theme="0" tint="-0.499984740745262"/>
      </top>
      <bottom/>
      <diagonal/>
    </border>
    <border>
      <left style="dashed">
        <color theme="0" tint="-0.24994659260841701"/>
      </left>
      <right style="thick">
        <color theme="0" tint="-0.499984740745262"/>
      </right>
      <top/>
      <bottom/>
      <diagonal/>
    </border>
    <border>
      <left style="dashed">
        <color theme="0" tint="-0.24994659260841701"/>
      </left>
      <right style="thick">
        <color theme="0" tint="-0.499984740745262"/>
      </right>
      <top/>
      <bottom style="double">
        <color theme="0" tint="-0.499984740745262"/>
      </bottom>
      <diagonal/>
    </border>
    <border>
      <left style="dashed">
        <color theme="0" tint="-0.24994659260841701"/>
      </left>
      <right style="double">
        <color theme="0" tint="-0.499984740745262"/>
      </right>
      <top/>
      <bottom/>
      <diagonal/>
    </border>
    <border>
      <left style="dashed">
        <color theme="0" tint="-0.24994659260841701"/>
      </left>
      <right style="double">
        <color theme="0" tint="-0.499984740745262"/>
      </right>
      <top/>
      <bottom style="double">
        <color theme="0" tint="-0.499984740745262"/>
      </bottom>
      <diagonal/>
    </border>
    <border>
      <left/>
      <right style="thick">
        <color theme="0" tint="-0.499984740745262"/>
      </right>
      <top style="dotted">
        <color theme="0" tint="-0.499984740745262"/>
      </top>
      <bottom style="dotted">
        <color theme="0" tint="-0.499984740745262"/>
      </bottom>
      <diagonal/>
    </border>
    <border>
      <left/>
      <right style="thick">
        <color theme="0" tint="-0.499984740745262"/>
      </right>
      <top style="dotted">
        <color theme="0" tint="-0.499984740745262"/>
      </top>
      <bottom style="double">
        <color theme="0" tint="-0.499984740745262"/>
      </bottom>
      <diagonal/>
    </border>
    <border>
      <left style="dashed">
        <color theme="0" tint="-0.34998626667073579"/>
      </left>
      <right/>
      <top style="double">
        <color theme="0" tint="-0.499984740745262"/>
      </top>
      <bottom/>
      <diagonal/>
    </border>
    <border>
      <left/>
      <right style="dashed">
        <color theme="0" tint="-0.34998626667073579"/>
      </right>
      <top style="double">
        <color theme="0" tint="-0.499984740745262"/>
      </top>
      <bottom/>
      <diagonal/>
    </border>
    <border>
      <left style="thick">
        <color theme="0" tint="-0.499984740745262"/>
      </left>
      <right style="dashed">
        <color theme="0" tint="-0.34998626667073579"/>
      </right>
      <top style="double">
        <color theme="0" tint="-0.499984740745262"/>
      </top>
      <bottom/>
      <diagonal/>
    </border>
    <border>
      <left style="dashed">
        <color theme="0" tint="-0.34998626667073579"/>
      </left>
      <right style="thick">
        <color theme="0" tint="-0.499984740745262"/>
      </right>
      <top style="double">
        <color theme="0" tint="-0.499984740745262"/>
      </top>
      <bottom/>
      <diagonal/>
    </border>
    <border>
      <left style="dashed">
        <color theme="0" tint="-0.34998626667073579"/>
      </left>
      <right style="thick">
        <color theme="0" tint="-0.499984740745262"/>
      </right>
      <top/>
      <bottom/>
      <diagonal/>
    </border>
    <border>
      <left/>
      <right/>
      <top style="dashed">
        <color theme="0" tint="-0.24994659260841701"/>
      </top>
      <bottom style="medium">
        <color theme="0" tint="-0.499984740745262"/>
      </bottom>
      <diagonal/>
    </border>
    <border>
      <left style="thick">
        <color theme="0" tint="-0.499984740745262"/>
      </left>
      <right style="double">
        <color theme="0" tint="-0.499984740745262"/>
      </right>
      <top style="dashed">
        <color theme="0" tint="-0.24994659260841701"/>
      </top>
      <bottom style="medium">
        <color theme="0" tint="-0.499984740745262"/>
      </bottom>
      <diagonal/>
    </border>
    <border>
      <left style="thick">
        <color theme="0" tint="-0.499984740745262"/>
      </left>
      <right style="medium">
        <color theme="0" tint="-0.499984740745262"/>
      </right>
      <top style="double">
        <color theme="0" tint="-0.499984740745262"/>
      </top>
      <bottom/>
      <diagonal/>
    </border>
    <border>
      <left style="thick">
        <color theme="0" tint="-0.499984740745262"/>
      </left>
      <right style="medium">
        <color theme="0" tint="-0.499984740745262"/>
      </right>
      <top/>
      <bottom/>
      <diagonal/>
    </border>
    <border>
      <left style="thick">
        <color theme="0" tint="-0.499984740745262"/>
      </left>
      <right style="medium">
        <color theme="0" tint="-0.499984740745262"/>
      </right>
      <top/>
      <bottom style="double">
        <color theme="0" tint="-0.499984740745262"/>
      </bottom>
      <diagonal/>
    </border>
    <border>
      <left style="medium">
        <color theme="0" tint="-0.499984740745262"/>
      </left>
      <right style="medium">
        <color theme="0" tint="-0.499984740745262"/>
      </right>
      <top style="double">
        <color theme="0" tint="-0.499984740745262"/>
      </top>
      <bottom/>
      <diagonal/>
    </border>
    <border>
      <left style="medium">
        <color theme="0" tint="-0.499984740745262"/>
      </left>
      <right style="medium">
        <color theme="0" tint="-0.499984740745262"/>
      </right>
      <top/>
      <bottom/>
      <diagonal/>
    </border>
    <border>
      <left style="medium">
        <color theme="0" tint="-0.499984740745262"/>
      </left>
      <right style="medium">
        <color theme="0" tint="-0.499984740745262"/>
      </right>
      <top/>
      <bottom style="double">
        <color theme="0" tint="-0.499984740745262"/>
      </bottom>
      <diagonal/>
    </border>
    <border>
      <left style="double">
        <color theme="0" tint="-0.499984740745262"/>
      </left>
      <right style="thin">
        <color theme="0" tint="-0.14996795556505021"/>
      </right>
      <top style="thin">
        <color theme="0" tint="-0.14996795556505021"/>
      </top>
      <bottom style="double">
        <color theme="0" tint="-0.499984740745262"/>
      </bottom>
      <diagonal/>
    </border>
    <border>
      <left style="thin">
        <color theme="0" tint="-0.14996795556505021"/>
      </left>
      <right/>
      <top style="thin">
        <color theme="0" tint="-0.14996795556505021"/>
      </top>
      <bottom style="double">
        <color theme="0" tint="-0.499984740745262"/>
      </bottom>
      <diagonal/>
    </border>
    <border>
      <left/>
      <right/>
      <top style="thin">
        <color theme="0" tint="-0.14996795556505021"/>
      </top>
      <bottom style="double">
        <color theme="0" tint="-0.499984740745262"/>
      </bottom>
      <diagonal/>
    </border>
    <border>
      <left/>
      <right style="thin">
        <color theme="0" tint="-0.14996795556505021"/>
      </right>
      <top style="thin">
        <color theme="0" tint="-0.14996795556505021"/>
      </top>
      <bottom style="double">
        <color theme="0" tint="-0.499984740745262"/>
      </bottom>
      <diagonal/>
    </border>
    <border>
      <left/>
      <right style="double">
        <color theme="0" tint="-0.499984740745262"/>
      </right>
      <top style="thin">
        <color theme="0" tint="-0.14996795556505021"/>
      </top>
      <bottom style="double">
        <color theme="0" tint="-0.499984740745262"/>
      </bottom>
      <diagonal/>
    </border>
    <border>
      <left style="thick">
        <color theme="0" tint="-0.499984740745262"/>
      </left>
      <right/>
      <top/>
      <bottom style="double">
        <color theme="0" tint="-0.499984740745262"/>
      </bottom>
      <diagonal/>
    </border>
    <border>
      <left/>
      <right/>
      <top/>
      <bottom style="thick">
        <color theme="0" tint="-0.499984740745262"/>
      </bottom>
      <diagonal/>
    </border>
    <border>
      <left style="double">
        <color theme="0" tint="-0.499984740745262"/>
      </left>
      <right/>
      <top style="dashed">
        <color theme="0" tint="-0.24994659260841701"/>
      </top>
      <bottom style="medium">
        <color theme="0" tint="-0.499984740745262"/>
      </bottom>
      <diagonal/>
    </border>
    <border>
      <left style="double">
        <color theme="0" tint="-0.499984740745262"/>
      </left>
      <right/>
      <top/>
      <bottom style="medium">
        <color theme="0" tint="-0.499984740745262"/>
      </bottom>
      <diagonal/>
    </border>
    <border>
      <left style="dashed">
        <color theme="0" tint="-0.24994659260841701"/>
      </left>
      <right style="dashed">
        <color theme="0" tint="-0.24994659260841701"/>
      </right>
      <top/>
      <bottom style="dotted">
        <color theme="0" tint="-0.34998626667073579"/>
      </bottom>
      <diagonal/>
    </border>
    <border>
      <left style="dashed">
        <color theme="0" tint="-0.24994659260841701"/>
      </left>
      <right style="dashed">
        <color theme="0" tint="-0.24994659260841701"/>
      </right>
      <top style="dotted">
        <color theme="0" tint="-0.34998626667073579"/>
      </top>
      <bottom style="double">
        <color theme="0" tint="-0.499984740745262"/>
      </bottom>
      <diagonal/>
    </border>
    <border>
      <left style="double">
        <color theme="0" tint="-0.499984740745262"/>
      </left>
      <right/>
      <top style="dotted">
        <color theme="0" tint="-0.34998626667073579"/>
      </top>
      <bottom style="double">
        <color theme="0" tint="-0.499984740745262"/>
      </bottom>
      <diagonal/>
    </border>
    <border>
      <left/>
      <right/>
      <top style="dotted">
        <color theme="0" tint="-0.34998626667073579"/>
      </top>
      <bottom style="double">
        <color theme="0" tint="-0.499984740745262"/>
      </bottom>
      <diagonal/>
    </border>
    <border>
      <left/>
      <right style="thick">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top style="dotted">
        <color theme="0" tint="-0.34998626667073579"/>
      </top>
      <bottom style="double">
        <color theme="0" tint="-0.499984740745262"/>
      </bottom>
      <diagonal/>
    </border>
    <border>
      <left style="medium">
        <color theme="0" tint="-0.499984740745262"/>
      </left>
      <right style="dashed">
        <color theme="0" tint="-0.24994659260841701"/>
      </right>
      <top style="dotted">
        <color theme="0" tint="-0.34998626667073579"/>
      </top>
      <bottom style="double">
        <color theme="0" tint="-0.499984740745262"/>
      </bottom>
      <diagonal/>
    </border>
    <border>
      <left style="dashed">
        <color theme="0" tint="-0.24994659260841701"/>
      </left>
      <right style="medium">
        <color theme="0" tint="-0.499984740745262"/>
      </right>
      <top style="dotted">
        <color theme="0" tint="-0.34998626667073579"/>
      </top>
      <bottom style="double">
        <color theme="0" tint="-0.499984740745262"/>
      </bottom>
      <diagonal/>
    </border>
    <border>
      <left style="medium">
        <color theme="0" tint="-0.499984740745262"/>
      </left>
      <right style="thick">
        <color theme="0" tint="-0.499984740745262"/>
      </right>
      <top style="dotted">
        <color theme="0" tint="-0.34998626667073579"/>
      </top>
      <bottom style="double">
        <color theme="0" tint="-0.499984740745262"/>
      </bottom>
      <diagonal/>
    </border>
    <border>
      <left/>
      <right style="double">
        <color theme="0" tint="-0.499984740745262"/>
      </right>
      <top style="dotted">
        <color theme="0" tint="-0.34998626667073579"/>
      </top>
      <bottom style="double">
        <color theme="0" tint="-0.499984740745262"/>
      </bottom>
      <diagonal/>
    </border>
    <border>
      <left style="thick">
        <color theme="0" tint="-0.499984740745262"/>
      </left>
      <right style="dashed">
        <color theme="0" tint="-0.24994659260841701"/>
      </right>
      <top style="double">
        <color theme="0" tint="-0.499984740745262"/>
      </top>
      <bottom/>
      <diagonal/>
    </border>
    <border>
      <left style="dashed">
        <color theme="0" tint="-0.24994659260841701"/>
      </left>
      <right style="dashed">
        <color theme="0" tint="-0.24994659260841701"/>
      </right>
      <top style="double">
        <color theme="0" tint="-0.499984740745262"/>
      </top>
      <bottom/>
      <diagonal/>
    </border>
    <border>
      <left style="dashed">
        <color theme="0" tint="-0.24994659260841701"/>
      </left>
      <right style="thick">
        <color theme="0" tint="-0.499984740745262"/>
      </right>
      <top style="double">
        <color theme="0" tint="-0.499984740745262"/>
      </top>
      <bottom/>
      <diagonal/>
    </border>
    <border>
      <left style="dashed">
        <color theme="0" tint="-0.24994659260841701"/>
      </left>
      <right style="double">
        <color theme="0" tint="-0.499984740745262"/>
      </right>
      <top style="double">
        <color theme="0" tint="-0.499984740745262"/>
      </top>
      <bottom/>
      <diagonal/>
    </border>
    <border>
      <left style="double">
        <color theme="0" tint="-0.499984740745262"/>
      </left>
      <right/>
      <top/>
      <bottom style="dotted">
        <color theme="0" tint="-0.34998626667073579"/>
      </bottom>
      <diagonal/>
    </border>
    <border>
      <left/>
      <right/>
      <top/>
      <bottom style="dotted">
        <color theme="0" tint="-0.34998626667073579"/>
      </bottom>
      <diagonal/>
    </border>
    <border>
      <left style="thick">
        <color theme="0" tint="-0.499984740745262"/>
      </left>
      <right style="dashed">
        <color theme="0" tint="-0.24994659260841701"/>
      </right>
      <top/>
      <bottom style="dotted">
        <color theme="0" tint="-0.34998626667073579"/>
      </bottom>
      <diagonal/>
    </border>
    <border>
      <left style="dashed">
        <color theme="0" tint="-0.24994659260841701"/>
      </left>
      <right/>
      <top/>
      <bottom style="dotted">
        <color theme="0" tint="-0.34998626667073579"/>
      </bottom>
      <diagonal/>
    </border>
    <border>
      <left style="medium">
        <color theme="0" tint="-0.499984740745262"/>
      </left>
      <right style="dashed">
        <color theme="0" tint="-0.24994659260841701"/>
      </right>
      <top/>
      <bottom style="dotted">
        <color theme="0" tint="-0.34998626667073579"/>
      </bottom>
      <diagonal/>
    </border>
    <border>
      <left style="dashed">
        <color theme="0" tint="-0.24994659260841701"/>
      </left>
      <right style="medium">
        <color theme="0" tint="-0.499984740745262"/>
      </right>
      <top/>
      <bottom style="dotted">
        <color theme="0" tint="-0.34998626667073579"/>
      </bottom>
      <diagonal/>
    </border>
    <border>
      <left/>
      <right style="double">
        <color theme="0" tint="-0.499984740745262"/>
      </right>
      <top/>
      <bottom style="dotted">
        <color theme="0" tint="-0.34998626667073579"/>
      </bottom>
      <diagonal/>
    </border>
    <border>
      <left style="double">
        <color theme="0" tint="-0.499984740745262"/>
      </left>
      <right/>
      <top style="dotted">
        <color theme="0" tint="-0.34998626667073579"/>
      </top>
      <bottom/>
      <diagonal/>
    </border>
    <border>
      <left/>
      <right/>
      <top style="dotted">
        <color theme="0" tint="-0.34998626667073579"/>
      </top>
      <bottom/>
      <diagonal/>
    </border>
    <border>
      <left style="thick">
        <color theme="0" tint="-0.499984740745262"/>
      </left>
      <right style="dashed">
        <color theme="0" tint="-0.24994659260841701"/>
      </right>
      <top style="dotted">
        <color theme="0" tint="-0.34998626667073579"/>
      </top>
      <bottom/>
      <diagonal/>
    </border>
    <border>
      <left style="dashed">
        <color theme="0" tint="-0.24994659260841701"/>
      </left>
      <right style="dashed">
        <color theme="0" tint="-0.24994659260841701"/>
      </right>
      <top style="dotted">
        <color theme="0" tint="-0.34998626667073579"/>
      </top>
      <bottom/>
      <diagonal/>
    </border>
    <border>
      <left style="dashed">
        <color theme="0" tint="-0.24994659260841701"/>
      </left>
      <right/>
      <top style="dotted">
        <color theme="0" tint="-0.34998626667073579"/>
      </top>
      <bottom/>
      <diagonal/>
    </border>
    <border>
      <left style="medium">
        <color theme="0" tint="-0.499984740745262"/>
      </left>
      <right style="dashed">
        <color theme="0" tint="-0.24994659260841701"/>
      </right>
      <top style="dotted">
        <color theme="0" tint="-0.34998626667073579"/>
      </top>
      <bottom/>
      <diagonal/>
    </border>
    <border>
      <left style="dashed">
        <color theme="0" tint="-0.24994659260841701"/>
      </left>
      <right style="medium">
        <color theme="0" tint="-0.499984740745262"/>
      </right>
      <top style="dotted">
        <color theme="0" tint="-0.34998626667073579"/>
      </top>
      <bottom/>
      <diagonal/>
    </border>
    <border>
      <left/>
      <right style="double">
        <color theme="0" tint="-0.499984740745262"/>
      </right>
      <top style="dotted">
        <color theme="0" tint="-0.34998626667073579"/>
      </top>
      <bottom/>
      <diagonal/>
    </border>
    <border>
      <left/>
      <right style="dashed">
        <color theme="0" tint="-0.24994659260841701"/>
      </right>
      <top/>
      <bottom style="dotted">
        <color theme="0" tint="-0.34998626667073579"/>
      </bottom>
      <diagonal/>
    </border>
    <border>
      <left/>
      <right style="dashed">
        <color theme="0" tint="-0.24994659260841701"/>
      </right>
      <top style="dotted">
        <color theme="0" tint="-0.34998626667073579"/>
      </top>
      <bottom/>
      <diagonal/>
    </border>
    <border>
      <left style="double">
        <color theme="0" tint="-0.499984740745262"/>
      </left>
      <right/>
      <top style="thin">
        <color rgb="FFA6A6A7"/>
      </top>
      <bottom style="thick">
        <color theme="0" tint="-0.499984740745262"/>
      </bottom>
      <diagonal/>
    </border>
    <border>
      <left/>
      <right/>
      <top style="medium">
        <color theme="0" tint="-0.34998626667073579"/>
      </top>
      <bottom style="medium">
        <color theme="0" tint="-0.34998626667073579"/>
      </bottom>
      <diagonal/>
    </border>
    <border>
      <left/>
      <right/>
      <top style="medium">
        <color theme="0" tint="-0.34998626667073579"/>
      </top>
      <bottom/>
      <diagonal/>
    </border>
    <border>
      <left/>
      <right/>
      <top/>
      <bottom style="medium">
        <color theme="0" tint="-0.34998626667073579"/>
      </bottom>
      <diagonal/>
    </border>
    <border>
      <left/>
      <right style="thick">
        <color theme="0" tint="-0.499984740745262"/>
      </right>
      <top/>
      <bottom style="dotted">
        <color theme="0" tint="-0.24994659260841701"/>
      </bottom>
      <diagonal/>
    </border>
    <border>
      <left/>
      <right/>
      <top/>
      <bottom style="dotted">
        <color theme="0" tint="-0.24994659260841701"/>
      </bottom>
      <diagonal/>
    </border>
    <border>
      <left style="thick">
        <color theme="0" tint="-0.499984740745262"/>
      </left>
      <right style="dashed">
        <color theme="0" tint="-0.24994659260841701"/>
      </right>
      <top/>
      <bottom style="dotted">
        <color theme="0" tint="-0.24994659260841701"/>
      </bottom>
      <diagonal/>
    </border>
    <border>
      <left style="dashed">
        <color theme="0" tint="-0.24994659260841701"/>
      </left>
      <right style="dashed">
        <color theme="0" tint="-0.24994659260841701"/>
      </right>
      <top/>
      <bottom style="dotted">
        <color theme="0" tint="-0.24994659260841701"/>
      </bottom>
      <diagonal/>
    </border>
    <border>
      <left style="dashed">
        <color theme="0" tint="-0.24994659260841701"/>
      </left>
      <right style="thick">
        <color theme="0" tint="-0.499984740745262"/>
      </right>
      <top/>
      <bottom style="dotted">
        <color theme="0" tint="-0.24994659260841701"/>
      </bottom>
      <diagonal/>
    </border>
    <border>
      <left style="thick">
        <color theme="0" tint="-0.499984740745262"/>
      </left>
      <right style="dashed">
        <color theme="0" tint="-0.24994659260841701"/>
      </right>
      <top style="dotted">
        <color theme="0" tint="-0.24994659260841701"/>
      </top>
      <bottom style="medium">
        <color theme="0" tint="-0.34998626667073579"/>
      </bottom>
      <diagonal/>
    </border>
    <border>
      <left style="dashed">
        <color theme="0" tint="-0.24994659260841701"/>
      </left>
      <right style="dashed">
        <color theme="0" tint="-0.24994659260841701"/>
      </right>
      <top style="dotted">
        <color theme="0" tint="-0.24994659260841701"/>
      </top>
      <bottom style="medium">
        <color theme="0" tint="-0.34998626667073579"/>
      </bottom>
      <diagonal/>
    </border>
    <border>
      <left style="dashed">
        <color theme="0" tint="-0.24994659260841701"/>
      </left>
      <right style="thick">
        <color theme="0" tint="-0.499984740745262"/>
      </right>
      <top style="dotted">
        <color theme="0" tint="-0.24994659260841701"/>
      </top>
      <bottom style="medium">
        <color theme="0" tint="-0.34998626667073579"/>
      </bottom>
      <diagonal/>
    </border>
    <border>
      <left/>
      <right/>
      <top style="dotted">
        <color theme="0" tint="-0.24994659260841701"/>
      </top>
      <bottom style="medium">
        <color theme="0" tint="-0.34998626667073579"/>
      </bottom>
      <diagonal/>
    </border>
    <border>
      <left/>
      <right style="thick">
        <color theme="0" tint="-0.499984740745262"/>
      </right>
      <top style="dotted">
        <color theme="0" tint="-0.24994659260841701"/>
      </top>
      <bottom style="medium">
        <color theme="0" tint="-0.34998626667073579"/>
      </bottom>
      <diagonal/>
    </border>
    <border>
      <left style="double">
        <color theme="0" tint="-0.499984740745262"/>
      </left>
      <right/>
      <top style="thick">
        <color theme="0" tint="-0.499984740745262"/>
      </top>
      <bottom/>
      <diagonal/>
    </border>
    <border>
      <left/>
      <right/>
      <top style="thick">
        <color theme="0" tint="-0.499984740745262"/>
      </top>
      <bottom style="medium">
        <color theme="0" tint="-0.34998626667073579"/>
      </bottom>
      <diagonal/>
    </border>
    <border>
      <left/>
      <right/>
      <top style="thick">
        <color theme="0" tint="-0.499984740745262"/>
      </top>
      <bottom/>
      <diagonal/>
    </border>
    <border>
      <left/>
      <right style="thick">
        <color theme="0" tint="-0.499984740745262"/>
      </right>
      <top style="thick">
        <color theme="0" tint="-0.499984740745262"/>
      </top>
      <bottom/>
      <diagonal/>
    </border>
    <border>
      <left style="double">
        <color theme="0" tint="-0.499984740745262"/>
      </left>
      <right/>
      <top/>
      <bottom style="thick">
        <color theme="0" tint="-0.499984740745262"/>
      </bottom>
      <diagonal/>
    </border>
    <border>
      <left/>
      <right/>
      <top style="medium">
        <color theme="0" tint="-0.34998626667073579"/>
      </top>
      <bottom style="thick">
        <color theme="0" tint="-0.499984740745262"/>
      </bottom>
      <diagonal/>
    </border>
    <border>
      <left style="thick">
        <color theme="0" tint="-0.499984740745262"/>
      </left>
      <right style="dashed">
        <color theme="0" tint="-0.24994659260841701"/>
      </right>
      <top style="thick">
        <color theme="0" tint="-0.499984740745262"/>
      </top>
      <bottom/>
      <diagonal/>
    </border>
    <border>
      <left style="dashed">
        <color theme="0" tint="-0.24994659260841701"/>
      </left>
      <right style="dashed">
        <color theme="0" tint="-0.24994659260841701"/>
      </right>
      <top style="thick">
        <color theme="0" tint="-0.499984740745262"/>
      </top>
      <bottom/>
      <diagonal/>
    </border>
    <border>
      <left style="dashed">
        <color theme="0" tint="-0.24994659260841701"/>
      </left>
      <right style="thick">
        <color theme="0" tint="-0.499984740745262"/>
      </right>
      <top style="thick">
        <color theme="0" tint="-0.499984740745262"/>
      </top>
      <bottom/>
      <diagonal/>
    </border>
    <border>
      <left style="thick">
        <color theme="0" tint="-0.499984740745262"/>
      </left>
      <right style="dashed">
        <color theme="0" tint="-0.24994659260841701"/>
      </right>
      <top style="medium">
        <color theme="0" tint="-0.34998626667073579"/>
      </top>
      <bottom/>
      <diagonal/>
    </border>
    <border>
      <left style="dashed">
        <color theme="0" tint="-0.24994659260841701"/>
      </left>
      <right style="dashed">
        <color theme="0" tint="-0.24994659260841701"/>
      </right>
      <top style="medium">
        <color theme="0" tint="-0.34998626667073579"/>
      </top>
      <bottom/>
      <diagonal/>
    </border>
    <border>
      <left style="dashed">
        <color theme="0" tint="-0.24994659260841701"/>
      </left>
      <right style="thick">
        <color theme="0" tint="-0.499984740745262"/>
      </right>
      <top style="medium">
        <color theme="0" tint="-0.34998626667073579"/>
      </top>
      <bottom/>
      <diagonal/>
    </border>
    <border>
      <left style="thick">
        <color theme="0" tint="-0.499984740745262"/>
      </left>
      <right style="dashed">
        <color theme="0" tint="-0.24994659260841701"/>
      </right>
      <top/>
      <bottom style="thick">
        <color theme="0" tint="-0.499984740745262"/>
      </bottom>
      <diagonal/>
    </border>
    <border>
      <left style="dashed">
        <color theme="0" tint="-0.24994659260841701"/>
      </left>
      <right style="dashed">
        <color theme="0" tint="-0.24994659260841701"/>
      </right>
      <top/>
      <bottom style="thick">
        <color theme="0" tint="-0.499984740745262"/>
      </bottom>
      <diagonal/>
    </border>
    <border>
      <left style="dashed">
        <color theme="0" tint="-0.24994659260841701"/>
      </left>
      <right style="thick">
        <color theme="0" tint="-0.499984740745262"/>
      </right>
      <top/>
      <bottom style="thick">
        <color theme="0" tint="-0.499984740745262"/>
      </bottom>
      <diagonal/>
    </border>
    <border>
      <left style="dashed">
        <color theme="0" tint="-0.24994659260841701"/>
      </left>
      <right style="double">
        <color theme="0" tint="-0.499984740745262"/>
      </right>
      <top/>
      <bottom style="thick">
        <color theme="0" tint="-0.499984740745262"/>
      </bottom>
      <diagonal/>
    </border>
    <border>
      <left style="dashed">
        <color theme="0" tint="-0.24994659260841701"/>
      </left>
      <right style="double">
        <color theme="0" tint="-0.499984740745262"/>
      </right>
      <top/>
      <bottom style="dotted">
        <color theme="0" tint="-0.24994659260841701"/>
      </bottom>
      <diagonal/>
    </border>
    <border>
      <left style="dashed">
        <color theme="0" tint="-0.24994659260841701"/>
      </left>
      <right style="double">
        <color theme="0" tint="-0.499984740745262"/>
      </right>
      <top style="dotted">
        <color theme="0" tint="-0.24994659260841701"/>
      </top>
      <bottom style="medium">
        <color theme="0" tint="-0.34998626667073579"/>
      </bottom>
      <diagonal/>
    </border>
    <border>
      <left style="dashed">
        <color theme="0" tint="-0.24994659260841701"/>
      </left>
      <right style="double">
        <color theme="0" tint="-0.499984740745262"/>
      </right>
      <top style="medium">
        <color theme="0" tint="-0.34998626667073579"/>
      </top>
      <bottom/>
      <diagonal/>
    </border>
    <border>
      <left style="dashed">
        <color theme="0" tint="-0.24994659260841701"/>
      </left>
      <right style="double">
        <color theme="0" tint="-0.499984740745262"/>
      </right>
      <top style="thick">
        <color theme="0" tint="-0.499984740745262"/>
      </top>
      <bottom/>
      <diagonal/>
    </border>
    <border>
      <left/>
      <right style="dashed">
        <color theme="0" tint="-0.24994659260841701"/>
      </right>
      <top/>
      <bottom style="dotted">
        <color theme="0" tint="-0.24994659260841701"/>
      </bottom>
      <diagonal/>
    </border>
    <border>
      <left/>
      <right style="dashed">
        <color theme="0" tint="-0.24994659260841701"/>
      </right>
      <top style="dotted">
        <color theme="0" tint="-0.24994659260841701"/>
      </top>
      <bottom style="medium">
        <color theme="0" tint="-0.34998626667073579"/>
      </bottom>
      <diagonal/>
    </border>
    <border>
      <left/>
      <right style="dashed">
        <color theme="0" tint="-0.24994659260841701"/>
      </right>
      <top/>
      <bottom style="thick">
        <color theme="0" tint="-0.499984740745262"/>
      </bottom>
      <diagonal/>
    </border>
    <border>
      <left/>
      <right style="dashed">
        <color theme="0" tint="-0.24994659260841701"/>
      </right>
      <top style="thick">
        <color theme="0" tint="-0.499984740745262"/>
      </top>
      <bottom/>
      <diagonal/>
    </border>
    <border>
      <left/>
      <right style="dashed">
        <color theme="0" tint="-0.24994659260841701"/>
      </right>
      <top style="medium">
        <color theme="0" tint="-0.34998626667073579"/>
      </top>
      <bottom/>
      <diagonal/>
    </border>
    <border>
      <left style="dashed">
        <color theme="0" tint="-0.24994659260841701"/>
      </left>
      <right/>
      <top/>
      <bottom style="dotted">
        <color theme="0" tint="-0.24994659260841701"/>
      </bottom>
      <diagonal/>
    </border>
    <border>
      <left style="dashed">
        <color theme="0" tint="-0.24994659260841701"/>
      </left>
      <right/>
      <top style="dotted">
        <color theme="0" tint="-0.24994659260841701"/>
      </top>
      <bottom style="medium">
        <color theme="0" tint="-0.34998626667073579"/>
      </bottom>
      <diagonal/>
    </border>
    <border>
      <left style="dashed">
        <color theme="0" tint="-0.24994659260841701"/>
      </left>
      <right/>
      <top style="medium">
        <color theme="0" tint="-0.34998626667073579"/>
      </top>
      <bottom/>
      <diagonal/>
    </border>
    <border>
      <left style="dashed">
        <color theme="0" tint="-0.24994659260841701"/>
      </left>
      <right/>
      <top/>
      <bottom style="thick">
        <color theme="0" tint="-0.499984740745262"/>
      </bottom>
      <diagonal/>
    </border>
    <border>
      <left style="dashed">
        <color theme="0" tint="-0.24994659260841701"/>
      </left>
      <right/>
      <top style="thick">
        <color theme="0" tint="-0.499984740745262"/>
      </top>
      <bottom/>
      <diagonal/>
    </border>
    <border>
      <left style="thick">
        <color theme="0" tint="-0.499984740745262"/>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style="dotted">
        <color theme="0" tint="-0.24994659260841701"/>
      </top>
      <bottom style="double">
        <color theme="0" tint="-0.499984740745262"/>
      </bottom>
      <diagonal/>
    </border>
    <border>
      <left style="double">
        <color theme="0" tint="-0.499984740745262"/>
      </left>
      <right style="thick">
        <color theme="0" tint="-0.499984740745262"/>
      </right>
      <top/>
      <bottom style="double">
        <color theme="0" tint="-0.499984740745262"/>
      </bottom>
      <diagonal/>
    </border>
    <border>
      <left style="thick">
        <color theme="0" tint="-0.499984740745262"/>
      </left>
      <right style="thick">
        <color theme="0" tint="-0.499984740745262"/>
      </right>
      <top/>
      <bottom style="dotted">
        <color theme="0" tint="-0.24994659260841701"/>
      </bottom>
      <diagonal/>
    </border>
    <border>
      <left/>
      <right style="thick">
        <color theme="0" tint="-0.499984740745262"/>
      </right>
      <top style="dotted">
        <color theme="0" tint="-0.24994659260841701"/>
      </top>
      <bottom style="double">
        <color theme="0" tint="-0.499984740745262"/>
      </bottom>
      <diagonal/>
    </border>
    <border>
      <left style="thick">
        <color theme="0" tint="-0.499984740745262"/>
      </left>
      <right style="double">
        <color theme="0" tint="-0.499984740745262"/>
      </right>
      <top/>
      <bottom style="dotted">
        <color theme="0" tint="-0.24994659260841701"/>
      </bottom>
      <diagonal/>
    </border>
    <border>
      <left/>
      <right style="medium">
        <color theme="0" tint="-0.499984740745262"/>
      </right>
      <top/>
      <bottom/>
      <diagonal/>
    </border>
    <border>
      <left style="thick">
        <color theme="0" tint="-0.499984740745262"/>
      </left>
      <right style="dashed">
        <color theme="0" tint="-0.24994659260841701"/>
      </right>
      <top style="hair">
        <color theme="2"/>
      </top>
      <bottom/>
      <diagonal/>
    </border>
    <border>
      <left style="dashed">
        <color theme="0" tint="-0.24994659260841701"/>
      </left>
      <right style="dashed">
        <color theme="0" tint="-0.24994659260841701"/>
      </right>
      <top style="hair">
        <color theme="2"/>
      </top>
      <bottom/>
      <diagonal/>
    </border>
    <border>
      <left style="dashed">
        <color theme="0" tint="-0.24994659260841701"/>
      </left>
      <right/>
      <top style="hair">
        <color theme="2"/>
      </top>
      <bottom/>
      <diagonal/>
    </border>
    <border>
      <left style="medium">
        <color theme="0" tint="-0.499984740745262"/>
      </left>
      <right style="dashed">
        <color theme="0" tint="-0.24994659260841701"/>
      </right>
      <top style="hair">
        <color theme="2"/>
      </top>
      <bottom/>
      <diagonal/>
    </border>
    <border>
      <left style="dashed">
        <color theme="0" tint="-0.24994659260841701"/>
      </left>
      <right style="medium">
        <color theme="0" tint="-0.499984740745262"/>
      </right>
      <top style="hair">
        <color theme="2"/>
      </top>
      <bottom/>
      <diagonal/>
    </border>
    <border>
      <left/>
      <right style="double">
        <color theme="0" tint="-0.499984740745262"/>
      </right>
      <top style="hair">
        <color theme="2"/>
      </top>
      <bottom/>
      <diagonal/>
    </border>
    <border>
      <left/>
      <right style="thick">
        <color theme="0" tint="-0.499984740745262"/>
      </right>
      <top style="hair">
        <color theme="2"/>
      </top>
      <bottom/>
      <diagonal/>
    </border>
    <border>
      <left style="double">
        <color theme="0" tint="-0.499984740745262"/>
      </left>
      <right style="thick">
        <color theme="0" tint="-0.499984740745262"/>
      </right>
      <top/>
      <bottom/>
      <diagonal/>
    </border>
    <border>
      <left/>
      <right style="thick">
        <color theme="0" tint="-0.499984740745262"/>
      </right>
      <top style="hair">
        <color theme="2"/>
      </top>
      <bottom style="hair">
        <color theme="2"/>
      </bottom>
      <diagonal/>
    </border>
    <border>
      <left style="double">
        <color theme="0" tint="-0.499984740745262"/>
      </left>
      <right/>
      <top style="dotted">
        <color theme="0" tint="-0.34998626667073579"/>
      </top>
      <bottom style="hair">
        <color theme="2"/>
      </bottom>
      <diagonal/>
    </border>
    <border>
      <left/>
      <right style="thick">
        <color theme="0" tint="-0.499984740745262"/>
      </right>
      <top style="dotted">
        <color theme="0" tint="-0.34998626667073579"/>
      </top>
      <bottom style="hair">
        <color theme="2"/>
      </bottom>
      <diagonal/>
    </border>
    <border>
      <left/>
      <right style="thick">
        <color theme="0" tint="-0.499984740745262"/>
      </right>
      <top style="dotted">
        <color theme="0" tint="-0.34998626667073579"/>
      </top>
      <bottom/>
      <diagonal/>
    </border>
    <border>
      <left/>
      <right/>
      <top style="dotted">
        <color theme="0" tint="-0.34998626667073579"/>
      </top>
      <bottom style="hair">
        <color theme="2"/>
      </bottom>
      <diagonal/>
    </border>
    <border>
      <left/>
      <right style="thick">
        <color theme="0" tint="-0.499984740745262"/>
      </right>
      <top/>
      <bottom style="hair">
        <color theme="2"/>
      </bottom>
      <diagonal/>
    </border>
    <border>
      <left/>
      <right style="dashed">
        <color theme="0" tint="-0.14996795556505021"/>
      </right>
      <top/>
      <bottom/>
      <diagonal/>
    </border>
    <border>
      <left style="dashed">
        <color theme="0" tint="-0.14996795556505021"/>
      </left>
      <right/>
      <top/>
      <bottom/>
      <diagonal/>
    </border>
    <border>
      <left style="medium">
        <color theme="0" tint="-0.499984740745262"/>
      </left>
      <right style="thick">
        <color theme="0" tint="-0.499984740745262"/>
      </right>
      <top style="dotted">
        <color theme="0" tint="-0.34998626667073579"/>
      </top>
      <bottom/>
      <diagonal/>
    </border>
    <border>
      <left/>
      <right style="double">
        <color theme="0" tint="-0.499984740745262"/>
      </right>
      <top/>
      <bottom style="hair">
        <color theme="2"/>
      </bottom>
      <diagonal/>
    </border>
    <border>
      <left style="thick">
        <color theme="0" tint="-0.499984740745262"/>
      </left>
      <right style="dashed">
        <color theme="0" tint="-0.24994659260841701"/>
      </right>
      <top/>
      <bottom style="hair">
        <color theme="2"/>
      </bottom>
      <diagonal/>
    </border>
    <border>
      <left style="dashed">
        <color theme="0" tint="-0.24994659260841701"/>
      </left>
      <right style="dashed">
        <color theme="0" tint="-0.24994659260841701"/>
      </right>
      <top/>
      <bottom style="hair">
        <color theme="2"/>
      </bottom>
      <diagonal/>
    </border>
    <border>
      <left style="dashed">
        <color theme="0" tint="-0.24994659260841701"/>
      </left>
      <right style="medium">
        <color theme="0" tint="-0.499984740745262"/>
      </right>
      <top/>
      <bottom style="hair">
        <color theme="2"/>
      </bottom>
      <diagonal/>
    </border>
    <border>
      <left style="medium">
        <color theme="0" tint="-0.499984740745262"/>
      </left>
      <right style="dashed">
        <color theme="0" tint="-0.24994659260841701"/>
      </right>
      <top/>
      <bottom style="hair">
        <color theme="2"/>
      </bottom>
      <diagonal/>
    </border>
    <border>
      <left/>
      <right style="dashed">
        <color theme="0" tint="-0.24994659260841701"/>
      </right>
      <top/>
      <bottom style="hair">
        <color theme="2"/>
      </bottom>
      <diagonal/>
    </border>
    <border>
      <left style="dashed">
        <color theme="0" tint="-0.24994659260841701"/>
      </left>
      <right/>
      <top/>
      <bottom style="hair">
        <color theme="2"/>
      </bottom>
      <diagonal/>
    </border>
    <border>
      <left style="dashed">
        <color theme="0" tint="-0.24994659260841701"/>
      </left>
      <right style="thick">
        <color theme="0" tint="-0.499984740745262"/>
      </right>
      <top/>
      <bottom style="hair">
        <color theme="2"/>
      </bottom>
      <diagonal/>
    </border>
    <border>
      <left style="dashed">
        <color theme="0" tint="-0.24994659260841701"/>
      </left>
      <right style="double">
        <color theme="0" tint="-0.499984740745262"/>
      </right>
      <top/>
      <bottom style="hair">
        <color theme="2"/>
      </bottom>
      <diagonal/>
    </border>
    <border>
      <left style="medium">
        <color theme="0" tint="-0.499984740745262"/>
      </left>
      <right style="thick">
        <color theme="0" tint="-0.499984740745262"/>
      </right>
      <top/>
      <bottom style="hair">
        <color theme="2"/>
      </bottom>
      <diagonal/>
    </border>
    <border>
      <left/>
      <right style="dashed">
        <color theme="0" tint="-0.24994659260841701"/>
      </right>
      <top style="hair">
        <color theme="2"/>
      </top>
      <bottom/>
      <diagonal/>
    </border>
    <border>
      <left style="thick">
        <color theme="0" tint="-0.499984740745262"/>
      </left>
      <right style="dashed">
        <color theme="0" tint="-0.14996795556505021"/>
      </right>
      <top style="dotted">
        <color theme="0" tint="-0.34998626667073579"/>
      </top>
      <bottom/>
      <diagonal/>
    </border>
    <border>
      <left style="dashed">
        <color theme="0" tint="-0.14996795556505021"/>
      </left>
      <right style="dashed">
        <color theme="0" tint="-0.14996795556505021"/>
      </right>
      <top style="dotted">
        <color theme="0" tint="-0.34998626667073579"/>
      </top>
      <bottom/>
      <diagonal/>
    </border>
    <border>
      <left style="dashed">
        <color theme="0" tint="-0.14996795556505021"/>
      </left>
      <right style="medium">
        <color theme="0" tint="-0.499984740745262"/>
      </right>
      <top style="dotted">
        <color theme="0" tint="-0.34998626667073579"/>
      </top>
      <bottom/>
      <diagonal/>
    </border>
    <border>
      <left style="medium">
        <color theme="0" tint="-0.499984740745262"/>
      </left>
      <right style="dashed">
        <color theme="0" tint="-0.14996795556505021"/>
      </right>
      <top style="dotted">
        <color theme="0" tint="-0.34998626667073579"/>
      </top>
      <bottom/>
      <diagonal/>
    </border>
    <border>
      <left style="thick">
        <color theme="0" tint="-0.499984740745262"/>
      </left>
      <right style="dashed">
        <color theme="0" tint="-0.14996795556505021"/>
      </right>
      <top style="dotted">
        <color theme="0" tint="-0.34998626667073579"/>
      </top>
      <bottom style="double">
        <color theme="0" tint="-0.499984740745262"/>
      </bottom>
      <diagonal/>
    </border>
    <border>
      <left style="dashed">
        <color theme="0" tint="-0.14996795556505021"/>
      </left>
      <right style="dashed">
        <color theme="0" tint="-0.14996795556505021"/>
      </right>
      <top style="dotted">
        <color theme="0" tint="-0.34998626667073579"/>
      </top>
      <bottom style="double">
        <color theme="0" tint="-0.499984740745262"/>
      </bottom>
      <diagonal/>
    </border>
    <border>
      <left style="dashed">
        <color theme="0" tint="-0.14996795556505021"/>
      </left>
      <right style="medium">
        <color theme="0" tint="-0.499984740745262"/>
      </right>
      <top style="dotted">
        <color theme="0" tint="-0.34998626667073579"/>
      </top>
      <bottom style="double">
        <color theme="0" tint="-0.499984740745262"/>
      </bottom>
      <diagonal/>
    </border>
    <border>
      <left style="medium">
        <color theme="0" tint="-0.499984740745262"/>
      </left>
      <right style="dashed">
        <color theme="0" tint="-0.14996795556505021"/>
      </right>
      <top style="dotted">
        <color theme="0" tint="-0.34998626667073579"/>
      </top>
      <bottom style="double">
        <color theme="0" tint="-0.499984740745262"/>
      </bottom>
      <diagonal/>
    </border>
    <border>
      <left/>
      <right style="medium">
        <color theme="0" tint="-0.499984740745262"/>
      </right>
      <top style="dotted">
        <color theme="0" tint="-0.34998626667073579"/>
      </top>
      <bottom style="double">
        <color theme="0" tint="-0.499984740745262"/>
      </bottom>
      <diagonal/>
    </border>
    <border>
      <left style="thin">
        <color theme="0" tint="-0.24994659260841701"/>
      </left>
      <right style="double">
        <color theme="0" tint="-0.499984740745262"/>
      </right>
      <top style="double">
        <color theme="0" tint="-0.499984740745262"/>
      </top>
      <bottom/>
      <diagonal/>
    </border>
    <border>
      <left/>
      <right style="thick">
        <color theme="0" tint="-0.499984740745262"/>
      </right>
      <top style="hair">
        <color theme="2"/>
      </top>
      <bottom style="dotted">
        <color theme="0" tint="-0.34998626667073579"/>
      </bottom>
      <diagonal/>
    </border>
    <border>
      <left style="double">
        <color theme="0" tint="-0.499984740745262"/>
      </left>
      <right style="thin">
        <color theme="0" tint="-0.24994659260841701"/>
      </right>
      <top/>
      <bottom style="thin">
        <color theme="0" tint="-0.14996795556505021"/>
      </bottom>
      <diagonal/>
    </border>
    <border>
      <left style="thin">
        <color theme="0" tint="-0.24994659260841701"/>
      </left>
      <right style="thin">
        <color theme="0" tint="-0.24994659260841701"/>
      </right>
      <top/>
      <bottom style="thin">
        <color theme="0" tint="-0.14996795556505021"/>
      </bottom>
      <diagonal/>
    </border>
    <border>
      <left style="thin">
        <color theme="0" tint="-0.24994659260841701"/>
      </left>
      <right style="double">
        <color theme="0" tint="-0.499984740745262"/>
      </right>
      <top/>
      <bottom style="thin">
        <color theme="0" tint="-0.14996795556505021"/>
      </bottom>
      <diagonal/>
    </border>
    <border>
      <left style="double">
        <color theme="0" tint="-0.499984740745262"/>
      </left>
      <right style="thin">
        <color theme="0" tint="-0.24994659260841701"/>
      </right>
      <top style="thin">
        <color theme="0" tint="-0.14996795556505021"/>
      </top>
      <bottom style="thin">
        <color theme="0" tint="-0.14996795556505021"/>
      </bottom>
      <diagonal/>
    </border>
    <border>
      <left style="thin">
        <color theme="0" tint="-0.24994659260841701"/>
      </left>
      <right style="thin">
        <color theme="0" tint="-0.24994659260841701"/>
      </right>
      <top style="thin">
        <color theme="0" tint="-0.14996795556505021"/>
      </top>
      <bottom style="thin">
        <color theme="0" tint="-0.14996795556505021"/>
      </bottom>
      <diagonal/>
    </border>
    <border>
      <left style="thin">
        <color theme="0" tint="-0.24994659260841701"/>
      </left>
      <right style="double">
        <color theme="0" tint="-0.499984740745262"/>
      </right>
      <top style="thin">
        <color theme="0" tint="-0.14996795556505021"/>
      </top>
      <bottom style="thin">
        <color theme="0" tint="-0.14996795556505021"/>
      </bottom>
      <diagonal/>
    </border>
    <border>
      <left style="double">
        <color theme="0" tint="-0.499984740745262"/>
      </left>
      <right style="thin">
        <color theme="0" tint="-0.24994659260841701"/>
      </right>
      <top style="thin">
        <color theme="0" tint="-0.14996795556505021"/>
      </top>
      <bottom style="double">
        <color theme="0" tint="-0.499984740745262"/>
      </bottom>
      <diagonal/>
    </border>
    <border>
      <left style="thin">
        <color theme="0" tint="-0.24994659260841701"/>
      </left>
      <right style="thin">
        <color theme="0" tint="-0.24994659260841701"/>
      </right>
      <top style="thin">
        <color theme="0" tint="-0.14996795556505021"/>
      </top>
      <bottom style="double">
        <color theme="0" tint="-0.499984740745262"/>
      </bottom>
      <diagonal/>
    </border>
    <border>
      <left style="thin">
        <color theme="0" tint="-0.24994659260841701"/>
      </left>
      <right style="double">
        <color theme="0" tint="-0.499984740745262"/>
      </right>
      <top style="thin">
        <color theme="0" tint="-0.14996795556505021"/>
      </top>
      <bottom style="double">
        <color theme="0" tint="-0.499984740745262"/>
      </bottom>
      <diagonal/>
    </border>
    <border>
      <left style="double">
        <color theme="0" tint="-0.499984740745262"/>
      </left>
      <right style="medium">
        <color theme="0" tint="-0.499984740745262"/>
      </right>
      <top style="double">
        <color theme="0" tint="-0.499984740745262"/>
      </top>
      <bottom/>
      <diagonal/>
    </border>
    <border>
      <left style="medium">
        <color theme="0" tint="-0.499984740745262"/>
      </left>
      <right style="double">
        <color theme="0" tint="-0.499984740745262"/>
      </right>
      <top style="double">
        <color theme="0" tint="-0.499984740745262"/>
      </top>
      <bottom/>
      <diagonal/>
    </border>
    <border>
      <left style="double">
        <color theme="0" tint="-0.499984740745262"/>
      </left>
      <right style="medium">
        <color theme="0" tint="-0.499984740745262"/>
      </right>
      <top/>
      <bottom/>
      <diagonal/>
    </border>
    <border>
      <left style="double">
        <color theme="0" tint="-0.499984740745262"/>
      </left>
      <right style="medium">
        <color theme="0" tint="-0.499984740745262"/>
      </right>
      <top/>
      <bottom style="double">
        <color theme="0" tint="-0.499984740745262"/>
      </bottom>
      <diagonal/>
    </border>
    <border>
      <left style="medium">
        <color theme="7"/>
      </left>
      <right/>
      <top style="medium">
        <color theme="7"/>
      </top>
      <bottom style="medium">
        <color theme="7"/>
      </bottom>
      <diagonal/>
    </border>
    <border>
      <left/>
      <right style="medium">
        <color theme="7"/>
      </right>
      <top style="medium">
        <color theme="7"/>
      </top>
      <bottom style="medium">
        <color theme="7"/>
      </bottom>
      <diagonal/>
    </border>
    <border>
      <left style="double">
        <color theme="0" tint="-0.499984740745262"/>
      </left>
      <right/>
      <top/>
      <bottom style="dotted">
        <color theme="0" tint="-0.24994659260841701"/>
      </bottom>
      <diagonal/>
    </border>
    <border>
      <left style="medium">
        <color theme="0" tint="-0.499984740745262"/>
      </left>
      <right style="dashed">
        <color theme="0" tint="-0.24994659260841701"/>
      </right>
      <top/>
      <bottom style="dotted">
        <color theme="0" tint="-0.24994659260841701"/>
      </bottom>
      <diagonal/>
    </border>
    <border>
      <left style="dashed">
        <color theme="0" tint="-0.24994659260841701"/>
      </left>
      <right style="medium">
        <color theme="0" tint="-0.499984740745262"/>
      </right>
      <top/>
      <bottom style="dotted">
        <color theme="0" tint="-0.24994659260841701"/>
      </bottom>
      <diagonal/>
    </border>
    <border>
      <left/>
      <right style="double">
        <color theme="0" tint="-0.499984740745262"/>
      </right>
      <top/>
      <bottom style="dotted">
        <color theme="0" tint="-0.24994659260841701"/>
      </bottom>
      <diagonal/>
    </border>
    <border>
      <left/>
      <right style="thick">
        <color theme="0" tint="-0.499984740745262"/>
      </right>
      <top/>
      <bottom style="dotted">
        <color theme="0" tint="-0.34998626667073579"/>
      </bottom>
      <diagonal/>
    </border>
    <border>
      <left style="double">
        <color theme="0" tint="-0.499984740745262"/>
      </left>
      <right/>
      <top style="hair">
        <color theme="2"/>
      </top>
      <bottom style="dotted">
        <color theme="0" tint="-0.34998626667073579"/>
      </bottom>
      <diagonal/>
    </border>
    <border>
      <left/>
      <right/>
      <top style="hair">
        <color theme="2"/>
      </top>
      <bottom style="dotted">
        <color theme="0" tint="-0.34998626667073579"/>
      </bottom>
      <diagonal/>
    </border>
    <border>
      <left/>
      <right style="thick">
        <color theme="0" tint="-0.499984740745262"/>
      </right>
      <top/>
      <bottom style="dotted">
        <color theme="0" tint="-0.499984740745262"/>
      </bottom>
      <diagonal/>
    </border>
    <border>
      <left/>
      <right style="thick">
        <color theme="0" tint="-0.499984740745262"/>
      </right>
      <top style="dotted">
        <color theme="0" tint="-0.499984740745262"/>
      </top>
      <bottom/>
      <diagonal/>
    </border>
    <border>
      <left/>
      <right style="thick">
        <color theme="0" tint="-0.499984740745262"/>
      </right>
      <top style="medium">
        <color theme="0" tint="-0.499984740745262"/>
      </top>
      <bottom style="dotted">
        <color theme="0" tint="-0.499984740745262"/>
      </bottom>
      <diagonal/>
    </border>
    <border>
      <left/>
      <right style="double">
        <color theme="0" tint="-0.499984740745262"/>
      </right>
      <top style="medium">
        <color theme="0" tint="-0.499984740745262"/>
      </top>
      <bottom/>
      <diagonal/>
    </border>
    <border>
      <left/>
      <right style="thick">
        <color theme="0" tint="-0.499984740745262"/>
      </right>
      <top style="dotted">
        <color theme="0" tint="-0.499984740745262"/>
      </top>
      <bottom style="medium">
        <color theme="0" tint="-0.499984740745262"/>
      </bottom>
      <diagonal/>
    </border>
    <border>
      <left/>
      <right/>
      <top style="dotted">
        <color theme="0" tint="-0.499984740745262"/>
      </top>
      <bottom style="medium">
        <color theme="0" tint="-0.499984740745262"/>
      </bottom>
      <diagonal/>
    </border>
    <border>
      <left/>
      <right style="double">
        <color theme="0" tint="-0.499984740745262"/>
      </right>
      <top style="dotted">
        <color theme="0" tint="-0.499984740745262"/>
      </top>
      <bottom style="medium">
        <color theme="0" tint="-0.499984740745262"/>
      </bottom>
      <diagonal/>
    </border>
    <border>
      <left/>
      <right style="double">
        <color theme="0" tint="-0.499984740745262"/>
      </right>
      <top/>
      <bottom style="dashed">
        <color theme="0" tint="-0.24994659260841701"/>
      </bottom>
      <diagonal/>
    </border>
    <border>
      <left style="dashed">
        <color theme="0" tint="-0.24994659260841701"/>
      </left>
      <right style="dashed">
        <color theme="0" tint="-0.24994659260841701"/>
      </right>
      <top/>
      <bottom style="dashed">
        <color theme="0" tint="-0.24994659260841701"/>
      </bottom>
      <diagonal/>
    </border>
    <border>
      <left style="double">
        <color theme="0" tint="-0.499984740745262"/>
      </left>
      <right style="dashed">
        <color theme="0" tint="-0.24994659260841701"/>
      </right>
      <top/>
      <bottom style="thin">
        <color theme="0" tint="-0.24994659260841701"/>
      </bottom>
      <diagonal/>
    </border>
    <border>
      <left style="double">
        <color theme="0" tint="-0.499984740745262"/>
      </left>
      <right style="dashed">
        <color theme="0" tint="-0.24994659260841701"/>
      </right>
      <top style="thin">
        <color theme="0" tint="-0.24994659260841701"/>
      </top>
      <bottom style="thin">
        <color theme="0" tint="-0.24994659260841701"/>
      </bottom>
      <diagonal/>
    </border>
    <border>
      <left style="double">
        <color theme="0" tint="-0.499984740745262"/>
      </left>
      <right style="dashed">
        <color theme="0" tint="-0.24994659260841701"/>
      </right>
      <top style="thin">
        <color theme="0" tint="-0.24994659260841701"/>
      </top>
      <bottom style="double">
        <color theme="0" tint="-0.499984740745262"/>
      </bottom>
      <diagonal/>
    </border>
    <border>
      <left style="dashed">
        <color theme="0" tint="-0.24994659260841701"/>
      </left>
      <right style="dashed">
        <color theme="0" tint="-0.24994659260841701"/>
      </right>
      <top style="dashed">
        <color theme="0" tint="-0.24994659260841701"/>
      </top>
      <bottom/>
      <diagonal/>
    </border>
    <border>
      <left style="double">
        <color theme="0" tint="-0.499984740745262"/>
      </left>
      <right style="dashed">
        <color theme="0" tint="-0.24994659260841701"/>
      </right>
      <top style="thin">
        <color theme="0" tint="-0.24994659260841701"/>
      </top>
      <bottom/>
      <diagonal/>
    </border>
    <border>
      <left/>
      <right/>
      <top/>
      <bottom style="hair">
        <color theme="0" tint="-0.24994659260841701"/>
      </bottom>
      <diagonal/>
    </border>
    <border>
      <left style="thick">
        <color theme="0" tint="-0.499984740745262"/>
      </left>
      <right style="double">
        <color theme="0" tint="-0.499984740745262"/>
      </right>
      <top/>
      <bottom style="hair">
        <color theme="0" tint="-0.24994659260841701"/>
      </bottom>
      <diagonal/>
    </border>
    <border>
      <left/>
      <right/>
      <top style="hair">
        <color theme="0" tint="-0.24994659260841701"/>
      </top>
      <bottom style="medium">
        <color theme="0" tint="-0.499984740745262"/>
      </bottom>
      <diagonal/>
    </border>
    <border>
      <left/>
      <right style="thick">
        <color theme="0" tint="-0.499984740745262"/>
      </right>
      <top style="hair">
        <color theme="0" tint="-0.24994659260841701"/>
      </top>
      <bottom style="medium">
        <color theme="0" tint="-0.499984740745262"/>
      </bottom>
      <diagonal/>
    </border>
    <border>
      <left style="thick">
        <color theme="0" tint="-0.499984740745262"/>
      </left>
      <right style="double">
        <color theme="0" tint="-0.499984740745262"/>
      </right>
      <top style="hair">
        <color theme="0" tint="-0.24994659260841701"/>
      </top>
      <bottom style="medium">
        <color theme="0" tint="-0.499984740745262"/>
      </bottom>
      <diagonal/>
    </border>
    <border>
      <left/>
      <right/>
      <top style="medium">
        <color theme="0" tint="-0.499984740745262"/>
      </top>
      <bottom style="hair">
        <color theme="0" tint="-0.24994659260841701"/>
      </bottom>
      <diagonal/>
    </border>
    <border>
      <left style="thick">
        <color theme="0" tint="-0.499984740745262"/>
      </left>
      <right style="double">
        <color theme="0" tint="-0.499984740745262"/>
      </right>
      <top style="medium">
        <color theme="0" tint="-0.499984740745262"/>
      </top>
      <bottom style="hair">
        <color theme="0" tint="-0.24994659260841701"/>
      </bottom>
      <diagonal/>
    </border>
    <border>
      <left/>
      <right/>
      <top style="hair">
        <color theme="0" tint="-0.24994659260841701"/>
      </top>
      <bottom style="hair">
        <color theme="0" tint="-0.24994659260841701"/>
      </bottom>
      <diagonal/>
    </border>
    <border>
      <left/>
      <right style="thick">
        <color theme="0" tint="-0.499984740745262"/>
      </right>
      <top style="hair">
        <color theme="0" tint="-0.24994659260841701"/>
      </top>
      <bottom style="hair">
        <color theme="0" tint="-0.24994659260841701"/>
      </bottom>
      <diagonal/>
    </border>
    <border>
      <left style="thick">
        <color theme="0" tint="-0.499984740745262"/>
      </left>
      <right style="double">
        <color theme="0" tint="-0.499984740745262"/>
      </right>
      <top style="hair">
        <color theme="0" tint="-0.24994659260841701"/>
      </top>
      <bottom style="hair">
        <color theme="0" tint="-0.24994659260841701"/>
      </bottom>
      <diagonal/>
    </border>
    <border>
      <left/>
      <right style="thick">
        <color theme="0" tint="-0.499984740745262"/>
      </right>
      <top style="medium">
        <color theme="0" tint="-0.499984740745262"/>
      </top>
      <bottom style="hair">
        <color theme="0" tint="-0.24994659260841701"/>
      </bottom>
      <diagonal/>
    </border>
    <border>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style="double">
        <color theme="0" tint="-0.499984740745262"/>
      </bottom>
      <diagonal/>
    </border>
    <border>
      <left/>
      <right/>
      <top style="hair">
        <color theme="0" tint="-0.24994659260841701"/>
      </top>
      <bottom/>
      <diagonal/>
    </border>
    <border>
      <left style="double">
        <color theme="0" tint="-0.499984740745262"/>
      </left>
      <right/>
      <top style="medium">
        <color theme="0" tint="-0.499984740745262"/>
      </top>
      <bottom style="hair">
        <color theme="0" tint="-0.24994659260841701"/>
      </bottom>
      <diagonal/>
    </border>
    <border>
      <left style="double">
        <color theme="0" tint="-0.499984740745262"/>
      </left>
      <right/>
      <top style="hair">
        <color theme="0" tint="-0.24994659260841701"/>
      </top>
      <bottom style="hair">
        <color theme="0" tint="-0.24994659260841701"/>
      </bottom>
      <diagonal/>
    </border>
    <border>
      <left style="double">
        <color theme="0" tint="-0.499984740745262"/>
      </left>
      <right/>
      <top style="hair">
        <color theme="0" tint="-0.24994659260841701"/>
      </top>
      <bottom style="medium">
        <color theme="0" tint="-0.499984740745262"/>
      </bottom>
      <diagonal/>
    </border>
    <border>
      <left style="double">
        <color theme="0" tint="-0.499984740745262"/>
      </left>
      <right/>
      <top style="hair">
        <color theme="0" tint="-0.24994659260841701"/>
      </top>
      <bottom style="double">
        <color theme="0" tint="-0.499984740745262"/>
      </bottom>
      <diagonal/>
    </border>
    <border>
      <left style="thick">
        <color theme="0" tint="-0.499984740745262"/>
      </left>
      <right style="double">
        <color theme="0" tint="-0.499984740745262"/>
      </right>
      <top style="hair">
        <color theme="0" tint="-0.24994659260841701"/>
      </top>
      <bottom/>
      <diagonal/>
    </border>
    <border>
      <left/>
      <right style="thick">
        <color theme="0" tint="-0.499984740745262"/>
      </right>
      <top/>
      <bottom style="hair">
        <color theme="0" tint="-0.24994659260841701"/>
      </bottom>
      <diagonal/>
    </border>
    <border>
      <left style="double">
        <color theme="0" tint="-0.499984740745262"/>
      </left>
      <right/>
      <top/>
      <bottom style="hair">
        <color theme="0" tint="-0.24994659260841701"/>
      </bottom>
      <diagonal/>
    </border>
    <border>
      <left/>
      <right style="thick">
        <color theme="0" tint="-0.499984740745262"/>
      </right>
      <top style="hair">
        <color theme="0" tint="-0.24994659260841701"/>
      </top>
      <bottom style="double">
        <color theme="0" tint="-0.499984740745262"/>
      </bottom>
      <diagonal/>
    </border>
    <border>
      <left style="double">
        <color theme="0" tint="-0.499984740745262"/>
      </left>
      <right/>
      <top style="medium">
        <color theme="0" tint="-0.499984740745262"/>
      </top>
      <bottom style="medium">
        <color theme="0" tint="-0.499984740745262"/>
      </bottom>
      <diagonal/>
    </border>
    <border>
      <left/>
      <right/>
      <top style="medium">
        <color theme="0" tint="-0.499984740745262"/>
      </top>
      <bottom style="medium">
        <color theme="0" tint="-0.499984740745262"/>
      </bottom>
      <diagonal/>
    </border>
    <border>
      <left/>
      <right style="thick">
        <color theme="0" tint="-0.499984740745262"/>
      </right>
      <top style="medium">
        <color theme="0" tint="-0.499984740745262"/>
      </top>
      <bottom style="medium">
        <color theme="0" tint="-0.499984740745262"/>
      </bottom>
      <diagonal/>
    </border>
    <border>
      <left style="thick">
        <color theme="0" tint="-0.499984740745262"/>
      </left>
      <right style="double">
        <color theme="0" tint="-0.499984740745262"/>
      </right>
      <top style="medium">
        <color theme="0" tint="-0.499984740745262"/>
      </top>
      <bottom style="medium">
        <color theme="0" tint="-0.499984740745262"/>
      </bottom>
      <diagonal/>
    </border>
    <border>
      <left/>
      <right style="medium">
        <color theme="0" tint="-0.499984740745262"/>
      </right>
      <top/>
      <bottom style="double">
        <color theme="0" tint="-0.499984740745262"/>
      </bottom>
      <diagonal/>
    </border>
    <border>
      <left/>
      <right style="medium">
        <color theme="0" tint="-0.499984740745262"/>
      </right>
      <top/>
      <bottom style="dotted">
        <color theme="0" tint="-0.24994659260841701"/>
      </bottom>
      <diagonal/>
    </border>
    <border>
      <left style="medium">
        <color theme="0" tint="-0.499984740745262"/>
      </left>
      <right style="medium">
        <color theme="0" tint="-0.499984740745262"/>
      </right>
      <top/>
      <bottom style="dotted">
        <color theme="0" tint="-0.24994659260841701"/>
      </bottom>
      <diagonal/>
    </border>
    <border>
      <left style="medium">
        <color theme="0" tint="-0.499984740745262"/>
      </left>
      <right style="double">
        <color theme="0" tint="-0.499984740745262"/>
      </right>
      <top/>
      <bottom style="dotted">
        <color theme="0" tint="-0.24994659260841701"/>
      </bottom>
      <diagonal/>
    </border>
    <border>
      <left style="double">
        <color theme="0" tint="-0.499984740745262"/>
      </left>
      <right/>
      <top style="dotted">
        <color theme="0" tint="-0.24994659260841701"/>
      </top>
      <bottom style="dotted">
        <color theme="0" tint="-0.24994659260841701"/>
      </bottom>
      <diagonal/>
    </border>
    <border>
      <left/>
      <right/>
      <top style="dotted">
        <color theme="0" tint="-0.24994659260841701"/>
      </top>
      <bottom style="dotted">
        <color theme="0" tint="-0.24994659260841701"/>
      </bottom>
      <diagonal/>
    </border>
    <border>
      <left style="thick">
        <color theme="0" tint="-0.499984740745262"/>
      </left>
      <right style="thick">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medium">
        <color theme="0" tint="-0.499984740745262"/>
      </right>
      <top style="dotted">
        <color theme="0" tint="-0.24994659260841701"/>
      </top>
      <bottom style="dotted">
        <color theme="0" tint="-0.24994659260841701"/>
      </bottom>
      <diagonal/>
    </border>
    <border>
      <left style="medium">
        <color theme="0" tint="-0.499984740745262"/>
      </left>
      <right style="double">
        <color theme="0" tint="-0.499984740745262"/>
      </right>
      <top style="dotted">
        <color theme="0" tint="-0.24994659260841701"/>
      </top>
      <bottom style="dotted">
        <color theme="0" tint="-0.24994659260841701"/>
      </bottom>
      <diagonal/>
    </border>
    <border>
      <left style="thick">
        <color theme="0" tint="-0.499984740745262"/>
      </left>
      <right style="medium">
        <color theme="0" tint="-0.499984740745262"/>
      </right>
      <top/>
      <bottom style="dotted">
        <color theme="0" tint="-0.24994659260841701"/>
      </bottom>
      <diagonal/>
    </border>
    <border>
      <left style="double">
        <color theme="0" tint="-0.499984740745262"/>
      </left>
      <right/>
      <top style="dotted">
        <color theme="0" tint="-0.24994659260841701"/>
      </top>
      <bottom style="hair">
        <color theme="0" tint="-0.14996795556505021"/>
      </bottom>
      <diagonal/>
    </border>
    <border>
      <left/>
      <right/>
      <top style="dotted">
        <color theme="0" tint="-0.24994659260841701"/>
      </top>
      <bottom style="hair">
        <color theme="0" tint="-0.14996795556505021"/>
      </bottom>
      <diagonal/>
    </border>
    <border>
      <left style="thick">
        <color theme="0" tint="-0.499984740745262"/>
      </left>
      <right style="thick">
        <color theme="0" tint="-0.499984740745262"/>
      </right>
      <top style="dotted">
        <color theme="0" tint="-0.24994659260841701"/>
      </top>
      <bottom style="hair">
        <color theme="0" tint="-0.14996795556505021"/>
      </bottom>
      <diagonal/>
    </border>
    <border>
      <left style="thick">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medium">
        <color theme="0" tint="-0.499984740745262"/>
      </right>
      <top style="dotted">
        <color theme="0" tint="-0.24994659260841701"/>
      </top>
      <bottom style="hair">
        <color theme="0" tint="-0.14996795556505021"/>
      </bottom>
      <diagonal/>
    </border>
    <border>
      <left style="medium">
        <color theme="0" tint="-0.499984740745262"/>
      </left>
      <right style="double">
        <color theme="0" tint="-0.499984740745262"/>
      </right>
      <top style="dotted">
        <color theme="0" tint="-0.24994659260841701"/>
      </top>
      <bottom style="hair">
        <color theme="0" tint="-0.14996795556505021"/>
      </bottom>
      <diagonal/>
    </border>
    <border>
      <left style="double">
        <color theme="0" tint="-0.499984740745262"/>
      </left>
      <right/>
      <top style="hair">
        <color theme="0" tint="-0.14996795556505021"/>
      </top>
      <bottom/>
      <diagonal/>
    </border>
    <border>
      <left/>
      <right style="thick">
        <color theme="0" tint="-0.499984740745262"/>
      </right>
      <top style="hair">
        <color theme="0" tint="-0.14996795556505021"/>
      </top>
      <bottom/>
      <diagonal/>
    </border>
    <border>
      <left style="thick">
        <color theme="0" tint="-0.499984740745262"/>
      </left>
      <right style="thick">
        <color theme="0" tint="-0.499984740745262"/>
      </right>
      <top style="hair">
        <color theme="0" tint="-0.14996795556505021"/>
      </top>
      <bottom/>
      <diagonal/>
    </border>
    <border>
      <left style="thick">
        <color theme="0" tint="-0.499984740745262"/>
      </left>
      <right style="medium">
        <color theme="0" tint="-0.499984740745262"/>
      </right>
      <top style="hair">
        <color theme="0" tint="-0.14996795556505021"/>
      </top>
      <bottom/>
      <diagonal/>
    </border>
    <border>
      <left style="medium">
        <color theme="0" tint="-0.499984740745262"/>
      </left>
      <right style="medium">
        <color theme="0" tint="-0.499984740745262"/>
      </right>
      <top style="hair">
        <color theme="0" tint="-0.14996795556505021"/>
      </top>
      <bottom/>
      <diagonal/>
    </border>
    <border>
      <left style="medium">
        <color theme="0" tint="-0.499984740745262"/>
      </left>
      <right style="double">
        <color theme="0" tint="-0.499984740745262"/>
      </right>
      <top style="hair">
        <color theme="0" tint="-0.14996795556505021"/>
      </top>
      <bottom/>
      <diagonal/>
    </border>
    <border>
      <left style="double">
        <color theme="0" tint="-0.499984740745262"/>
      </left>
      <right/>
      <top/>
      <bottom style="hair">
        <color theme="0" tint="-0.14996795556505021"/>
      </bottom>
      <diagonal/>
    </border>
    <border>
      <left/>
      <right/>
      <top/>
      <bottom style="hair">
        <color theme="0" tint="-0.14996795556505021"/>
      </bottom>
      <diagonal/>
    </border>
    <border>
      <left style="thick">
        <color theme="0" tint="-0.499984740745262"/>
      </left>
      <right style="thick">
        <color theme="0" tint="-0.499984740745262"/>
      </right>
      <top/>
      <bottom style="hair">
        <color theme="0" tint="-0.14996795556505021"/>
      </bottom>
      <diagonal/>
    </border>
    <border>
      <left/>
      <right style="medium">
        <color theme="0" tint="-0.499984740745262"/>
      </right>
      <top/>
      <bottom style="hair">
        <color theme="0" tint="-0.14996795556505021"/>
      </bottom>
      <diagonal/>
    </border>
    <border>
      <left style="medium">
        <color theme="0" tint="-0.499984740745262"/>
      </left>
      <right style="medium">
        <color theme="0" tint="-0.499984740745262"/>
      </right>
      <top/>
      <bottom style="hair">
        <color theme="0" tint="-0.14996795556505021"/>
      </bottom>
      <diagonal/>
    </border>
    <border>
      <left style="medium">
        <color theme="0" tint="-0.499984740745262"/>
      </left>
      <right style="double">
        <color theme="0" tint="-0.499984740745262"/>
      </right>
      <top/>
      <bottom style="hair">
        <color theme="0" tint="-0.14996795556505021"/>
      </bottom>
      <diagonal/>
    </border>
    <border>
      <left/>
      <right style="medium">
        <color theme="0" tint="-0.499984740745262"/>
      </right>
      <top style="hair">
        <color theme="0" tint="-0.14996795556505021"/>
      </top>
      <bottom/>
      <diagonal/>
    </border>
    <border>
      <left style="thick">
        <color theme="0" tint="-0.499984740745262"/>
      </left>
      <right style="thick">
        <color theme="0" tint="-0.499984740745262"/>
      </right>
      <top/>
      <bottom style="dotted">
        <color theme="0" tint="-0.34998626667073579"/>
      </bottom>
      <diagonal/>
    </border>
    <border>
      <left style="thick">
        <color theme="0" tint="-0.499984740745262"/>
      </left>
      <right style="double">
        <color theme="0" tint="-0.499984740745262"/>
      </right>
      <top/>
      <bottom style="dotted">
        <color theme="0" tint="-0.34998626667073579"/>
      </bottom>
      <diagonal/>
    </border>
    <border>
      <left style="thick">
        <color theme="0" tint="-0.499984740745262"/>
      </left>
      <right style="thick">
        <color theme="0" tint="-0.499984740745262"/>
      </right>
      <top/>
      <bottom style="hair">
        <color theme="2"/>
      </bottom>
      <diagonal/>
    </border>
    <border>
      <left style="thick">
        <color theme="0" tint="-0.499984740745262"/>
      </left>
      <right style="double">
        <color theme="0" tint="-0.499984740745262"/>
      </right>
      <top/>
      <bottom style="hair">
        <color theme="2"/>
      </bottom>
      <diagonal/>
    </border>
    <border>
      <left style="thick">
        <color theme="0" tint="-0.499984740745262"/>
      </left>
      <right style="double">
        <color theme="0" tint="-0.499984740745262"/>
      </right>
      <top style="medium">
        <color theme="0" tint="-0.499984740745262"/>
      </top>
      <bottom/>
      <diagonal/>
    </border>
    <border>
      <left style="thick">
        <color theme="0" tint="-0.499984740745262"/>
      </left>
      <right style="double">
        <color theme="0" tint="-0.499984740745262"/>
      </right>
      <top/>
      <bottom style="medium">
        <color theme="0" tint="-0.499984740745262"/>
      </bottom>
      <diagonal/>
    </border>
    <border>
      <left style="double">
        <color theme="0" tint="-0.499984740745262"/>
      </left>
      <right/>
      <top/>
      <bottom style="thin">
        <color theme="0" tint="-0.24994659260841701"/>
      </bottom>
      <diagonal/>
    </border>
    <border>
      <left/>
      <right/>
      <top/>
      <bottom style="thin">
        <color theme="0" tint="-0.24994659260841701"/>
      </bottom>
      <diagonal/>
    </border>
    <border>
      <left/>
      <right style="double">
        <color theme="0" tint="-0.499984740745262"/>
      </right>
      <top/>
      <bottom style="thin">
        <color theme="0" tint="-0.24994659260841701"/>
      </bottom>
      <diagonal/>
    </border>
    <border>
      <left style="double">
        <color theme="0" tint="-0.499984740745262"/>
      </left>
      <right/>
      <top/>
      <bottom style="hair">
        <color rgb="FFE7E6E6"/>
      </bottom>
      <diagonal/>
    </border>
    <border>
      <left/>
      <right/>
      <top/>
      <bottom style="hair">
        <color rgb="FFE7E6E6"/>
      </bottom>
      <diagonal/>
    </border>
    <border>
      <left/>
      <right style="thick">
        <color theme="0" tint="-0.499984740745262"/>
      </right>
      <top style="hair">
        <color theme="2"/>
      </top>
      <bottom style="hair">
        <color rgb="FFE7E6E6"/>
      </bottom>
      <diagonal/>
    </border>
    <border>
      <left/>
      <right style="double">
        <color theme="0" tint="-0.499984740745262"/>
      </right>
      <top style="hair">
        <color theme="0" tint="-0.24994659260841701"/>
      </top>
      <bottom style="hair">
        <color theme="0" tint="-0.24994659260841701"/>
      </bottom>
      <diagonal/>
    </border>
    <border>
      <left/>
      <right style="double">
        <color theme="0" tint="-0.499984740745262"/>
      </right>
      <top style="hair">
        <color theme="0" tint="-0.24994659260841701"/>
      </top>
      <bottom style="medium">
        <color theme="0" tint="-0.499984740745262"/>
      </bottom>
      <diagonal/>
    </border>
    <border>
      <left/>
      <right style="double">
        <color theme="0" tint="-0.499984740745262"/>
      </right>
      <top style="medium">
        <color theme="0" tint="-0.499984740745262"/>
      </top>
      <bottom style="hair">
        <color theme="0" tint="-0.24994659260841701"/>
      </bottom>
      <diagonal/>
    </border>
    <border>
      <left/>
      <right style="double">
        <color theme="0" tint="-0.499984740745262"/>
      </right>
      <top style="hair">
        <color theme="0" tint="-0.24994659260841701"/>
      </top>
      <bottom style="double">
        <color theme="0" tint="-0.499984740745262"/>
      </bottom>
      <diagonal/>
    </border>
    <border>
      <left style="thick">
        <color theme="0" tint="-0.499984740745262"/>
      </left>
      <right style="dotted">
        <color theme="0" tint="-0.24994659260841701"/>
      </right>
      <top/>
      <bottom/>
      <diagonal/>
    </border>
    <border>
      <left style="dotted">
        <color theme="0" tint="-0.24994659260841701"/>
      </left>
      <right style="dotted">
        <color theme="0" tint="-0.24994659260841701"/>
      </right>
      <top/>
      <bottom style="dotted">
        <color theme="0" tint="-0.34998626667073579"/>
      </bottom>
      <diagonal/>
    </border>
    <border>
      <left style="dotted">
        <color theme="0" tint="-0.24994659260841701"/>
      </left>
      <right style="dotted">
        <color theme="0" tint="-0.24994659260841701"/>
      </right>
      <top/>
      <bottom/>
      <diagonal/>
    </border>
    <border>
      <left style="thick">
        <color theme="0" tint="-0.499984740745262"/>
      </left>
      <right style="thick">
        <color theme="0" tint="-0.499984740745262"/>
      </right>
      <top style="thick">
        <color theme="0" tint="-0.499984740745262"/>
      </top>
      <bottom style="thick">
        <color theme="0" tint="-0.499984740745262"/>
      </bottom>
      <diagonal/>
    </border>
    <border>
      <left style="medium">
        <color theme="0" tint="-0.499984740745262"/>
      </left>
      <right style="medium">
        <color theme="0" tint="-0.499984740745262"/>
      </right>
      <top style="thick">
        <color theme="0" tint="-0.499984740745262"/>
      </top>
      <bottom/>
      <diagonal/>
    </border>
    <border>
      <left style="thick">
        <color theme="0" tint="-0.499984740745262"/>
      </left>
      <right/>
      <top style="double">
        <color theme="0" tint="-0.499984740745262"/>
      </top>
      <bottom style="thick">
        <color theme="0" tint="-0.499984740745262"/>
      </bottom>
      <diagonal/>
    </border>
    <border>
      <left/>
      <right style="thick">
        <color theme="0" tint="-0.499984740745262"/>
      </right>
      <top style="double">
        <color theme="0" tint="-0.499984740745262"/>
      </top>
      <bottom style="thick">
        <color theme="0" tint="-0.499984740745262"/>
      </bottom>
      <diagonal/>
    </border>
    <border>
      <left style="thick">
        <color theme="0" tint="-0.499984740745262"/>
      </left>
      <right style="medium">
        <color theme="0" tint="-0.499984740745262"/>
      </right>
      <top style="double">
        <color theme="0" tint="-0.499984740745262"/>
      </top>
      <bottom style="thick">
        <color theme="0" tint="-0.499984740745262"/>
      </bottom>
      <diagonal/>
    </border>
    <border>
      <left style="medium">
        <color theme="0" tint="-0.499984740745262"/>
      </left>
      <right style="medium">
        <color theme="0" tint="-0.499984740745262"/>
      </right>
      <top style="double">
        <color theme="0" tint="-0.499984740745262"/>
      </top>
      <bottom style="thick">
        <color theme="0" tint="-0.499984740745262"/>
      </bottom>
      <diagonal/>
    </border>
    <border>
      <left/>
      <right/>
      <top style="thick">
        <color theme="0" tint="-0.499984740745262"/>
      </top>
      <bottom style="thick">
        <color theme="0" tint="-0.499984740745262"/>
      </bottom>
      <diagonal/>
    </border>
    <border>
      <left/>
      <right/>
      <top style="double">
        <color theme="0" tint="-0.499984740745262"/>
      </top>
      <bottom style="thick">
        <color theme="0" tint="-0.499984740745262"/>
      </bottom>
      <diagonal/>
    </border>
    <border>
      <left style="thick">
        <color theme="0" tint="-0.499984740745262"/>
      </left>
      <right style="medium">
        <color theme="0" tint="-0.499984740745262"/>
      </right>
      <top style="thick">
        <color theme="0" tint="-0.499984740745262"/>
      </top>
      <bottom style="thick">
        <color theme="0" tint="-0.499984740745262"/>
      </bottom>
      <diagonal/>
    </border>
    <border>
      <left style="medium">
        <color theme="0" tint="-0.499984740745262"/>
      </left>
      <right style="medium">
        <color theme="0" tint="-0.499984740745262"/>
      </right>
      <top style="thick">
        <color theme="0" tint="-0.499984740745262"/>
      </top>
      <bottom style="thick">
        <color theme="0" tint="-0.499984740745262"/>
      </bottom>
      <diagonal/>
    </border>
    <border>
      <left/>
      <right style="thick">
        <color theme="0" tint="-0.499984740745262"/>
      </right>
      <top style="thick">
        <color theme="0" tint="-0.499984740745262"/>
      </top>
      <bottom style="thick">
        <color theme="0" tint="-0.499984740745262"/>
      </bottom>
      <diagonal/>
    </border>
    <border>
      <left style="thick">
        <color theme="0" tint="-0.499984740745262"/>
      </left>
      <right/>
      <top style="thick">
        <color theme="0" tint="-0.499984740745262"/>
      </top>
      <bottom style="thick">
        <color theme="0" tint="-0.499984740745262"/>
      </bottom>
      <diagonal/>
    </border>
    <border>
      <left/>
      <right style="medium">
        <color theme="0" tint="-0.499984740745262"/>
      </right>
      <top style="thick">
        <color theme="0" tint="-0.499984740745262"/>
      </top>
      <bottom/>
      <diagonal/>
    </border>
    <border>
      <left style="thick">
        <color theme="0" tint="-0.499984740745262"/>
      </left>
      <right style="thick">
        <color theme="0" tint="-0.499984740745262"/>
      </right>
      <top style="dotted">
        <color theme="0" tint="-0.34998626667073579"/>
      </top>
      <bottom/>
      <diagonal/>
    </border>
    <border>
      <left style="double">
        <color theme="0" tint="-0.499984740745262"/>
      </left>
      <right style="dashed">
        <color theme="0" tint="-0.24994659260841701"/>
      </right>
      <top/>
      <bottom/>
      <diagonal/>
    </border>
    <border>
      <left style="double">
        <color theme="0" tint="-0.499984740745262"/>
      </left>
      <right/>
      <top/>
      <bottom style="double">
        <color indexed="64"/>
      </bottom>
      <diagonal/>
    </border>
    <border>
      <left/>
      <right/>
      <top/>
      <bottom style="double">
        <color indexed="64"/>
      </bottom>
      <diagonal/>
    </border>
    <border>
      <left style="thick">
        <color theme="0" tint="-0.499984740745262"/>
      </left>
      <right style="dashed">
        <color theme="0" tint="-0.24994659260841701"/>
      </right>
      <top/>
      <bottom style="double">
        <color indexed="64"/>
      </bottom>
      <diagonal/>
    </border>
    <border>
      <left style="dashed">
        <color theme="0" tint="-0.24994659260841701"/>
      </left>
      <right style="dashed">
        <color theme="0" tint="-0.24994659260841701"/>
      </right>
      <top/>
      <bottom style="double">
        <color indexed="64"/>
      </bottom>
      <diagonal/>
    </border>
    <border>
      <left style="dashed">
        <color theme="0" tint="-0.24994659260841701"/>
      </left>
      <right style="medium">
        <color theme="0" tint="-0.499984740745262"/>
      </right>
      <top/>
      <bottom style="double">
        <color indexed="64"/>
      </bottom>
      <diagonal/>
    </border>
    <border>
      <left style="medium">
        <color theme="0" tint="-0.499984740745262"/>
      </left>
      <right style="dashed">
        <color theme="0" tint="-0.24994659260841701"/>
      </right>
      <top/>
      <bottom style="double">
        <color indexed="64"/>
      </bottom>
      <diagonal/>
    </border>
    <border>
      <left/>
      <right style="thick">
        <color theme="0" tint="-0.499984740745262"/>
      </right>
      <top/>
      <bottom style="double">
        <color indexed="64"/>
      </bottom>
      <diagonal/>
    </border>
    <border>
      <left/>
      <right style="double">
        <color theme="0" tint="-0.499984740745262"/>
      </right>
      <top/>
      <bottom style="double">
        <color indexed="64"/>
      </bottom>
      <diagonal/>
    </border>
    <border>
      <left style="thick">
        <color theme="0" tint="-0.499984740745262"/>
      </left>
      <right/>
      <top style="dotted">
        <color theme="0" tint="-0.499984740745262"/>
      </top>
      <bottom/>
      <diagonal/>
    </border>
    <border>
      <left style="thick">
        <color theme="0" tint="-0.499984740745262"/>
      </left>
      <right/>
      <top/>
      <bottom style="dotted">
        <color theme="0" tint="-0.499984740745262"/>
      </bottom>
      <diagonal/>
    </border>
    <border>
      <left style="thick">
        <color theme="0" tint="-0.499984740745262"/>
      </left>
      <right/>
      <top style="medium">
        <color theme="0" tint="-0.34998626667073579"/>
      </top>
      <bottom style="thick">
        <color theme="0" tint="-0.499984740745262"/>
      </bottom>
      <diagonal/>
    </border>
    <border>
      <left/>
      <right style="dashed">
        <color theme="0" tint="-0.24994659260841701"/>
      </right>
      <top style="medium">
        <color theme="0" tint="-0.34998626667073579"/>
      </top>
      <bottom style="thick">
        <color theme="0" tint="-0.499984740745262"/>
      </bottom>
      <diagonal/>
    </border>
    <border>
      <left/>
      <right/>
      <top style="hair">
        <color rgb="FFE7E6E6"/>
      </top>
      <bottom/>
      <diagonal/>
    </border>
    <border>
      <left style="medium">
        <color theme="2" tint="-0.499984740745262"/>
      </left>
      <right style="medium">
        <color theme="2" tint="-0.499984740745262"/>
      </right>
      <top style="medium">
        <color theme="2" tint="-0.499984740745262"/>
      </top>
      <bottom style="medium">
        <color theme="2" tint="-0.499984740745262"/>
      </bottom>
      <diagonal/>
    </border>
    <border>
      <left style="medium">
        <color theme="2" tint="-0.499984740745262"/>
      </left>
      <right/>
      <top style="medium">
        <color theme="2" tint="-0.499984740745262"/>
      </top>
      <bottom style="medium">
        <color theme="2" tint="-0.499984740745262"/>
      </bottom>
      <diagonal/>
    </border>
    <border>
      <left style="medium">
        <color theme="2" tint="-0.499984740745262"/>
      </left>
      <right style="medium">
        <color theme="2" tint="-0.499984740745262"/>
      </right>
      <top style="medium">
        <color theme="2" tint="-0.499984740745262"/>
      </top>
      <bottom/>
      <diagonal/>
    </border>
    <border>
      <left style="medium">
        <color theme="2" tint="-0.499984740745262"/>
      </left>
      <right style="medium">
        <color theme="2" tint="-0.499984740745262"/>
      </right>
      <top/>
      <bottom/>
      <diagonal/>
    </border>
    <border>
      <left style="medium">
        <color theme="2" tint="-0.499984740745262"/>
      </left>
      <right style="medium">
        <color theme="2" tint="-0.499984740745262"/>
      </right>
      <top/>
      <bottom style="double">
        <color theme="0" tint="-0.499984740745262"/>
      </bottom>
      <diagonal/>
    </border>
    <border>
      <left style="medium">
        <color theme="2" tint="-0.499984740745262"/>
      </left>
      <right style="medium">
        <color theme="2" tint="-0.499984740745262"/>
      </right>
      <top/>
      <bottom style="medium">
        <color theme="2" tint="-0.499984740745262"/>
      </bottom>
      <diagonal/>
    </border>
    <border>
      <left style="double">
        <color theme="0" tint="-0.499984740745262"/>
      </left>
      <right style="thin">
        <color theme="0" tint="-0.24994659260841701"/>
      </right>
      <top style="thin">
        <color theme="0" tint="-0.14996795556505021"/>
      </top>
      <bottom style="thin">
        <color theme="0"/>
      </bottom>
      <diagonal/>
    </border>
    <border>
      <left style="thin">
        <color theme="0" tint="-0.24994659260841701"/>
      </left>
      <right style="thin">
        <color theme="0" tint="-0.24994659260841701"/>
      </right>
      <top style="thin">
        <color theme="0" tint="-0.14996795556505021"/>
      </top>
      <bottom style="thin">
        <color theme="0"/>
      </bottom>
      <diagonal/>
    </border>
    <border>
      <left style="double">
        <color theme="0" tint="-0.499984740745262"/>
      </left>
      <right style="thin">
        <color theme="0" tint="-0.24994659260841701"/>
      </right>
      <top style="thin">
        <color theme="0"/>
      </top>
      <bottom style="thin">
        <color theme="0"/>
      </bottom>
      <diagonal/>
    </border>
    <border>
      <left style="thin">
        <color theme="0" tint="-0.24994659260841701"/>
      </left>
      <right style="thin">
        <color theme="0" tint="-0.24994659260841701"/>
      </right>
      <top style="thin">
        <color theme="0"/>
      </top>
      <bottom style="thin">
        <color theme="0"/>
      </bottom>
      <diagonal/>
    </border>
    <border>
      <left style="thin">
        <color theme="0"/>
      </left>
      <right style="thin">
        <color theme="0"/>
      </right>
      <top style="thin">
        <color theme="0"/>
      </top>
      <bottom style="thin">
        <color theme="0"/>
      </bottom>
      <diagonal/>
    </border>
    <border>
      <left style="medium">
        <color theme="2" tint="-0.499984740745262"/>
      </left>
      <right/>
      <top style="medium">
        <color theme="2" tint="-0.499984740745262"/>
      </top>
      <bottom/>
      <diagonal/>
    </border>
    <border>
      <left/>
      <right/>
      <top style="medium">
        <color theme="2" tint="-0.499984740745262"/>
      </top>
      <bottom/>
      <diagonal/>
    </border>
    <border>
      <left/>
      <right style="medium">
        <color theme="2" tint="-0.499984740745262"/>
      </right>
      <top style="medium">
        <color theme="2" tint="-0.499984740745262"/>
      </top>
      <bottom/>
      <diagonal/>
    </border>
    <border>
      <left style="medium">
        <color theme="2" tint="-0.499984740745262"/>
      </left>
      <right/>
      <top/>
      <bottom style="thin">
        <color theme="0" tint="-0.14996795556505021"/>
      </bottom>
      <diagonal/>
    </border>
    <border>
      <left/>
      <right style="thin">
        <color theme="0" tint="-0.24994659260841701"/>
      </right>
      <top/>
      <bottom style="thin">
        <color theme="0" tint="-0.14996795556505021"/>
      </bottom>
      <diagonal/>
    </border>
    <border>
      <left style="thin">
        <color theme="0" tint="-0.24994659260841701"/>
      </left>
      <right style="medium">
        <color theme="2" tint="-0.499984740745262"/>
      </right>
      <top/>
      <bottom style="thin">
        <color theme="0" tint="-0.14996795556505021"/>
      </bottom>
      <diagonal/>
    </border>
    <border>
      <left style="medium">
        <color theme="2" tint="-0.499984740745262"/>
      </left>
      <right/>
      <top style="thin">
        <color theme="0" tint="-0.14996795556505021"/>
      </top>
      <bottom style="thin">
        <color theme="0" tint="-0.14996795556505021"/>
      </bottom>
      <diagonal/>
    </border>
    <border>
      <left/>
      <right style="thin">
        <color theme="0" tint="-0.24994659260841701"/>
      </right>
      <top style="thin">
        <color theme="0" tint="-0.14996795556505021"/>
      </top>
      <bottom style="thin">
        <color theme="0" tint="-0.14996795556505021"/>
      </bottom>
      <diagonal/>
    </border>
    <border>
      <left style="thin">
        <color theme="0" tint="-0.24994659260841701"/>
      </left>
      <right style="medium">
        <color theme="2" tint="-0.499984740745262"/>
      </right>
      <top style="thin">
        <color theme="0" tint="-0.14996795556505021"/>
      </top>
      <bottom style="thin">
        <color theme="0" tint="-0.14996795556505021"/>
      </bottom>
      <diagonal/>
    </border>
    <border>
      <left style="thin">
        <color theme="0" tint="-0.24994659260841701"/>
      </left>
      <right/>
      <top style="thin">
        <color theme="0" tint="-0.14996795556505021"/>
      </top>
      <bottom style="thin">
        <color theme="0" tint="-0.14996795556505021"/>
      </bottom>
      <diagonal/>
    </border>
    <border>
      <left/>
      <right style="medium">
        <color theme="2" tint="-0.499984740745262"/>
      </right>
      <top style="thin">
        <color theme="0" tint="-0.14996795556505021"/>
      </top>
      <bottom style="thin">
        <color theme="0" tint="-0.14996795556505021"/>
      </bottom>
      <diagonal/>
    </border>
    <border>
      <left style="medium">
        <color theme="2" tint="-0.499984740745262"/>
      </left>
      <right/>
      <top style="thin">
        <color theme="0" tint="-0.14996795556505021"/>
      </top>
      <bottom style="medium">
        <color theme="2" tint="-0.499984740745262"/>
      </bottom>
      <diagonal/>
    </border>
    <border>
      <left/>
      <right style="thin">
        <color theme="0" tint="-0.24994659260841701"/>
      </right>
      <top style="thin">
        <color theme="0" tint="-0.14996795556505021"/>
      </top>
      <bottom style="medium">
        <color theme="2" tint="-0.499984740745262"/>
      </bottom>
      <diagonal/>
    </border>
    <border>
      <left style="thin">
        <color theme="0" tint="-0.24994659260841701"/>
      </left>
      <right/>
      <top style="thin">
        <color theme="0" tint="-0.14996795556505021"/>
      </top>
      <bottom style="medium">
        <color theme="2" tint="-0.499984740745262"/>
      </bottom>
      <diagonal/>
    </border>
    <border>
      <left/>
      <right/>
      <top style="thin">
        <color theme="0" tint="-0.14996795556505021"/>
      </top>
      <bottom style="medium">
        <color theme="2" tint="-0.499984740745262"/>
      </bottom>
      <diagonal/>
    </border>
    <border>
      <left/>
      <right style="medium">
        <color theme="2" tint="-0.499984740745262"/>
      </right>
      <top style="thin">
        <color theme="0" tint="-0.14996795556505021"/>
      </top>
      <bottom style="medium">
        <color theme="2" tint="-0.499984740745262"/>
      </bottom>
      <diagonal/>
    </border>
    <border>
      <left/>
      <right/>
      <top style="medium">
        <color theme="2" tint="-0.499984740745262"/>
      </top>
      <bottom style="medium">
        <color theme="2" tint="-0.499984740745262"/>
      </bottom>
      <diagonal/>
    </border>
    <border>
      <left/>
      <right style="medium">
        <color theme="2" tint="-0.499984740745262"/>
      </right>
      <top style="medium">
        <color theme="2" tint="-0.499984740745262"/>
      </top>
      <bottom style="medium">
        <color theme="2" tint="-0.499984740745262"/>
      </bottom>
      <diagonal/>
    </border>
    <border>
      <left style="medium">
        <color theme="2" tint="-0.499984740745262"/>
      </left>
      <right/>
      <top style="medium">
        <color theme="2" tint="-0.499984740745262"/>
      </top>
      <bottom style="double">
        <color theme="0" tint="-0.499984740745262"/>
      </bottom>
      <diagonal/>
    </border>
    <border>
      <left/>
      <right/>
      <top style="medium">
        <color theme="2" tint="-0.499984740745262"/>
      </top>
      <bottom style="double">
        <color theme="0" tint="-0.499984740745262"/>
      </bottom>
      <diagonal/>
    </border>
    <border>
      <left/>
      <right style="medium">
        <color theme="2" tint="-0.499984740745262"/>
      </right>
      <top style="medium">
        <color theme="2" tint="-0.499984740745262"/>
      </top>
      <bottom style="double">
        <color theme="0" tint="-0.499984740745262"/>
      </bottom>
      <diagonal/>
    </border>
    <border>
      <left style="dashed">
        <color theme="0" tint="-0.24994659260841701"/>
      </left>
      <right/>
      <top/>
      <bottom style="dashed">
        <color theme="0" tint="-0.24994659260841701"/>
      </bottom>
      <diagonal/>
    </border>
    <border>
      <left style="dashed">
        <color theme="0" tint="-0.24994659260841701"/>
      </left>
      <right/>
      <top style="dashed">
        <color theme="0" tint="-0.24994659260841701"/>
      </top>
      <bottom style="dashed">
        <color theme="0" tint="-0.24994659260841701"/>
      </bottom>
      <diagonal/>
    </border>
    <border>
      <left style="dashed">
        <color theme="0" tint="-0.24994659260841701"/>
      </left>
      <right/>
      <top style="dashed">
        <color theme="0" tint="-0.24994659260841701"/>
      </top>
      <bottom/>
      <diagonal/>
    </border>
    <border>
      <left style="dotted">
        <color theme="0" tint="-0.34998626667073579"/>
      </left>
      <right style="dashed">
        <color theme="0" tint="-0.24994659260841701"/>
      </right>
      <top/>
      <bottom style="dashed">
        <color theme="0" tint="-0.24994659260841701"/>
      </bottom>
      <diagonal/>
    </border>
    <border>
      <left style="dotted">
        <color theme="0" tint="-0.34998626667073579"/>
      </left>
      <right style="dashed">
        <color theme="0" tint="-0.24994659260841701"/>
      </right>
      <top style="dashed">
        <color theme="0" tint="-0.24994659260841701"/>
      </top>
      <bottom style="dashed">
        <color theme="0" tint="-0.24994659260841701"/>
      </bottom>
      <diagonal/>
    </border>
    <border>
      <left style="dotted">
        <color theme="0" tint="-0.34998626667073579"/>
      </left>
      <right style="dashed">
        <color theme="0" tint="-0.24994659260841701"/>
      </right>
      <top style="dashed">
        <color theme="0" tint="-0.24994659260841701"/>
      </top>
      <bottom/>
      <diagonal/>
    </border>
    <border>
      <left style="dotted">
        <color theme="0" tint="-0.34998626667073579"/>
      </left>
      <right style="dashed">
        <color theme="0" tint="-0.24994659260841701"/>
      </right>
      <top/>
      <bottom/>
      <diagonal/>
    </border>
    <border>
      <left style="dashed">
        <color theme="0" tint="-0.24994659260841701"/>
      </left>
      <right/>
      <top style="dashed">
        <color theme="0" tint="-0.24994659260841701"/>
      </top>
      <bottom style="double">
        <color theme="0" tint="-0.499984740745262"/>
      </bottom>
      <diagonal/>
    </border>
    <border>
      <left style="dotted">
        <color theme="0" tint="-0.24994659260841701"/>
      </left>
      <right style="dashed">
        <color theme="0" tint="-0.24994659260841701"/>
      </right>
      <top style="dashed">
        <color theme="0" tint="-0.24994659260841701"/>
      </top>
      <bottom style="double">
        <color theme="0" tint="-0.499984740745262"/>
      </bottom>
      <diagonal/>
    </border>
  </borders>
  <cellStyleXfs count="21">
    <xf numFmtId="0" fontId="0" fillId="0" borderId="0"/>
    <xf numFmtId="9" fontId="11" fillId="0" borderId="0" applyFont="0" applyFill="0" applyBorder="0" applyAlignment="0" applyProtection="0"/>
    <xf numFmtId="0" fontId="11" fillId="0" borderId="0"/>
    <xf numFmtId="41" fontId="11" fillId="0" borderId="0" applyFont="0" applyFill="0" applyBorder="0" applyAlignment="0" applyProtection="0"/>
    <xf numFmtId="9" fontId="11" fillId="0" borderId="0" applyFont="0" applyFill="0" applyBorder="0" applyAlignment="0" applyProtection="0"/>
    <xf numFmtId="0" fontId="11" fillId="0" borderId="0"/>
    <xf numFmtId="9" fontId="5" fillId="0" borderId="0" applyFont="0" applyFill="0" applyBorder="0" applyAlignment="0" applyProtection="0"/>
    <xf numFmtId="0" fontId="5" fillId="0" borderId="0"/>
    <xf numFmtId="3" fontId="37" fillId="0" borderId="42">
      <alignment horizontal="right" vertical="center"/>
    </xf>
    <xf numFmtId="0" fontId="12" fillId="0" borderId="0" applyNumberFormat="0" applyFill="0" applyBorder="0" applyAlignment="0" applyProtection="0"/>
    <xf numFmtId="41" fontId="11" fillId="0" borderId="0" applyFont="0" applyFill="0" applyBorder="0" applyAlignment="0" applyProtection="0"/>
    <xf numFmtId="0" fontId="57" fillId="0" borderId="0" applyNumberFormat="0">
      <alignment vertical="top" wrapText="1"/>
    </xf>
    <xf numFmtId="41" fontId="11" fillId="0" borderId="0" applyFont="0" applyFill="0" applyBorder="0" applyAlignment="0" applyProtection="0"/>
    <xf numFmtId="41" fontId="11" fillId="0" borderId="0" applyFont="0" applyFill="0" applyBorder="0" applyAlignment="0" applyProtection="0"/>
    <xf numFmtId="0" fontId="4" fillId="0" borderId="0"/>
    <xf numFmtId="9" fontId="4" fillId="0" borderId="0" applyFont="0" applyFill="0" applyBorder="0" applyAlignment="0" applyProtection="0"/>
    <xf numFmtId="41" fontId="11" fillId="0" borderId="0" applyFont="0" applyFill="0" applyBorder="0" applyAlignment="0" applyProtection="0"/>
    <xf numFmtId="9" fontId="2" fillId="0" borderId="0" applyFont="0" applyFill="0" applyBorder="0" applyAlignment="0" applyProtection="0"/>
    <xf numFmtId="0" fontId="2" fillId="0" borderId="0"/>
    <xf numFmtId="42" fontId="11" fillId="0" borderId="0" applyFont="0" applyFill="0" applyBorder="0" applyAlignment="0" applyProtection="0"/>
    <xf numFmtId="0" fontId="1" fillId="0" borderId="0"/>
  </cellStyleXfs>
  <cellXfs count="3149">
    <xf numFmtId="0" fontId="0" fillId="0" borderId="0" xfId="0"/>
    <xf numFmtId="0" fontId="0" fillId="3" borderId="0" xfId="0" applyFill="1"/>
    <xf numFmtId="0" fontId="7" fillId="3" borderId="0" xfId="0" applyFont="1" applyFill="1"/>
    <xf numFmtId="4" fontId="0" fillId="3" borderId="0" xfId="0" applyNumberFormat="1" applyFill="1"/>
    <xf numFmtId="0" fontId="8" fillId="3" borderId="0" xfId="0" applyFont="1" applyFill="1" applyAlignment="1">
      <alignment horizontal="left"/>
    </xf>
    <xf numFmtId="0" fontId="13" fillId="3" borderId="0" xfId="0" applyFont="1" applyFill="1" applyAlignment="1">
      <alignment horizontal="center" vertical="center" wrapText="1"/>
    </xf>
    <xf numFmtId="0" fontId="13" fillId="3" borderId="0" xfId="2" applyFont="1" applyFill="1" applyAlignment="1">
      <alignment horizontal="center" vertical="center" wrapText="1"/>
    </xf>
    <xf numFmtId="0" fontId="15" fillId="3" borderId="0" xfId="0" applyFont="1" applyFill="1" applyAlignment="1">
      <alignment horizontal="center" vertical="center" wrapText="1"/>
    </xf>
    <xf numFmtId="3" fontId="13" fillId="3" borderId="0" xfId="3" applyNumberFormat="1" applyFont="1" applyFill="1" applyBorder="1" applyAlignment="1">
      <alignment horizontal="center" vertical="center" wrapText="1"/>
    </xf>
    <xf numFmtId="3" fontId="13" fillId="3" borderId="0" xfId="2" applyNumberFormat="1" applyFont="1" applyFill="1" applyAlignment="1">
      <alignment horizontal="center" vertical="center" wrapText="1"/>
    </xf>
    <xf numFmtId="0" fontId="0" fillId="3" borderId="0" xfId="0" applyFill="1" applyAlignment="1">
      <alignment horizontal="center" vertical="center" wrapText="1"/>
    </xf>
    <xf numFmtId="0" fontId="13" fillId="3" borderId="0" xfId="0" applyFont="1" applyFill="1"/>
    <xf numFmtId="0" fontId="17" fillId="3" borderId="0" xfId="0" applyFont="1" applyFill="1" applyAlignment="1">
      <alignment horizontal="center" vertical="center" wrapText="1"/>
    </xf>
    <xf numFmtId="3" fontId="13" fillId="3" borderId="2" xfId="2" applyNumberFormat="1" applyFont="1" applyFill="1" applyBorder="1" applyAlignment="1">
      <alignment horizontal="center" vertical="center" wrapText="1"/>
    </xf>
    <xf numFmtId="0" fontId="13" fillId="3" borderId="4" xfId="0" applyFont="1" applyFill="1" applyBorder="1" applyAlignment="1">
      <alignment horizontal="center" vertical="center" wrapText="1"/>
    </xf>
    <xf numFmtId="3" fontId="13" fillId="3" borderId="6" xfId="2" applyNumberFormat="1" applyFont="1" applyFill="1" applyBorder="1" applyAlignment="1">
      <alignment horizontal="center" vertical="center" wrapText="1"/>
    </xf>
    <xf numFmtId="0" fontId="9" fillId="3" borderId="0" xfId="0" applyFont="1" applyFill="1" applyAlignment="1">
      <alignment vertical="center"/>
    </xf>
    <xf numFmtId="0" fontId="9" fillId="3" borderId="0" xfId="0" applyFont="1" applyFill="1" applyAlignment="1">
      <alignment vertical="center" wrapText="1"/>
    </xf>
    <xf numFmtId="0" fontId="0" fillId="3" borderId="0" xfId="0" applyFill="1" applyAlignment="1">
      <alignment vertical="center"/>
    </xf>
    <xf numFmtId="0" fontId="0" fillId="3" borderId="0" xfId="0" applyFill="1" applyAlignment="1">
      <alignment horizontal="center" vertical="center"/>
    </xf>
    <xf numFmtId="0" fontId="0" fillId="3" borderId="7" xfId="0" applyFill="1" applyBorder="1" applyAlignment="1">
      <alignment horizontal="center" vertical="center" wrapText="1"/>
    </xf>
    <xf numFmtId="0" fontId="0" fillId="3" borderId="7" xfId="0" applyFill="1" applyBorder="1" applyAlignment="1">
      <alignment horizontal="center" vertical="center"/>
    </xf>
    <xf numFmtId="0" fontId="0" fillId="3" borderId="3" xfId="0" applyFill="1" applyBorder="1" applyAlignment="1">
      <alignment horizontal="center" vertical="center" wrapText="1"/>
    </xf>
    <xf numFmtId="0" fontId="7" fillId="7" borderId="0" xfId="0" applyFont="1" applyFill="1"/>
    <xf numFmtId="0" fontId="24" fillId="3" borderId="0" xfId="5" applyFont="1" applyFill="1" applyAlignment="1">
      <alignment horizontal="center" vertical="center"/>
    </xf>
    <xf numFmtId="0" fontId="24" fillId="3" borderId="0" xfId="5" applyFont="1" applyFill="1" applyAlignment="1">
      <alignment vertical="center"/>
    </xf>
    <xf numFmtId="0" fontId="11" fillId="3" borderId="0" xfId="5" applyFill="1" applyAlignment="1">
      <alignment horizontal="center" vertical="center"/>
    </xf>
    <xf numFmtId="0" fontId="11" fillId="3" borderId="0" xfId="5" applyFill="1" applyAlignment="1">
      <alignment horizontal="center" vertical="center" wrapText="1"/>
    </xf>
    <xf numFmtId="0" fontId="25" fillId="3" borderId="0" xfId="5" applyFont="1" applyFill="1" applyAlignment="1">
      <alignment horizontal="center" vertical="center" wrapText="1"/>
    </xf>
    <xf numFmtId="0" fontId="13" fillId="3" borderId="1" xfId="2" applyFont="1" applyFill="1" applyBorder="1" applyAlignment="1">
      <alignment horizontal="center" vertical="center" wrapText="1"/>
    </xf>
    <xf numFmtId="9" fontId="13" fillId="3" borderId="2" xfId="1" applyFont="1" applyFill="1" applyBorder="1" applyAlignment="1">
      <alignment horizontal="center" vertical="center" wrapText="1"/>
    </xf>
    <xf numFmtId="0" fontId="13" fillId="3" borderId="1" xfId="0" applyFont="1" applyFill="1" applyBorder="1" applyAlignment="1">
      <alignment horizontal="center" vertical="center" wrapText="1"/>
    </xf>
    <xf numFmtId="0" fontId="13" fillId="3" borderId="5" xfId="0" applyFont="1" applyFill="1" applyBorder="1" applyAlignment="1">
      <alignment horizontal="center" vertical="center" wrapText="1"/>
    </xf>
    <xf numFmtId="0" fontId="13" fillId="3" borderId="5" xfId="2" applyFont="1" applyFill="1" applyBorder="1" applyAlignment="1">
      <alignment horizontal="center" vertical="center" wrapText="1"/>
    </xf>
    <xf numFmtId="0" fontId="13" fillId="3" borderId="4" xfId="2" applyFont="1" applyFill="1" applyBorder="1" applyAlignment="1">
      <alignment horizontal="center" vertical="center" wrapText="1"/>
    </xf>
    <xf numFmtId="164" fontId="13" fillId="3" borderId="0" xfId="2" applyNumberFormat="1" applyFont="1" applyFill="1" applyAlignment="1">
      <alignment horizontal="center" vertical="center" wrapText="1"/>
    </xf>
    <xf numFmtId="164" fontId="13" fillId="3" borderId="0" xfId="3" applyNumberFormat="1" applyFont="1" applyFill="1" applyBorder="1" applyAlignment="1">
      <alignment horizontal="center" vertical="center" wrapText="1"/>
    </xf>
    <xf numFmtId="0" fontId="25" fillId="3" borderId="0" xfId="0" applyFont="1" applyFill="1" applyAlignment="1">
      <alignment horizontal="center" vertical="center" wrapText="1"/>
    </xf>
    <xf numFmtId="0" fontId="25" fillId="3" borderId="0" xfId="2" applyFont="1" applyFill="1" applyAlignment="1">
      <alignment horizontal="center" vertical="center" wrapText="1"/>
    </xf>
    <xf numFmtId="0" fontId="13" fillId="0" borderId="0" xfId="0" applyFont="1" applyAlignment="1">
      <alignment horizontal="center" vertical="center" wrapText="1"/>
    </xf>
    <xf numFmtId="0" fontId="27" fillId="3" borderId="0" xfId="0" applyFont="1" applyFill="1" applyAlignment="1">
      <alignment horizontal="center" vertical="center" wrapText="1"/>
    </xf>
    <xf numFmtId="0" fontId="20" fillId="3" borderId="0" xfId="0" applyFont="1" applyFill="1" applyAlignment="1">
      <alignment vertical="center" wrapText="1"/>
    </xf>
    <xf numFmtId="0" fontId="13" fillId="3" borderId="0" xfId="0" applyFont="1" applyFill="1" applyAlignment="1">
      <alignment horizontal="left" vertical="center" wrapText="1"/>
    </xf>
    <xf numFmtId="0" fontId="20" fillId="3" borderId="0" xfId="0" applyFont="1" applyFill="1" applyAlignment="1">
      <alignment horizontal="left" vertical="center" wrapText="1" indent="18"/>
    </xf>
    <xf numFmtId="0" fontId="13" fillId="20" borderId="0" xfId="0" applyFont="1" applyFill="1" applyAlignment="1">
      <alignment horizontal="center" vertical="center" wrapText="1"/>
    </xf>
    <xf numFmtId="0" fontId="31" fillId="3" borderId="0" xfId="0" applyFont="1" applyFill="1" applyAlignment="1">
      <alignment horizontal="left" vertical="center" wrapText="1"/>
    </xf>
    <xf numFmtId="0" fontId="13" fillId="0" borderId="0" xfId="2" applyFont="1" applyAlignment="1">
      <alignment horizontal="center" vertical="center" wrapText="1"/>
    </xf>
    <xf numFmtId="0" fontId="15" fillId="2" borderId="9" xfId="0" applyFont="1" applyFill="1" applyBorder="1" applyAlignment="1">
      <alignment horizontal="center" vertical="center" wrapText="1"/>
    </xf>
    <xf numFmtId="0" fontId="13" fillId="3" borderId="27" xfId="0" applyFont="1" applyFill="1" applyBorder="1" applyAlignment="1">
      <alignment horizontal="center" vertical="center" wrapText="1"/>
    </xf>
    <xf numFmtId="0" fontId="20" fillId="3" borderId="0" xfId="0" applyFont="1" applyFill="1" applyAlignment="1">
      <alignment horizontal="center" vertical="center" wrapText="1"/>
    </xf>
    <xf numFmtId="0" fontId="13" fillId="3" borderId="0" xfId="0" applyFont="1" applyFill="1" applyAlignment="1">
      <alignment horizontal="left" vertical="center"/>
    </xf>
    <xf numFmtId="0" fontId="0" fillId="3" borderId="0" xfId="0" applyFill="1" applyAlignment="1">
      <alignment horizontal="center"/>
    </xf>
    <xf numFmtId="0" fontId="11" fillId="3" borderId="0" xfId="0" applyFont="1" applyFill="1" applyAlignment="1">
      <alignment wrapText="1"/>
    </xf>
    <xf numFmtId="0" fontId="11" fillId="0" borderId="0" xfId="0" applyFont="1" applyAlignment="1">
      <alignment wrapText="1"/>
    </xf>
    <xf numFmtId="0" fontId="13" fillId="3" borderId="0" xfId="3" applyNumberFormat="1" applyFont="1" applyFill="1" applyBorder="1" applyAlignment="1">
      <alignment horizontal="center" vertical="center" wrapText="1"/>
    </xf>
    <xf numFmtId="0" fontId="13" fillId="15" borderId="0" xfId="0" applyFont="1" applyFill="1" applyAlignment="1">
      <alignment horizontal="center" vertical="center" wrapText="1"/>
    </xf>
    <xf numFmtId="3" fontId="13" fillId="12" borderId="2" xfId="2" applyNumberFormat="1" applyFont="1" applyFill="1" applyBorder="1" applyAlignment="1">
      <alignment horizontal="center" vertical="center" wrapText="1"/>
    </xf>
    <xf numFmtId="3" fontId="13" fillId="19" borderId="2" xfId="2" applyNumberFormat="1" applyFont="1" applyFill="1" applyBorder="1" applyAlignment="1">
      <alignment horizontal="center" vertical="center" wrapText="1"/>
    </xf>
    <xf numFmtId="0" fontId="13" fillId="3" borderId="30" xfId="0" applyFont="1" applyFill="1" applyBorder="1" applyAlignment="1">
      <alignment horizontal="center" vertical="center" wrapText="1"/>
    </xf>
    <xf numFmtId="0" fontId="13" fillId="3" borderId="31" xfId="0" applyFont="1" applyFill="1" applyBorder="1" applyAlignment="1">
      <alignment horizontal="center" vertical="center" wrapText="1"/>
    </xf>
    <xf numFmtId="0" fontId="13" fillId="15" borderId="4" xfId="0" applyFont="1" applyFill="1" applyBorder="1" applyAlignment="1">
      <alignment horizontal="center" vertical="center" wrapText="1"/>
    </xf>
    <xf numFmtId="0" fontId="13" fillId="3" borderId="0" xfId="0" applyFont="1" applyFill="1" applyAlignment="1">
      <alignment horizontal="center" vertical="center"/>
    </xf>
    <xf numFmtId="0" fontId="29" fillId="17" borderId="32" xfId="0" applyFont="1" applyFill="1" applyBorder="1" applyAlignment="1">
      <alignment horizontal="center" vertical="center"/>
    </xf>
    <xf numFmtId="0" fontId="15" fillId="2" borderId="1" xfId="0" applyFont="1" applyFill="1" applyBorder="1" applyAlignment="1">
      <alignment horizontal="center" vertical="center" wrapText="1"/>
    </xf>
    <xf numFmtId="3" fontId="13" fillId="3" borderId="4" xfId="2" applyNumberFormat="1" applyFont="1" applyFill="1" applyBorder="1" applyAlignment="1">
      <alignment horizontal="center" vertical="center" wrapText="1"/>
    </xf>
    <xf numFmtId="0" fontId="36" fillId="3" borderId="0" xfId="0" applyFont="1" applyFill="1" applyAlignment="1">
      <alignment horizontal="center" vertical="center" wrapText="1"/>
    </xf>
    <xf numFmtId="0" fontId="13" fillId="30" borderId="0" xfId="0" applyFont="1" applyFill="1" applyAlignment="1">
      <alignment horizontal="center" vertical="center" wrapText="1"/>
    </xf>
    <xf numFmtId="0" fontId="13" fillId="20" borderId="0" xfId="2" applyFont="1" applyFill="1" applyAlignment="1">
      <alignment horizontal="center" vertical="center" wrapText="1"/>
    </xf>
    <xf numFmtId="0" fontId="33" fillId="3" borderId="0" xfId="0" applyFont="1" applyFill="1" applyAlignment="1">
      <alignment horizontal="center" vertical="center" wrapText="1"/>
    </xf>
    <xf numFmtId="164" fontId="33" fillId="3" borderId="0" xfId="2" applyNumberFormat="1" applyFont="1" applyFill="1" applyAlignment="1">
      <alignment horizontal="center" vertical="center" wrapText="1"/>
    </xf>
    <xf numFmtId="3" fontId="13" fillId="3" borderId="43" xfId="2" applyNumberFormat="1" applyFont="1" applyFill="1" applyBorder="1" applyAlignment="1">
      <alignment horizontal="center" vertical="center" wrapText="1"/>
    </xf>
    <xf numFmtId="3" fontId="13" fillId="12" borderId="43" xfId="2" applyNumberFormat="1" applyFont="1" applyFill="1" applyBorder="1" applyAlignment="1">
      <alignment horizontal="center" vertical="center" wrapText="1"/>
    </xf>
    <xf numFmtId="0" fontId="38" fillId="3" borderId="0" xfId="0" applyFont="1" applyFill="1" applyAlignment="1">
      <alignment horizontal="left" vertical="top"/>
    </xf>
    <xf numFmtId="0" fontId="11" fillId="3" borderId="0" xfId="0" applyFont="1" applyFill="1" applyAlignment="1">
      <alignment horizontal="center" wrapText="1"/>
    </xf>
    <xf numFmtId="0" fontId="0" fillId="3" borderId="0" xfId="0" applyFill="1" applyAlignment="1">
      <alignment horizontal="left"/>
    </xf>
    <xf numFmtId="0" fontId="11" fillId="3" borderId="0" xfId="0" applyFont="1" applyFill="1" applyAlignment="1">
      <alignment horizontal="left" wrapText="1"/>
    </xf>
    <xf numFmtId="3" fontId="13" fillId="3" borderId="0" xfId="0" applyNumberFormat="1" applyFont="1" applyFill="1" applyAlignment="1">
      <alignment horizontal="center" vertical="center" wrapText="1"/>
    </xf>
    <xf numFmtId="166" fontId="13" fillId="3" borderId="0" xfId="0" applyNumberFormat="1" applyFont="1" applyFill="1" applyAlignment="1">
      <alignment horizontal="center" vertical="center" wrapText="1"/>
    </xf>
    <xf numFmtId="1" fontId="13" fillId="3" borderId="0" xfId="0" applyNumberFormat="1" applyFont="1" applyFill="1" applyAlignment="1">
      <alignment horizontal="center" vertical="center" wrapText="1"/>
    </xf>
    <xf numFmtId="9" fontId="13" fillId="3" borderId="0" xfId="0" applyNumberFormat="1" applyFont="1" applyFill="1" applyAlignment="1">
      <alignment horizontal="center" vertical="center" wrapText="1"/>
    </xf>
    <xf numFmtId="9" fontId="13" fillId="3" borderId="0" xfId="1" applyFont="1" applyFill="1" applyAlignment="1">
      <alignment horizontal="center" vertical="center" wrapText="1"/>
    </xf>
    <xf numFmtId="0" fontId="13" fillId="3" borderId="33" xfId="2" applyFont="1" applyFill="1" applyBorder="1" applyAlignment="1">
      <alignment horizontal="center" vertical="center" wrapText="1"/>
    </xf>
    <xf numFmtId="49" fontId="34" fillId="8" borderId="44" xfId="0" applyNumberFormat="1" applyFont="1" applyFill="1" applyBorder="1" applyAlignment="1">
      <alignment horizontal="center" vertical="center" wrapText="1"/>
    </xf>
    <xf numFmtId="0" fontId="34" fillId="3" borderId="45" xfId="0" applyFont="1" applyFill="1" applyBorder="1" applyAlignment="1">
      <alignment vertical="center"/>
    </xf>
    <xf numFmtId="0" fontId="34" fillId="3" borderId="46" xfId="0" applyFont="1" applyFill="1" applyBorder="1" applyAlignment="1">
      <alignment vertical="center"/>
    </xf>
    <xf numFmtId="0" fontId="34" fillId="3" borderId="47" xfId="0" applyFont="1" applyFill="1" applyBorder="1" applyAlignment="1">
      <alignment vertical="center"/>
    </xf>
    <xf numFmtId="0" fontId="34" fillId="3" borderId="45" xfId="0" applyFont="1" applyFill="1" applyBorder="1" applyAlignment="1">
      <alignment vertical="center" wrapText="1"/>
    </xf>
    <xf numFmtId="0" fontId="13" fillId="3" borderId="4" xfId="2" applyFont="1" applyFill="1" applyBorder="1" applyAlignment="1">
      <alignment horizontal="left" vertical="center" wrapText="1"/>
    </xf>
    <xf numFmtId="0" fontId="13" fillId="3" borderId="4" xfId="0" applyFont="1" applyFill="1" applyBorder="1" applyAlignment="1">
      <alignment horizontal="center" vertical="center"/>
    </xf>
    <xf numFmtId="0" fontId="22" fillId="3" borderId="0" xfId="0" applyFont="1" applyFill="1" applyAlignment="1">
      <alignment horizontal="center" vertical="center" wrapText="1"/>
    </xf>
    <xf numFmtId="0" fontId="0" fillId="3" borderId="4" xfId="0" applyFill="1" applyBorder="1" applyAlignment="1">
      <alignment horizontal="center" vertical="center" wrapText="1"/>
    </xf>
    <xf numFmtId="0" fontId="14" fillId="12" borderId="55" xfId="0" applyFont="1" applyFill="1" applyBorder="1" applyAlignment="1">
      <alignment horizontal="center" vertical="center" wrapText="1"/>
    </xf>
    <xf numFmtId="0" fontId="14" fillId="12" borderId="57" xfId="0" applyFont="1" applyFill="1" applyBorder="1" applyAlignment="1">
      <alignment horizontal="center" vertical="center" wrapText="1"/>
    </xf>
    <xf numFmtId="0" fontId="14" fillId="12" borderId="58" xfId="0" applyFont="1" applyFill="1" applyBorder="1" applyAlignment="1">
      <alignment horizontal="center" vertical="center" wrapText="1"/>
    </xf>
    <xf numFmtId="0" fontId="14" fillId="12" borderId="59" xfId="0" applyFont="1" applyFill="1" applyBorder="1" applyAlignment="1">
      <alignment horizontal="center" vertical="center" wrapText="1"/>
    </xf>
    <xf numFmtId="0" fontId="14" fillId="12" borderId="63" xfId="0" applyFont="1" applyFill="1" applyBorder="1" applyAlignment="1">
      <alignment horizontal="center" vertical="center" wrapText="1"/>
    </xf>
    <xf numFmtId="3" fontId="0" fillId="3" borderId="58" xfId="2" applyNumberFormat="1" applyFont="1" applyFill="1" applyBorder="1" applyAlignment="1">
      <alignment horizontal="center" vertical="center" wrapText="1"/>
    </xf>
    <xf numFmtId="3" fontId="0" fillId="3" borderId="59" xfId="2" applyNumberFormat="1" applyFont="1" applyFill="1" applyBorder="1" applyAlignment="1">
      <alignment horizontal="center" vertical="center" wrapText="1"/>
    </xf>
    <xf numFmtId="3" fontId="0" fillId="3" borderId="63" xfId="2" applyNumberFormat="1" applyFont="1" applyFill="1" applyBorder="1" applyAlignment="1">
      <alignment horizontal="center" vertical="center" wrapText="1"/>
    </xf>
    <xf numFmtId="3" fontId="0" fillId="3" borderId="64" xfId="2" applyNumberFormat="1" applyFont="1" applyFill="1" applyBorder="1" applyAlignment="1">
      <alignment horizontal="center" vertical="center" wrapText="1"/>
    </xf>
    <xf numFmtId="3" fontId="0" fillId="3" borderId="61" xfId="2" applyNumberFormat="1" applyFont="1" applyFill="1" applyBorder="1" applyAlignment="1">
      <alignment horizontal="center" vertical="center" wrapText="1"/>
    </xf>
    <xf numFmtId="3" fontId="0" fillId="3" borderId="62" xfId="2" applyNumberFormat="1" applyFont="1" applyFill="1" applyBorder="1" applyAlignment="1">
      <alignment horizontal="center" vertical="center" wrapText="1"/>
    </xf>
    <xf numFmtId="0" fontId="14" fillId="12" borderId="2" xfId="0" applyFont="1" applyFill="1" applyBorder="1" applyAlignment="1">
      <alignment horizontal="center" vertical="center" wrapText="1"/>
    </xf>
    <xf numFmtId="0" fontId="13" fillId="3" borderId="55" xfId="2" applyFont="1" applyFill="1" applyBorder="1" applyAlignment="1">
      <alignment horizontal="center" vertical="center" wrapText="1"/>
    </xf>
    <xf numFmtId="0" fontId="13" fillId="3" borderId="55" xfId="0" applyFont="1" applyFill="1" applyBorder="1" applyAlignment="1">
      <alignment horizontal="center" vertical="center" wrapText="1"/>
    </xf>
    <xf numFmtId="0" fontId="13" fillId="3" borderId="56" xfId="0" applyFont="1" applyFill="1" applyBorder="1" applyAlignment="1">
      <alignment horizontal="center" vertical="center" wrapText="1"/>
    </xf>
    <xf numFmtId="0" fontId="19" fillId="7" borderId="65" xfId="0" applyFont="1" applyFill="1" applyBorder="1" applyAlignment="1">
      <alignment horizontal="center" vertical="center" wrapText="1"/>
    </xf>
    <xf numFmtId="0" fontId="19" fillId="7" borderId="66" xfId="0" applyFont="1" applyFill="1" applyBorder="1" applyAlignment="1">
      <alignment horizontal="center" vertical="center" wrapText="1"/>
    </xf>
    <xf numFmtId="3" fontId="13" fillId="20" borderId="67" xfId="3" applyNumberFormat="1" applyFont="1" applyFill="1" applyBorder="1" applyAlignment="1">
      <alignment horizontal="center" vertical="center" wrapText="1"/>
    </xf>
    <xf numFmtId="3" fontId="13" fillId="6" borderId="67" xfId="3" applyNumberFormat="1" applyFont="1" applyFill="1" applyBorder="1" applyAlignment="1">
      <alignment horizontal="center" vertical="center" wrapText="1"/>
    </xf>
    <xf numFmtId="3" fontId="13" fillId="6" borderId="68" xfId="3" applyNumberFormat="1" applyFont="1" applyFill="1" applyBorder="1" applyAlignment="1">
      <alignment horizontal="center" vertical="center" wrapText="1"/>
    </xf>
    <xf numFmtId="3" fontId="13" fillId="20" borderId="67" xfId="2" applyNumberFormat="1" applyFont="1" applyFill="1" applyBorder="1" applyAlignment="1">
      <alignment horizontal="center" vertical="center" wrapText="1"/>
    </xf>
    <xf numFmtId="3" fontId="13" fillId="3" borderId="67" xfId="2" applyNumberFormat="1" applyFont="1" applyFill="1" applyBorder="1" applyAlignment="1">
      <alignment horizontal="center" vertical="center" wrapText="1"/>
    </xf>
    <xf numFmtId="3" fontId="13" fillId="3" borderId="68" xfId="2" applyNumberFormat="1" applyFont="1" applyFill="1" applyBorder="1" applyAlignment="1">
      <alignment horizontal="center" vertical="center" wrapText="1"/>
    </xf>
    <xf numFmtId="9" fontId="13" fillId="20" borderId="67" xfId="1" applyFont="1" applyFill="1" applyBorder="1" applyAlignment="1">
      <alignment horizontal="center" vertical="center" wrapText="1"/>
    </xf>
    <xf numFmtId="9" fontId="13" fillId="6" borderId="67" xfId="1" applyFont="1" applyFill="1" applyBorder="1" applyAlignment="1">
      <alignment horizontal="center" vertical="center" wrapText="1"/>
    </xf>
    <xf numFmtId="9" fontId="13" fillId="6" borderId="68" xfId="1" applyFont="1" applyFill="1" applyBorder="1" applyAlignment="1">
      <alignment horizontal="center" vertical="center" wrapText="1"/>
    </xf>
    <xf numFmtId="9" fontId="13" fillId="3" borderId="67" xfId="1" applyFont="1" applyFill="1" applyBorder="1" applyAlignment="1">
      <alignment horizontal="center" vertical="center" wrapText="1"/>
    </xf>
    <xf numFmtId="9" fontId="13" fillId="3" borderId="68" xfId="1" applyFont="1" applyFill="1" applyBorder="1" applyAlignment="1">
      <alignment horizontal="center" vertical="center" wrapText="1"/>
    </xf>
    <xf numFmtId="3" fontId="13" fillId="20" borderId="69" xfId="2" applyNumberFormat="1" applyFont="1" applyFill="1" applyBorder="1" applyAlignment="1">
      <alignment horizontal="center" vertical="center" wrapText="1"/>
    </xf>
    <xf numFmtId="3" fontId="13" fillId="3" borderId="69" xfId="2" applyNumberFormat="1" applyFont="1" applyFill="1" applyBorder="1" applyAlignment="1">
      <alignment horizontal="center" vertical="center" wrapText="1"/>
    </xf>
    <xf numFmtId="3" fontId="13" fillId="3" borderId="70" xfId="2" applyNumberFormat="1" applyFont="1" applyFill="1" applyBorder="1" applyAlignment="1">
      <alignment horizontal="center" vertical="center" wrapText="1"/>
    </xf>
    <xf numFmtId="3" fontId="13" fillId="12" borderId="63" xfId="2" applyNumberFormat="1" applyFont="1" applyFill="1" applyBorder="1" applyAlignment="1">
      <alignment horizontal="center" vertical="center" wrapText="1"/>
    </xf>
    <xf numFmtId="3" fontId="13" fillId="12" borderId="58" xfId="2" applyNumberFormat="1" applyFont="1" applyFill="1" applyBorder="1" applyAlignment="1">
      <alignment horizontal="center" vertical="center" wrapText="1"/>
    </xf>
    <xf numFmtId="3" fontId="13" fillId="12" borderId="59" xfId="2" applyNumberFormat="1" applyFont="1" applyFill="1" applyBorder="1" applyAlignment="1">
      <alignment horizontal="center" vertical="center" wrapText="1"/>
    </xf>
    <xf numFmtId="3" fontId="13" fillId="3" borderId="63" xfId="2" applyNumberFormat="1" applyFont="1" applyFill="1" applyBorder="1" applyAlignment="1">
      <alignment horizontal="center" vertical="center" wrapText="1"/>
    </xf>
    <xf numFmtId="3" fontId="13" fillId="3" borderId="58" xfId="2" applyNumberFormat="1" applyFont="1" applyFill="1" applyBorder="1" applyAlignment="1">
      <alignment horizontal="center" vertical="center" wrapText="1"/>
    </xf>
    <xf numFmtId="3" fontId="13" fillId="3" borderId="59" xfId="2" applyNumberFormat="1" applyFont="1" applyFill="1" applyBorder="1" applyAlignment="1">
      <alignment horizontal="center" vertical="center" wrapText="1"/>
    </xf>
    <xf numFmtId="4" fontId="13" fillId="3" borderId="63" xfId="2" applyNumberFormat="1" applyFont="1" applyFill="1" applyBorder="1" applyAlignment="1">
      <alignment horizontal="center" vertical="center" wrapText="1"/>
    </xf>
    <xf numFmtId="4" fontId="13" fillId="3" borderId="58" xfId="2" applyNumberFormat="1" applyFont="1" applyFill="1" applyBorder="1" applyAlignment="1">
      <alignment horizontal="center" vertical="center" wrapText="1"/>
    </xf>
    <xf numFmtId="4" fontId="13" fillId="3" borderId="59" xfId="2" applyNumberFormat="1" applyFont="1" applyFill="1" applyBorder="1" applyAlignment="1">
      <alignment horizontal="center" vertical="center" wrapText="1"/>
    </xf>
    <xf numFmtId="3" fontId="13" fillId="20" borderId="63" xfId="2" applyNumberFormat="1" applyFont="1" applyFill="1" applyBorder="1" applyAlignment="1">
      <alignment horizontal="center" vertical="center" wrapText="1"/>
    </xf>
    <xf numFmtId="3" fontId="13" fillId="20" borderId="58" xfId="2" applyNumberFormat="1" applyFont="1" applyFill="1" applyBorder="1" applyAlignment="1">
      <alignment horizontal="center" vertical="center" wrapText="1"/>
    </xf>
    <xf numFmtId="3" fontId="13" fillId="20" borderId="59" xfId="2" applyNumberFormat="1" applyFont="1" applyFill="1" applyBorder="1" applyAlignment="1">
      <alignment horizontal="center" vertical="center" wrapText="1"/>
    </xf>
    <xf numFmtId="4" fontId="13" fillId="20" borderId="58" xfId="2" applyNumberFormat="1" applyFont="1" applyFill="1" applyBorder="1" applyAlignment="1">
      <alignment horizontal="center" vertical="center" wrapText="1"/>
    </xf>
    <xf numFmtId="4" fontId="13" fillId="20" borderId="63" xfId="2" applyNumberFormat="1" applyFont="1" applyFill="1" applyBorder="1" applyAlignment="1">
      <alignment horizontal="center" vertical="center" wrapText="1"/>
    </xf>
    <xf numFmtId="3" fontId="33" fillId="3" borderId="59" xfId="2" applyNumberFormat="1" applyFont="1" applyFill="1" applyBorder="1" applyAlignment="1">
      <alignment horizontal="center" vertical="center" wrapText="1"/>
    </xf>
    <xf numFmtId="4" fontId="13" fillId="0" borderId="63" xfId="2" applyNumberFormat="1" applyFont="1" applyBorder="1" applyAlignment="1">
      <alignment horizontal="center" vertical="center" wrapText="1"/>
    </xf>
    <xf numFmtId="4" fontId="13" fillId="0" borderId="58" xfId="2" applyNumberFormat="1" applyFont="1" applyBorder="1" applyAlignment="1">
      <alignment horizontal="center" vertical="center" wrapText="1"/>
    </xf>
    <xf numFmtId="4" fontId="13" fillId="0" borderId="59" xfId="2" applyNumberFormat="1" applyFont="1" applyBorder="1" applyAlignment="1">
      <alignment horizontal="center" vertical="center" wrapText="1"/>
    </xf>
    <xf numFmtId="3" fontId="13" fillId="0" borderId="63" xfId="2" applyNumberFormat="1" applyFont="1" applyBorder="1" applyAlignment="1">
      <alignment horizontal="center" vertical="center" wrapText="1"/>
    </xf>
    <xf numFmtId="3" fontId="13" fillId="0" borderId="58" xfId="2" applyNumberFormat="1" applyFont="1" applyBorder="1" applyAlignment="1">
      <alignment horizontal="center" vertical="center" wrapText="1"/>
    </xf>
    <xf numFmtId="3" fontId="13" fillId="0" borderId="59" xfId="2" applyNumberFormat="1" applyFont="1" applyBorder="1" applyAlignment="1">
      <alignment horizontal="center" vertical="center" wrapText="1"/>
    </xf>
    <xf numFmtId="1" fontId="13" fillId="3" borderId="63" xfId="0" applyNumberFormat="1" applyFont="1" applyFill="1" applyBorder="1" applyAlignment="1">
      <alignment horizontal="center" vertical="center" wrapText="1"/>
    </xf>
    <xf numFmtId="1" fontId="13" fillId="3" borderId="58" xfId="0" applyNumberFormat="1" applyFont="1" applyFill="1" applyBorder="1" applyAlignment="1">
      <alignment horizontal="center" vertical="center" wrapText="1"/>
    </xf>
    <xf numFmtId="1" fontId="13" fillId="3" borderId="59" xfId="0" applyNumberFormat="1" applyFont="1" applyFill="1" applyBorder="1" applyAlignment="1">
      <alignment horizontal="center" vertical="center" wrapText="1"/>
    </xf>
    <xf numFmtId="3" fontId="13" fillId="3" borderId="64" xfId="2" applyNumberFormat="1" applyFont="1" applyFill="1" applyBorder="1" applyAlignment="1">
      <alignment horizontal="center" vertical="center" wrapText="1"/>
    </xf>
    <xf numFmtId="3" fontId="13" fillId="3" borderId="61" xfId="2" applyNumberFormat="1" applyFont="1" applyFill="1" applyBorder="1" applyAlignment="1">
      <alignment horizontal="center" vertical="center" wrapText="1"/>
    </xf>
    <xf numFmtId="3" fontId="13" fillId="12" borderId="59" xfId="3" applyNumberFormat="1" applyFont="1" applyFill="1" applyBorder="1" applyAlignment="1">
      <alignment horizontal="center" vertical="center" wrapText="1"/>
    </xf>
    <xf numFmtId="3" fontId="13" fillId="3" borderId="59" xfId="3" applyNumberFormat="1" applyFont="1" applyFill="1" applyBorder="1" applyAlignment="1">
      <alignment horizontal="center" vertical="center" wrapText="1"/>
    </xf>
    <xf numFmtId="4" fontId="13" fillId="3" borderId="59" xfId="3" applyNumberFormat="1" applyFont="1" applyFill="1" applyBorder="1" applyAlignment="1">
      <alignment horizontal="center" vertical="center" wrapText="1"/>
    </xf>
    <xf numFmtId="4" fontId="13" fillId="0" borderId="59" xfId="3" applyNumberFormat="1" applyFont="1" applyFill="1" applyBorder="1" applyAlignment="1">
      <alignment horizontal="center" vertical="center" wrapText="1"/>
    </xf>
    <xf numFmtId="3" fontId="13" fillId="20" borderId="59" xfId="3" applyNumberFormat="1" applyFont="1" applyFill="1" applyBorder="1" applyAlignment="1">
      <alignment horizontal="center" vertical="center" wrapText="1"/>
    </xf>
    <xf numFmtId="4" fontId="13" fillId="20" borderId="59" xfId="2" applyNumberFormat="1" applyFont="1" applyFill="1" applyBorder="1" applyAlignment="1">
      <alignment horizontal="center" vertical="center" wrapText="1"/>
    </xf>
    <xf numFmtId="1" fontId="13" fillId="15" borderId="63" xfId="0" applyNumberFormat="1" applyFont="1" applyFill="1" applyBorder="1" applyAlignment="1">
      <alignment horizontal="center" vertical="center" wrapText="1"/>
    </xf>
    <xf numFmtId="1" fontId="13" fillId="15" borderId="58" xfId="0" applyNumberFormat="1" applyFont="1" applyFill="1" applyBorder="1" applyAlignment="1">
      <alignment horizontal="center" vertical="center" wrapText="1"/>
    </xf>
    <xf numFmtId="1" fontId="13" fillId="15" borderId="59" xfId="0" applyNumberFormat="1" applyFont="1" applyFill="1" applyBorder="1" applyAlignment="1">
      <alignment horizontal="center" vertical="center" wrapText="1"/>
    </xf>
    <xf numFmtId="3" fontId="13" fillId="12" borderId="55" xfId="2" applyNumberFormat="1" applyFont="1" applyFill="1" applyBorder="1" applyAlignment="1">
      <alignment horizontal="center" vertical="center" wrapText="1"/>
    </xf>
    <xf numFmtId="3" fontId="13" fillId="3" borderId="55" xfId="2" applyNumberFormat="1" applyFont="1" applyFill="1" applyBorder="1" applyAlignment="1">
      <alignment horizontal="center" vertical="center" wrapText="1"/>
    </xf>
    <xf numFmtId="4" fontId="13" fillId="3" borderId="55" xfId="2" applyNumberFormat="1" applyFont="1" applyFill="1" applyBorder="1" applyAlignment="1">
      <alignment horizontal="center" vertical="center" wrapText="1"/>
    </xf>
    <xf numFmtId="4" fontId="13" fillId="20" borderId="55" xfId="2" applyNumberFormat="1" applyFont="1" applyFill="1" applyBorder="1" applyAlignment="1">
      <alignment horizontal="center" vertical="center" wrapText="1"/>
    </xf>
    <xf numFmtId="4" fontId="13" fillId="0" borderId="55" xfId="2" applyNumberFormat="1" applyFont="1" applyBorder="1" applyAlignment="1">
      <alignment horizontal="center" vertical="center" wrapText="1"/>
    </xf>
    <xf numFmtId="3" fontId="13" fillId="0" borderId="55" xfId="2" applyNumberFormat="1" applyFont="1" applyBorder="1" applyAlignment="1">
      <alignment horizontal="center" vertical="center" wrapText="1"/>
    </xf>
    <xf numFmtId="1" fontId="13" fillId="15" borderId="55" xfId="0" applyNumberFormat="1" applyFont="1" applyFill="1" applyBorder="1" applyAlignment="1">
      <alignment horizontal="center" vertical="center" wrapText="1"/>
    </xf>
    <xf numFmtId="3" fontId="13" fillId="12" borderId="57" xfId="3" applyNumberFormat="1" applyFont="1" applyFill="1" applyBorder="1" applyAlignment="1">
      <alignment horizontal="center" vertical="center" wrapText="1"/>
    </xf>
    <xf numFmtId="3" fontId="13" fillId="3" borderId="57" xfId="3" applyNumberFormat="1" applyFont="1" applyFill="1" applyBorder="1" applyAlignment="1">
      <alignment horizontal="center" vertical="center" wrapText="1"/>
    </xf>
    <xf numFmtId="4" fontId="13" fillId="3" borderId="57" xfId="3" applyNumberFormat="1" applyFont="1" applyFill="1" applyBorder="1" applyAlignment="1">
      <alignment horizontal="center" vertical="center" wrapText="1"/>
    </xf>
    <xf numFmtId="3" fontId="13" fillId="20" borderId="57" xfId="3" applyNumberFormat="1" applyFont="1" applyFill="1" applyBorder="1" applyAlignment="1">
      <alignment horizontal="center" vertical="center" wrapText="1"/>
    </xf>
    <xf numFmtId="4" fontId="13" fillId="20" borderId="57" xfId="3" applyNumberFormat="1" applyFont="1" applyFill="1" applyBorder="1" applyAlignment="1">
      <alignment horizontal="center" vertical="center" wrapText="1"/>
    </xf>
    <xf numFmtId="4" fontId="13" fillId="20" borderId="59" xfId="3" applyNumberFormat="1" applyFont="1" applyFill="1" applyBorder="1" applyAlignment="1">
      <alignment horizontal="center" vertical="center" wrapText="1"/>
    </xf>
    <xf numFmtId="4" fontId="13" fillId="0" borderId="57" xfId="3" applyNumberFormat="1" applyFont="1" applyFill="1" applyBorder="1" applyAlignment="1">
      <alignment horizontal="center" vertical="center" wrapText="1"/>
    </xf>
    <xf numFmtId="3" fontId="13" fillId="0" borderId="57" xfId="3" applyNumberFormat="1" applyFont="1" applyFill="1" applyBorder="1" applyAlignment="1">
      <alignment horizontal="center" vertical="center" wrapText="1"/>
    </xf>
    <xf numFmtId="3" fontId="13" fillId="0" borderId="59" xfId="3" applyNumberFormat="1" applyFont="1" applyFill="1" applyBorder="1" applyAlignment="1">
      <alignment horizontal="center" vertical="center" wrapText="1"/>
    </xf>
    <xf numFmtId="1" fontId="13" fillId="15" borderId="57" xfId="0" applyNumberFormat="1" applyFont="1" applyFill="1" applyBorder="1" applyAlignment="1">
      <alignment horizontal="center" vertical="center" wrapText="1"/>
    </xf>
    <xf numFmtId="3" fontId="13" fillId="12" borderId="72" xfId="2" applyNumberFormat="1" applyFont="1" applyFill="1" applyBorder="1" applyAlignment="1">
      <alignment horizontal="center" vertical="center" wrapText="1"/>
    </xf>
    <xf numFmtId="3" fontId="13" fillId="12" borderId="73" xfId="2" applyNumberFormat="1" applyFont="1" applyFill="1" applyBorder="1" applyAlignment="1">
      <alignment horizontal="center" vertical="center" wrapText="1"/>
    </xf>
    <xf numFmtId="3" fontId="13" fillId="3" borderId="72" xfId="2" applyNumberFormat="1" applyFont="1" applyFill="1" applyBorder="1" applyAlignment="1">
      <alignment horizontal="center" vertical="center" wrapText="1"/>
    </xf>
    <xf numFmtId="3" fontId="13" fillId="3" borderId="73" xfId="2" applyNumberFormat="1" applyFont="1" applyFill="1" applyBorder="1" applyAlignment="1">
      <alignment horizontal="center" vertical="center" wrapText="1"/>
    </xf>
    <xf numFmtId="4" fontId="13" fillId="3" borderId="72" xfId="2" applyNumberFormat="1" applyFont="1" applyFill="1" applyBorder="1" applyAlignment="1">
      <alignment horizontal="center" vertical="center" wrapText="1"/>
    </xf>
    <xf numFmtId="4" fontId="13" fillId="3" borderId="43" xfId="2" applyNumberFormat="1" applyFont="1" applyFill="1" applyBorder="1" applyAlignment="1">
      <alignment horizontal="center" vertical="center" wrapText="1"/>
    </xf>
    <xf numFmtId="4" fontId="13" fillId="3" borderId="73" xfId="2" applyNumberFormat="1" applyFont="1" applyFill="1" applyBorder="1" applyAlignment="1">
      <alignment horizontal="center" vertical="center" wrapText="1"/>
    </xf>
    <xf numFmtId="4" fontId="13" fillId="20" borderId="72" xfId="2" applyNumberFormat="1" applyFont="1" applyFill="1" applyBorder="1" applyAlignment="1">
      <alignment horizontal="center" vertical="center" wrapText="1"/>
    </xf>
    <xf numFmtId="4" fontId="13" fillId="20" borderId="43" xfId="2" applyNumberFormat="1" applyFont="1" applyFill="1" applyBorder="1" applyAlignment="1">
      <alignment horizontal="center" vertical="center" wrapText="1"/>
    </xf>
    <xf numFmtId="4" fontId="13" fillId="20" borderId="73" xfId="2" applyNumberFormat="1" applyFont="1" applyFill="1" applyBorder="1" applyAlignment="1">
      <alignment horizontal="center" vertical="center" wrapText="1"/>
    </xf>
    <xf numFmtId="4" fontId="13" fillId="0" borderId="72" xfId="2" applyNumberFormat="1" applyFont="1" applyBorder="1" applyAlignment="1">
      <alignment horizontal="center" vertical="center" wrapText="1"/>
    </xf>
    <xf numFmtId="4" fontId="13" fillId="0" borderId="43" xfId="2" applyNumberFormat="1" applyFont="1" applyBorder="1" applyAlignment="1">
      <alignment horizontal="center" vertical="center" wrapText="1"/>
    </xf>
    <xf numFmtId="4" fontId="13" fillId="0" borderId="73" xfId="2" applyNumberFormat="1" applyFont="1" applyBorder="1" applyAlignment="1">
      <alignment horizontal="center" vertical="center" wrapText="1"/>
    </xf>
    <xf numFmtId="3" fontId="13" fillId="0" borderId="72" xfId="2" applyNumberFormat="1" applyFont="1" applyBorder="1" applyAlignment="1">
      <alignment horizontal="center" vertical="center" wrapText="1"/>
    </xf>
    <xf numFmtId="3" fontId="13" fillId="0" borderId="43" xfId="2" applyNumberFormat="1" applyFont="1" applyBorder="1" applyAlignment="1">
      <alignment horizontal="center" vertical="center" wrapText="1"/>
    </xf>
    <xf numFmtId="3" fontId="13" fillId="12" borderId="74" xfId="3" applyNumberFormat="1" applyFont="1" applyFill="1" applyBorder="1" applyAlignment="1">
      <alignment horizontal="center" vertical="center" wrapText="1"/>
    </xf>
    <xf numFmtId="3" fontId="13" fillId="12" borderId="73" xfId="3" applyNumberFormat="1" applyFont="1" applyFill="1" applyBorder="1" applyAlignment="1">
      <alignment horizontal="center" vertical="center" wrapText="1"/>
    </xf>
    <xf numFmtId="3" fontId="13" fillId="3" borderId="74" xfId="3" applyNumberFormat="1" applyFont="1" applyFill="1" applyBorder="1" applyAlignment="1">
      <alignment horizontal="center" vertical="center" wrapText="1"/>
    </xf>
    <xf numFmtId="3" fontId="13" fillId="3" borderId="73" xfId="3" applyNumberFormat="1" applyFont="1" applyFill="1" applyBorder="1" applyAlignment="1">
      <alignment horizontal="center" vertical="center" wrapText="1"/>
    </xf>
    <xf numFmtId="4" fontId="13" fillId="3" borderId="74" xfId="3" applyNumberFormat="1" applyFont="1" applyFill="1" applyBorder="1" applyAlignment="1">
      <alignment horizontal="center" vertical="center" wrapText="1"/>
    </xf>
    <xf numFmtId="4" fontId="13" fillId="3" borderId="73" xfId="3" applyNumberFormat="1" applyFont="1" applyFill="1" applyBorder="1" applyAlignment="1">
      <alignment horizontal="center" vertical="center" wrapText="1"/>
    </xf>
    <xf numFmtId="4" fontId="13" fillId="20" borderId="74" xfId="3" applyNumberFormat="1" applyFont="1" applyFill="1" applyBorder="1" applyAlignment="1">
      <alignment horizontal="center" vertical="center" wrapText="1"/>
    </xf>
    <xf numFmtId="4" fontId="13" fillId="20" borderId="73" xfId="3" applyNumberFormat="1" applyFont="1" applyFill="1" applyBorder="1" applyAlignment="1">
      <alignment horizontal="center" vertical="center" wrapText="1"/>
    </xf>
    <xf numFmtId="4" fontId="13" fillId="0" borderId="74" xfId="3" applyNumberFormat="1" applyFont="1" applyFill="1" applyBorder="1" applyAlignment="1">
      <alignment horizontal="center" vertical="center" wrapText="1"/>
    </xf>
    <xf numFmtId="4" fontId="13" fillId="0" borderId="73" xfId="3" applyNumberFormat="1" applyFont="1" applyFill="1" applyBorder="1" applyAlignment="1">
      <alignment horizontal="center" vertical="center" wrapText="1"/>
    </xf>
    <xf numFmtId="3" fontId="13" fillId="0" borderId="74" xfId="3" applyNumberFormat="1" applyFont="1" applyFill="1" applyBorder="1" applyAlignment="1">
      <alignment horizontal="center" vertical="center" wrapText="1"/>
    </xf>
    <xf numFmtId="3" fontId="13" fillId="0" borderId="73" xfId="3" applyNumberFormat="1" applyFont="1" applyFill="1" applyBorder="1" applyAlignment="1">
      <alignment horizontal="center" vertical="center" wrapText="1"/>
    </xf>
    <xf numFmtId="4" fontId="13" fillId="3" borderId="2" xfId="2" applyNumberFormat="1" applyFont="1" applyFill="1" applyBorder="1" applyAlignment="1">
      <alignment horizontal="center" vertical="center" wrapText="1"/>
    </xf>
    <xf numFmtId="4" fontId="13" fillId="20" borderId="2" xfId="2" applyNumberFormat="1" applyFont="1" applyFill="1" applyBorder="1" applyAlignment="1">
      <alignment horizontal="center" vertical="center" wrapText="1"/>
    </xf>
    <xf numFmtId="4" fontId="13" fillId="0" borderId="2" xfId="2" applyNumberFormat="1" applyFont="1" applyBorder="1" applyAlignment="1">
      <alignment horizontal="center" vertical="center" wrapText="1"/>
    </xf>
    <xf numFmtId="3" fontId="13" fillId="0" borderId="2" xfId="2" applyNumberFormat="1" applyFont="1" applyBorder="1" applyAlignment="1">
      <alignment horizontal="center" vertical="center" wrapText="1"/>
    </xf>
    <xf numFmtId="1" fontId="13" fillId="15" borderId="2" xfId="0" applyNumberFormat="1" applyFont="1" applyFill="1" applyBorder="1" applyAlignment="1">
      <alignment horizontal="center" vertical="center" wrapText="1"/>
    </xf>
    <xf numFmtId="1" fontId="13" fillId="3" borderId="57" xfId="0" applyNumberFormat="1" applyFont="1" applyFill="1" applyBorder="1" applyAlignment="1">
      <alignment horizontal="center" vertical="center" wrapText="1"/>
    </xf>
    <xf numFmtId="3" fontId="13" fillId="12" borderId="76" xfId="2" applyNumberFormat="1" applyFont="1" applyFill="1" applyBorder="1" applyAlignment="1">
      <alignment horizontal="center" vertical="center" wrapText="1"/>
    </xf>
    <xf numFmtId="3" fontId="13" fillId="3" borderId="76" xfId="2" applyNumberFormat="1" applyFont="1" applyFill="1" applyBorder="1" applyAlignment="1">
      <alignment horizontal="center" vertical="center" wrapText="1"/>
    </xf>
    <xf numFmtId="4" fontId="13" fillId="3" borderId="76" xfId="2" applyNumberFormat="1" applyFont="1" applyFill="1" applyBorder="1" applyAlignment="1">
      <alignment horizontal="center" vertical="center" wrapText="1"/>
    </xf>
    <xf numFmtId="4" fontId="13" fillId="0" borderId="76" xfId="2" applyNumberFormat="1" applyFont="1" applyBorder="1" applyAlignment="1">
      <alignment horizontal="center" vertical="center" wrapText="1"/>
    </xf>
    <xf numFmtId="3" fontId="13" fillId="20" borderId="76" xfId="2" applyNumberFormat="1" applyFont="1" applyFill="1" applyBorder="1" applyAlignment="1">
      <alignment horizontal="center" vertical="center" wrapText="1"/>
    </xf>
    <xf numFmtId="0" fontId="15" fillId="11" borderId="63" xfId="0" applyFont="1" applyFill="1" applyBorder="1" applyAlignment="1">
      <alignment horizontal="center" vertical="center" wrapText="1"/>
    </xf>
    <xf numFmtId="0" fontId="15" fillId="11" borderId="58" xfId="0" applyFont="1" applyFill="1" applyBorder="1" applyAlignment="1">
      <alignment horizontal="center" vertical="center" wrapText="1"/>
    </xf>
    <xf numFmtId="0" fontId="15" fillId="11" borderId="59" xfId="0" applyFont="1" applyFill="1" applyBorder="1" applyAlignment="1">
      <alignment horizontal="center" vertical="center" wrapText="1"/>
    </xf>
    <xf numFmtId="0" fontId="18" fillId="10" borderId="57" xfId="0" applyFont="1" applyFill="1" applyBorder="1" applyAlignment="1">
      <alignment horizontal="center" vertical="center" wrapText="1"/>
    </xf>
    <xf numFmtId="0" fontId="18" fillId="10" borderId="59" xfId="0" applyFont="1" applyFill="1" applyBorder="1" applyAlignment="1">
      <alignment horizontal="center" vertical="center" wrapText="1"/>
    </xf>
    <xf numFmtId="0" fontId="18" fillId="9" borderId="2" xfId="0" applyFont="1" applyFill="1" applyBorder="1" applyAlignment="1">
      <alignment horizontal="center" vertical="center" wrapText="1"/>
    </xf>
    <xf numFmtId="0" fontId="31" fillId="3" borderId="0" xfId="0" applyFont="1" applyFill="1" applyAlignment="1">
      <alignment horizontal="center" vertical="center" wrapText="1"/>
    </xf>
    <xf numFmtId="0" fontId="13" fillId="15" borderId="55" xfId="0" applyFont="1" applyFill="1" applyBorder="1" applyAlignment="1">
      <alignment horizontal="center" vertical="center" wrapText="1"/>
    </xf>
    <xf numFmtId="0" fontId="13" fillId="3" borderId="55" xfId="0" applyFont="1" applyFill="1" applyBorder="1" applyAlignment="1">
      <alignment horizontal="center" vertical="center"/>
    </xf>
    <xf numFmtId="9" fontId="13" fillId="3" borderId="63" xfId="1" applyFont="1" applyFill="1" applyBorder="1" applyAlignment="1">
      <alignment horizontal="center" vertical="center" wrapText="1"/>
    </xf>
    <xf numFmtId="9" fontId="13" fillId="3" borderId="58" xfId="1" applyFont="1" applyFill="1" applyBorder="1" applyAlignment="1">
      <alignment horizontal="center" vertical="center" wrapText="1"/>
    </xf>
    <xf numFmtId="9" fontId="13" fillId="3" borderId="59" xfId="1" applyFont="1" applyFill="1" applyBorder="1" applyAlignment="1">
      <alignment horizontal="center" vertical="center" wrapText="1"/>
    </xf>
    <xf numFmtId="3" fontId="33" fillId="3" borderId="63" xfId="2" applyNumberFormat="1" applyFont="1" applyFill="1" applyBorder="1" applyAlignment="1">
      <alignment horizontal="center" vertical="center" wrapText="1"/>
    </xf>
    <xf numFmtId="3" fontId="33" fillId="3" borderId="58" xfId="2" applyNumberFormat="1" applyFont="1" applyFill="1" applyBorder="1" applyAlignment="1">
      <alignment horizontal="center" vertical="center" wrapText="1"/>
    </xf>
    <xf numFmtId="3" fontId="33" fillId="3" borderId="64" xfId="2" applyNumberFormat="1" applyFont="1" applyFill="1" applyBorder="1" applyAlignment="1">
      <alignment horizontal="center" vertical="center" wrapText="1"/>
    </xf>
    <xf numFmtId="3" fontId="33" fillId="3" borderId="61" xfId="2" applyNumberFormat="1" applyFont="1" applyFill="1" applyBorder="1" applyAlignment="1">
      <alignment horizontal="center" vertical="center" wrapText="1"/>
    </xf>
    <xf numFmtId="3" fontId="33" fillId="3" borderId="62" xfId="2" applyNumberFormat="1" applyFont="1" applyFill="1" applyBorder="1" applyAlignment="1">
      <alignment horizontal="center" vertical="center" wrapText="1"/>
    </xf>
    <xf numFmtId="9" fontId="13" fillId="3" borderId="55" xfId="1" applyFont="1" applyFill="1" applyBorder="1" applyAlignment="1">
      <alignment horizontal="center" vertical="center" wrapText="1"/>
    </xf>
    <xf numFmtId="9" fontId="13" fillId="3" borderId="57" xfId="1" applyFont="1" applyFill="1" applyBorder="1" applyAlignment="1">
      <alignment horizontal="center" vertical="center" wrapText="1"/>
    </xf>
    <xf numFmtId="3" fontId="33" fillId="3" borderId="57" xfId="3" applyNumberFormat="1" applyFont="1" applyFill="1" applyBorder="1" applyAlignment="1">
      <alignment horizontal="center" vertical="center" wrapText="1"/>
    </xf>
    <xf numFmtId="3" fontId="33" fillId="3" borderId="59" xfId="3" applyNumberFormat="1" applyFont="1" applyFill="1" applyBorder="1" applyAlignment="1">
      <alignment horizontal="center" vertical="center" wrapText="1"/>
    </xf>
    <xf numFmtId="3" fontId="33" fillId="3" borderId="60" xfId="3" applyNumberFormat="1" applyFont="1" applyFill="1" applyBorder="1" applyAlignment="1">
      <alignment horizontal="center" vertical="center" wrapText="1"/>
    </xf>
    <xf numFmtId="3" fontId="33" fillId="3" borderId="62" xfId="3" applyNumberFormat="1" applyFont="1" applyFill="1" applyBorder="1" applyAlignment="1">
      <alignment horizontal="center" vertical="center" wrapText="1"/>
    </xf>
    <xf numFmtId="3" fontId="13" fillId="12" borderId="0" xfId="2" applyNumberFormat="1" applyFont="1" applyFill="1" applyAlignment="1">
      <alignment horizontal="center" vertical="center" wrapText="1"/>
    </xf>
    <xf numFmtId="9" fontId="13" fillId="3" borderId="0" xfId="1" applyFont="1" applyFill="1" applyBorder="1" applyAlignment="1">
      <alignment horizontal="center" vertical="center" wrapText="1"/>
    </xf>
    <xf numFmtId="3" fontId="33" fillId="3" borderId="4" xfId="2" applyNumberFormat="1" applyFont="1" applyFill="1" applyBorder="1" applyAlignment="1">
      <alignment horizontal="center" vertical="center" wrapText="1"/>
    </xf>
    <xf numFmtId="3" fontId="13" fillId="3" borderId="62" xfId="2" applyNumberFormat="1" applyFont="1" applyFill="1" applyBorder="1" applyAlignment="1">
      <alignment horizontal="center" vertical="center" wrapText="1"/>
    </xf>
    <xf numFmtId="3" fontId="13" fillId="18" borderId="64" xfId="2" applyNumberFormat="1" applyFont="1" applyFill="1" applyBorder="1" applyAlignment="1">
      <alignment horizontal="center" vertical="center" wrapText="1"/>
    </xf>
    <xf numFmtId="3" fontId="13" fillId="18" borderId="61" xfId="2" applyNumberFormat="1" applyFont="1" applyFill="1" applyBorder="1" applyAlignment="1">
      <alignment horizontal="center" vertical="center" wrapText="1"/>
    </xf>
    <xf numFmtId="3" fontId="13" fillId="18" borderId="62" xfId="2" applyNumberFormat="1" applyFont="1" applyFill="1" applyBorder="1" applyAlignment="1">
      <alignment horizontal="center" vertical="center" wrapText="1"/>
    </xf>
    <xf numFmtId="3" fontId="13" fillId="3" borderId="56" xfId="2" applyNumberFormat="1" applyFont="1" applyFill="1" applyBorder="1" applyAlignment="1">
      <alignment horizontal="center" vertical="center" wrapText="1"/>
    </xf>
    <xf numFmtId="3" fontId="13" fillId="3" borderId="60" xfId="3" applyNumberFormat="1" applyFont="1" applyFill="1" applyBorder="1" applyAlignment="1">
      <alignment horizontal="center" vertical="center" wrapText="1"/>
    </xf>
    <xf numFmtId="3" fontId="13" fillId="3" borderId="62" xfId="3" applyNumberFormat="1" applyFont="1" applyFill="1" applyBorder="1" applyAlignment="1">
      <alignment horizontal="center" vertical="center" wrapText="1"/>
    </xf>
    <xf numFmtId="3" fontId="13" fillId="18" borderId="60" xfId="2" applyNumberFormat="1" applyFont="1" applyFill="1" applyBorder="1" applyAlignment="1">
      <alignment horizontal="center" vertical="center" wrapText="1"/>
    </xf>
    <xf numFmtId="0" fontId="13" fillId="3" borderId="0" xfId="0" applyFont="1" applyFill="1" applyAlignment="1">
      <alignment wrapText="1"/>
    </xf>
    <xf numFmtId="49" fontId="13" fillId="3" borderId="1" xfId="2" applyNumberFormat="1" applyFont="1" applyFill="1" applyBorder="1" applyAlignment="1">
      <alignment horizontal="center" vertical="center" wrapText="1"/>
    </xf>
    <xf numFmtId="9" fontId="13" fillId="3" borderId="77" xfId="1" applyFont="1" applyFill="1" applyBorder="1" applyAlignment="1">
      <alignment horizontal="center" vertical="center" wrapText="1"/>
    </xf>
    <xf numFmtId="3" fontId="13" fillId="3" borderId="77" xfId="2" applyNumberFormat="1" applyFont="1" applyFill="1" applyBorder="1" applyAlignment="1">
      <alignment horizontal="center" vertical="center" wrapText="1"/>
    </xf>
    <xf numFmtId="49" fontId="13" fillId="3" borderId="33" xfId="2" applyNumberFormat="1" applyFont="1" applyFill="1" applyBorder="1" applyAlignment="1">
      <alignment horizontal="center" vertical="center" wrapText="1"/>
    </xf>
    <xf numFmtId="0" fontId="13" fillId="0" borderId="1" xfId="0" applyFont="1" applyBorder="1" applyAlignment="1">
      <alignment horizontal="center" vertical="center" wrapText="1"/>
    </xf>
    <xf numFmtId="49" fontId="13" fillId="3" borderId="1" xfId="0" applyNumberFormat="1" applyFont="1" applyFill="1" applyBorder="1" applyAlignment="1">
      <alignment horizontal="center" vertical="center"/>
    </xf>
    <xf numFmtId="0" fontId="13" fillId="3" borderId="1" xfId="0" applyFont="1" applyFill="1" applyBorder="1" applyAlignment="1">
      <alignment horizontal="center" vertical="center"/>
    </xf>
    <xf numFmtId="0" fontId="13" fillId="3" borderId="5" xfId="0" applyFont="1" applyFill="1" applyBorder="1" applyAlignment="1">
      <alignment horizontal="center" vertical="center"/>
    </xf>
    <xf numFmtId="0" fontId="13" fillId="0" borderId="0" xfId="0" applyFont="1"/>
    <xf numFmtId="49" fontId="13" fillId="0" borderId="1" xfId="3" applyNumberFormat="1" applyFont="1" applyFill="1" applyBorder="1" applyAlignment="1">
      <alignment horizontal="center" vertical="center" wrapText="1"/>
    </xf>
    <xf numFmtId="49" fontId="13" fillId="0" borderId="1" xfId="0" applyNumberFormat="1" applyFont="1" applyBorder="1" applyAlignment="1">
      <alignment horizontal="center" vertical="center" wrapText="1"/>
    </xf>
    <xf numFmtId="0" fontId="13" fillId="0" borderId="5" xfId="0" applyFont="1" applyBorder="1" applyAlignment="1">
      <alignment horizontal="center" vertical="center" wrapText="1"/>
    </xf>
    <xf numFmtId="0" fontId="13" fillId="0" borderId="0" xfId="0" applyFont="1" applyAlignment="1">
      <alignment wrapText="1"/>
    </xf>
    <xf numFmtId="0" fontId="13" fillId="15" borderId="1" xfId="0" applyFont="1" applyFill="1" applyBorder="1" applyAlignment="1">
      <alignment horizontal="center" vertical="center" wrapText="1"/>
    </xf>
    <xf numFmtId="0" fontId="13" fillId="0" borderId="1" xfId="2" applyFont="1" applyBorder="1" applyAlignment="1">
      <alignment horizontal="center" vertical="center" wrapText="1"/>
    </xf>
    <xf numFmtId="0" fontId="30" fillId="0" borderId="88" xfId="0" applyFont="1" applyBorder="1" applyAlignment="1">
      <alignment horizontal="center" vertical="center" wrapText="1"/>
    </xf>
    <xf numFmtId="3" fontId="13" fillId="19" borderId="94" xfId="3" applyNumberFormat="1" applyFont="1" applyFill="1" applyBorder="1" applyAlignment="1">
      <alignment horizontal="center" vertical="center" wrapText="1"/>
    </xf>
    <xf numFmtId="0" fontId="22" fillId="8" borderId="88" xfId="0" applyFont="1" applyFill="1" applyBorder="1" applyAlignment="1">
      <alignment vertical="center" wrapText="1"/>
    </xf>
    <xf numFmtId="0" fontId="21" fillId="12" borderId="91" xfId="0" applyFont="1" applyFill="1" applyBorder="1" applyAlignment="1">
      <alignment vertical="center" wrapText="1"/>
    </xf>
    <xf numFmtId="49" fontId="13" fillId="3" borderId="5" xfId="2" applyNumberFormat="1" applyFont="1" applyFill="1" applyBorder="1" applyAlignment="1">
      <alignment horizontal="center" vertical="center" wrapText="1"/>
    </xf>
    <xf numFmtId="0" fontId="15" fillId="11" borderId="77" xfId="0" applyFont="1" applyFill="1" applyBorder="1" applyAlignment="1">
      <alignment horizontal="center" vertical="center" wrapText="1"/>
    </xf>
    <xf numFmtId="3" fontId="13" fillId="12" borderId="77" xfId="2" applyNumberFormat="1" applyFont="1" applyFill="1" applyBorder="1" applyAlignment="1">
      <alignment horizontal="center" vertical="center" wrapText="1"/>
    </xf>
    <xf numFmtId="3" fontId="13" fillId="3" borderId="78" xfId="2" applyNumberFormat="1" applyFont="1" applyFill="1" applyBorder="1" applyAlignment="1">
      <alignment horizontal="center" vertical="center" wrapText="1"/>
    </xf>
    <xf numFmtId="3" fontId="13" fillId="18" borderId="78" xfId="2" applyNumberFormat="1" applyFont="1" applyFill="1" applyBorder="1" applyAlignment="1">
      <alignment horizontal="center" vertical="center" wrapText="1"/>
    </xf>
    <xf numFmtId="0" fontId="19" fillId="7" borderId="10" xfId="0" applyFont="1" applyFill="1" applyBorder="1" applyAlignment="1">
      <alignment horizontal="center" vertical="center" wrapText="1"/>
    </xf>
    <xf numFmtId="0" fontId="13" fillId="3" borderId="31" xfId="2" applyFont="1" applyFill="1" applyBorder="1" applyAlignment="1">
      <alignment horizontal="center" vertical="center" wrapText="1"/>
    </xf>
    <xf numFmtId="0" fontId="15" fillId="2" borderId="0" xfId="0" applyFont="1" applyFill="1" applyAlignment="1">
      <alignment horizontal="center" vertical="center" wrapText="1"/>
    </xf>
    <xf numFmtId="0" fontId="13" fillId="3" borderId="0" xfId="5" applyFont="1" applyFill="1" applyAlignment="1">
      <alignment horizontal="center" vertical="center" wrapText="1"/>
    </xf>
    <xf numFmtId="3" fontId="13" fillId="0" borderId="61" xfId="2" applyNumberFormat="1" applyFont="1" applyBorder="1" applyAlignment="1">
      <alignment horizontal="center" vertical="center" wrapText="1"/>
    </xf>
    <xf numFmtId="3" fontId="13" fillId="0" borderId="77" xfId="2" applyNumberFormat="1" applyFont="1" applyBorder="1" applyAlignment="1">
      <alignment horizontal="center" vertical="center" wrapText="1"/>
    </xf>
    <xf numFmtId="3" fontId="13" fillId="0" borderId="78" xfId="2" applyNumberFormat="1" applyFont="1" applyBorder="1" applyAlignment="1">
      <alignment horizontal="center" vertical="center" wrapText="1"/>
    </xf>
    <xf numFmtId="3" fontId="13" fillId="12" borderId="57" xfId="2" applyNumberFormat="1" applyFont="1" applyFill="1" applyBorder="1" applyAlignment="1">
      <alignment horizontal="center" vertical="center" wrapText="1"/>
    </xf>
    <xf numFmtId="3" fontId="13" fillId="0" borderId="57" xfId="2" applyNumberFormat="1" applyFont="1" applyBorder="1" applyAlignment="1">
      <alignment horizontal="center" vertical="center" wrapText="1"/>
    </xf>
    <xf numFmtId="3" fontId="13" fillId="3" borderId="60" xfId="2" applyNumberFormat="1" applyFont="1" applyFill="1" applyBorder="1" applyAlignment="1">
      <alignment horizontal="center" vertical="center" wrapText="1"/>
    </xf>
    <xf numFmtId="3" fontId="13" fillId="19" borderId="62" xfId="2" applyNumberFormat="1" applyFont="1" applyFill="1" applyBorder="1" applyAlignment="1">
      <alignment horizontal="center" vertical="center" wrapText="1"/>
    </xf>
    <xf numFmtId="3" fontId="13" fillId="12" borderId="108" xfId="2" applyNumberFormat="1" applyFont="1" applyFill="1" applyBorder="1" applyAlignment="1">
      <alignment horizontal="center" vertical="center" wrapText="1"/>
    </xf>
    <xf numFmtId="3" fontId="13" fillId="0" borderId="108" xfId="2" applyNumberFormat="1" applyFont="1" applyBorder="1" applyAlignment="1">
      <alignment horizontal="center" vertical="center" wrapText="1"/>
    </xf>
    <xf numFmtId="3" fontId="13" fillId="0" borderId="109" xfId="2" applyNumberFormat="1" applyFont="1" applyBorder="1" applyAlignment="1">
      <alignment horizontal="center" vertical="center" wrapText="1"/>
    </xf>
    <xf numFmtId="3" fontId="13" fillId="3" borderId="57" xfId="1" applyNumberFormat="1" applyFont="1" applyFill="1" applyBorder="1" applyAlignment="1">
      <alignment horizontal="center" vertical="center" wrapText="1"/>
    </xf>
    <xf numFmtId="9" fontId="13" fillId="0" borderId="55" xfId="1" applyFont="1" applyFill="1" applyBorder="1" applyAlignment="1">
      <alignment horizontal="center" vertical="center" wrapText="1"/>
    </xf>
    <xf numFmtId="9" fontId="13" fillId="18" borderId="55" xfId="1" applyFont="1" applyFill="1" applyBorder="1" applyAlignment="1">
      <alignment horizontal="center" vertical="center" wrapText="1"/>
    </xf>
    <xf numFmtId="3" fontId="13" fillId="3" borderId="55" xfId="0" applyNumberFormat="1" applyFont="1" applyFill="1" applyBorder="1" applyAlignment="1">
      <alignment horizontal="center" vertical="center" wrapText="1"/>
    </xf>
    <xf numFmtId="3" fontId="13" fillId="3" borderId="2" xfId="0" applyNumberFormat="1" applyFont="1" applyFill="1" applyBorder="1" applyAlignment="1">
      <alignment horizontal="center" vertical="center" wrapText="1"/>
    </xf>
    <xf numFmtId="3" fontId="25" fillId="12" borderId="59" xfId="3" applyNumberFormat="1" applyFont="1" applyFill="1" applyBorder="1" applyAlignment="1">
      <alignment horizontal="center" vertical="center" wrapText="1"/>
    </xf>
    <xf numFmtId="164" fontId="13" fillId="3" borderId="57" xfId="3" applyNumberFormat="1" applyFont="1" applyFill="1" applyBorder="1" applyAlignment="1">
      <alignment horizontal="center" vertical="center" wrapText="1"/>
    </xf>
    <xf numFmtId="3" fontId="25" fillId="19" borderId="59" xfId="3" applyNumberFormat="1" applyFont="1" applyFill="1" applyBorder="1" applyAlignment="1">
      <alignment horizontal="center" vertical="center" wrapText="1"/>
    </xf>
    <xf numFmtId="3" fontId="13" fillId="0" borderId="59" xfId="3" applyNumberFormat="1" applyFont="1" applyBorder="1" applyAlignment="1">
      <alignment horizontal="center" vertical="center" wrapText="1"/>
    </xf>
    <xf numFmtId="9" fontId="13" fillId="0" borderId="59" xfId="1" applyFont="1" applyFill="1" applyBorder="1" applyAlignment="1">
      <alignment horizontal="center" vertical="center" wrapText="1"/>
    </xf>
    <xf numFmtId="3" fontId="13" fillId="32" borderId="57" xfId="3" applyNumberFormat="1" applyFont="1" applyFill="1" applyBorder="1" applyAlignment="1">
      <alignment horizontal="center" vertical="center" wrapText="1"/>
    </xf>
    <xf numFmtId="3" fontId="13" fillId="32" borderId="59" xfId="3" applyNumberFormat="1" applyFont="1" applyFill="1" applyBorder="1" applyAlignment="1">
      <alignment horizontal="center" vertical="center" wrapText="1"/>
    </xf>
    <xf numFmtId="3" fontId="13" fillId="19" borderId="0" xfId="2" applyNumberFormat="1" applyFont="1" applyFill="1" applyAlignment="1">
      <alignment horizontal="center" vertical="center" wrapText="1"/>
    </xf>
    <xf numFmtId="3" fontId="13" fillId="0" borderId="0" xfId="2" applyNumberFormat="1" applyFont="1" applyAlignment="1">
      <alignment horizontal="center" vertical="center" wrapText="1"/>
    </xf>
    <xf numFmtId="3" fontId="13" fillId="19" borderId="55" xfId="2" applyNumberFormat="1" applyFont="1" applyFill="1" applyBorder="1" applyAlignment="1">
      <alignment horizontal="center" vertical="center" wrapText="1"/>
    </xf>
    <xf numFmtId="3" fontId="13" fillId="28" borderId="55" xfId="3" applyNumberFormat="1" applyFont="1" applyFill="1" applyBorder="1" applyAlignment="1">
      <alignment horizontal="center" vertical="center" wrapText="1"/>
    </xf>
    <xf numFmtId="9" fontId="13" fillId="28" borderId="55" xfId="1" applyFont="1" applyFill="1" applyBorder="1" applyAlignment="1">
      <alignment horizontal="center" vertical="center" wrapText="1"/>
    </xf>
    <xf numFmtId="165" fontId="13" fillId="3" borderId="55" xfId="1" applyNumberFormat="1" applyFont="1" applyFill="1" applyBorder="1" applyAlignment="1">
      <alignment horizontal="center" vertical="center" wrapText="1"/>
    </xf>
    <xf numFmtId="165" fontId="13" fillId="27" borderId="55" xfId="3" applyNumberFormat="1" applyFont="1" applyFill="1" applyBorder="1" applyAlignment="1">
      <alignment horizontal="center" vertical="center" wrapText="1"/>
    </xf>
    <xf numFmtId="3" fontId="13" fillId="18" borderId="0" xfId="3" applyNumberFormat="1" applyFont="1" applyFill="1" applyBorder="1" applyAlignment="1">
      <alignment horizontal="center" vertical="center" wrapText="1"/>
    </xf>
    <xf numFmtId="3" fontId="13" fillId="29" borderId="55" xfId="3" applyNumberFormat="1" applyFont="1" applyFill="1" applyBorder="1" applyAlignment="1">
      <alignment horizontal="center" vertical="center" wrapText="1"/>
    </xf>
    <xf numFmtId="3" fontId="13" fillId="18" borderId="55" xfId="3" applyNumberFormat="1" applyFont="1" applyFill="1" applyBorder="1" applyAlignment="1">
      <alignment horizontal="center" vertical="center" wrapText="1"/>
    </xf>
    <xf numFmtId="3" fontId="13" fillId="29" borderId="57" xfId="3" applyNumberFormat="1" applyFont="1" applyFill="1" applyBorder="1" applyAlignment="1">
      <alignment horizontal="center" vertical="center" wrapText="1"/>
    </xf>
    <xf numFmtId="3" fontId="13" fillId="29" borderId="59" xfId="3" applyNumberFormat="1" applyFont="1" applyFill="1" applyBorder="1" applyAlignment="1">
      <alignment horizontal="center" vertical="center" wrapText="1"/>
    </xf>
    <xf numFmtId="9" fontId="13" fillId="0" borderId="57" xfId="1" applyFont="1" applyFill="1" applyBorder="1" applyAlignment="1">
      <alignment horizontal="center" vertical="center" wrapText="1"/>
    </xf>
    <xf numFmtId="165" fontId="13" fillId="3" borderId="57" xfId="1" applyNumberFormat="1" applyFont="1" applyFill="1" applyBorder="1" applyAlignment="1">
      <alignment horizontal="center" vertical="center" wrapText="1"/>
    </xf>
    <xf numFmtId="165" fontId="13" fillId="3" borderId="59" xfId="1" applyNumberFormat="1" applyFont="1" applyFill="1" applyBorder="1" applyAlignment="1">
      <alignment horizontal="center" vertical="center" wrapText="1"/>
    </xf>
    <xf numFmtId="3" fontId="13" fillId="29" borderId="2" xfId="3" applyNumberFormat="1" applyFont="1" applyFill="1" applyBorder="1" applyAlignment="1">
      <alignment horizontal="center" vertical="center" wrapText="1"/>
    </xf>
    <xf numFmtId="9" fontId="13" fillId="0" borderId="2" xfId="1" applyFont="1" applyFill="1" applyBorder="1" applyAlignment="1">
      <alignment horizontal="center" vertical="center" wrapText="1"/>
    </xf>
    <xf numFmtId="3" fontId="13" fillId="18" borderId="2" xfId="3" applyNumberFormat="1" applyFont="1" applyFill="1" applyBorder="1" applyAlignment="1">
      <alignment horizontal="center" vertical="center" wrapText="1"/>
    </xf>
    <xf numFmtId="3" fontId="13" fillId="18" borderId="59" xfId="3" applyNumberFormat="1" applyFont="1" applyFill="1" applyBorder="1" applyAlignment="1">
      <alignment horizontal="center" vertical="center" wrapText="1"/>
    </xf>
    <xf numFmtId="3" fontId="13" fillId="0" borderId="55" xfId="3" applyNumberFormat="1" applyFont="1" applyFill="1" applyBorder="1" applyAlignment="1">
      <alignment horizontal="center" vertical="center" wrapText="1"/>
    </xf>
    <xf numFmtId="3" fontId="13" fillId="0" borderId="2" xfId="3" applyNumberFormat="1" applyFont="1" applyFill="1" applyBorder="1" applyAlignment="1">
      <alignment horizontal="center" vertical="center" wrapText="1"/>
    </xf>
    <xf numFmtId="3" fontId="13" fillId="12" borderId="113" xfId="3" applyNumberFormat="1" applyFont="1" applyFill="1" applyBorder="1" applyAlignment="1">
      <alignment horizontal="center" vertical="center" wrapText="1"/>
    </xf>
    <xf numFmtId="3" fontId="13" fillId="3" borderId="113" xfId="3" applyNumberFormat="1" applyFont="1" applyFill="1" applyBorder="1" applyAlignment="1">
      <alignment horizontal="center" vertical="center" wrapText="1"/>
    </xf>
    <xf numFmtId="9" fontId="13" fillId="18" borderId="113" xfId="1" applyFont="1" applyFill="1" applyBorder="1" applyAlignment="1">
      <alignment horizontal="center" vertical="center" wrapText="1"/>
    </xf>
    <xf numFmtId="9" fontId="13" fillId="3" borderId="115" xfId="1" applyFont="1" applyFill="1" applyBorder="1" applyAlignment="1">
      <alignment horizontal="center" vertical="center" wrapText="1"/>
    </xf>
    <xf numFmtId="9" fontId="13" fillId="3" borderId="61" xfId="1" applyFont="1" applyFill="1" applyBorder="1" applyAlignment="1">
      <alignment horizontal="center" vertical="center" wrapText="1"/>
    </xf>
    <xf numFmtId="3" fontId="13" fillId="18" borderId="116" xfId="2" applyNumberFormat="1" applyFont="1" applyFill="1" applyBorder="1" applyAlignment="1">
      <alignment horizontal="center" vertical="center" wrapText="1"/>
    </xf>
    <xf numFmtId="9" fontId="13" fillId="3" borderId="60" xfId="1" applyFont="1" applyFill="1" applyBorder="1" applyAlignment="1">
      <alignment horizontal="center" vertical="center" wrapText="1"/>
    </xf>
    <xf numFmtId="9" fontId="13" fillId="3" borderId="113" xfId="1" applyFont="1" applyFill="1" applyBorder="1" applyAlignment="1">
      <alignment horizontal="center" vertical="center" wrapText="1"/>
    </xf>
    <xf numFmtId="9" fontId="13" fillId="3" borderId="113" xfId="3" applyNumberFormat="1" applyFont="1" applyFill="1" applyBorder="1" applyAlignment="1">
      <alignment horizontal="center" vertical="center" wrapText="1"/>
    </xf>
    <xf numFmtId="3" fontId="13" fillId="18" borderId="114" xfId="2" applyNumberFormat="1" applyFont="1" applyFill="1" applyBorder="1" applyAlignment="1">
      <alignment horizontal="center" vertical="center" wrapText="1"/>
    </xf>
    <xf numFmtId="9" fontId="13" fillId="3" borderId="6" xfId="1" applyFont="1" applyFill="1" applyBorder="1" applyAlignment="1">
      <alignment horizontal="center" vertical="center" wrapText="1"/>
    </xf>
    <xf numFmtId="9" fontId="13" fillId="3" borderId="56" xfId="1" applyFont="1" applyFill="1" applyBorder="1" applyAlignment="1">
      <alignment horizontal="center" vertical="center" wrapText="1"/>
    </xf>
    <xf numFmtId="9" fontId="13" fillId="3" borderId="114" xfId="1" applyFont="1" applyFill="1" applyBorder="1" applyAlignment="1">
      <alignment horizontal="center" vertical="center" wrapText="1"/>
    </xf>
    <xf numFmtId="3" fontId="13" fillId="18" borderId="57" xfId="3" applyNumberFormat="1" applyFont="1" applyFill="1" applyBorder="1" applyAlignment="1">
      <alignment horizontal="center" vertical="center" wrapText="1"/>
    </xf>
    <xf numFmtId="3" fontId="13" fillId="19" borderId="59" xfId="3" applyNumberFormat="1" applyFont="1" applyFill="1" applyBorder="1" applyAlignment="1">
      <alignment horizontal="center" vertical="center" wrapText="1"/>
    </xf>
    <xf numFmtId="9" fontId="13" fillId="20" borderId="57" xfId="1" applyFont="1" applyFill="1" applyBorder="1" applyAlignment="1">
      <alignment horizontal="center" vertical="center" wrapText="1"/>
    </xf>
    <xf numFmtId="3" fontId="33" fillId="20" borderId="57" xfId="3" applyNumberFormat="1" applyFont="1" applyFill="1" applyBorder="1" applyAlignment="1">
      <alignment horizontal="center" vertical="center" wrapText="1"/>
    </xf>
    <xf numFmtId="3" fontId="13" fillId="20" borderId="60" xfId="3" applyNumberFormat="1" applyFont="1" applyFill="1" applyBorder="1" applyAlignment="1">
      <alignment horizontal="center" vertical="center" wrapText="1"/>
    </xf>
    <xf numFmtId="0" fontId="52" fillId="3" borderId="0" xfId="0" applyFont="1" applyFill="1" applyAlignment="1">
      <alignment horizontal="center" vertical="center" wrapText="1"/>
    </xf>
    <xf numFmtId="2" fontId="13" fillId="3" borderId="0" xfId="0" applyNumberFormat="1" applyFont="1" applyFill="1" applyAlignment="1">
      <alignment horizontal="center" vertical="center" wrapText="1"/>
    </xf>
    <xf numFmtId="0" fontId="52" fillId="3" borderId="0" xfId="0" applyFont="1" applyFill="1" applyAlignment="1">
      <alignment horizontal="left" vertical="center" wrapText="1"/>
    </xf>
    <xf numFmtId="2" fontId="52" fillId="3" borderId="0" xfId="0" applyNumberFormat="1" applyFont="1" applyFill="1" applyAlignment="1">
      <alignment vertical="center" wrapText="1"/>
    </xf>
    <xf numFmtId="4" fontId="52" fillId="3" borderId="0" xfId="0" applyNumberFormat="1" applyFont="1" applyFill="1" applyAlignment="1">
      <alignment vertical="center" wrapText="1"/>
    </xf>
    <xf numFmtId="3" fontId="13" fillId="18" borderId="63" xfId="2" applyNumberFormat="1" applyFont="1" applyFill="1" applyBorder="1" applyAlignment="1">
      <alignment horizontal="center" vertical="center" wrapText="1"/>
    </xf>
    <xf numFmtId="3" fontId="13" fillId="18" borderId="58" xfId="2" applyNumberFormat="1" applyFont="1" applyFill="1" applyBorder="1" applyAlignment="1">
      <alignment horizontal="center" vertical="center" wrapText="1"/>
    </xf>
    <xf numFmtId="3" fontId="13" fillId="18" borderId="59" xfId="2" applyNumberFormat="1" applyFont="1" applyFill="1" applyBorder="1" applyAlignment="1">
      <alignment horizontal="center" vertical="center" wrapText="1"/>
    </xf>
    <xf numFmtId="9" fontId="13" fillId="20" borderId="63" xfId="1" applyFont="1" applyFill="1" applyBorder="1" applyAlignment="1">
      <alignment horizontal="center" vertical="center" wrapText="1"/>
    </xf>
    <xf numFmtId="9" fontId="13" fillId="20" borderId="58" xfId="1" applyFont="1" applyFill="1" applyBorder="1" applyAlignment="1">
      <alignment horizontal="center" vertical="center" wrapText="1"/>
    </xf>
    <xf numFmtId="9" fontId="13" fillId="20" borderId="59" xfId="1" applyFont="1" applyFill="1" applyBorder="1" applyAlignment="1">
      <alignment horizontal="center" vertical="center" wrapText="1"/>
    </xf>
    <xf numFmtId="1" fontId="13" fillId="20" borderId="63" xfId="2" applyNumberFormat="1" applyFont="1" applyFill="1" applyBorder="1" applyAlignment="1">
      <alignment horizontal="center" vertical="center" wrapText="1"/>
    </xf>
    <xf numFmtId="1" fontId="13" fillId="20" borderId="58" xfId="2" applyNumberFormat="1" applyFont="1" applyFill="1" applyBorder="1" applyAlignment="1">
      <alignment horizontal="center" vertical="center" wrapText="1"/>
    </xf>
    <xf numFmtId="1" fontId="13" fillId="20" borderId="59" xfId="2" applyNumberFormat="1" applyFont="1" applyFill="1" applyBorder="1" applyAlignment="1">
      <alignment horizontal="center" vertical="center" wrapText="1"/>
    </xf>
    <xf numFmtId="1" fontId="33" fillId="20" borderId="63" xfId="2" applyNumberFormat="1" applyFont="1" applyFill="1" applyBorder="1" applyAlignment="1">
      <alignment horizontal="center" vertical="center" wrapText="1"/>
    </xf>
    <xf numFmtId="3" fontId="33" fillId="20" borderId="58" xfId="2" applyNumberFormat="1" applyFont="1" applyFill="1" applyBorder="1" applyAlignment="1">
      <alignment horizontal="center" vertical="center" wrapText="1"/>
    </xf>
    <xf numFmtId="1" fontId="33" fillId="20" borderId="58" xfId="2" applyNumberFormat="1" applyFont="1" applyFill="1" applyBorder="1" applyAlignment="1">
      <alignment horizontal="center" vertical="center" wrapText="1"/>
    </xf>
    <xf numFmtId="1" fontId="33" fillId="20" borderId="59" xfId="2" applyNumberFormat="1" applyFont="1" applyFill="1" applyBorder="1" applyAlignment="1">
      <alignment horizontal="center" vertical="center" wrapText="1"/>
    </xf>
    <xf numFmtId="1" fontId="13" fillId="20" borderId="64" xfId="2" applyNumberFormat="1" applyFont="1" applyFill="1" applyBorder="1" applyAlignment="1">
      <alignment horizontal="center" vertical="center" wrapText="1"/>
    </xf>
    <xf numFmtId="3" fontId="13" fillId="20" borderId="61" xfId="2" applyNumberFormat="1" applyFont="1" applyFill="1" applyBorder="1" applyAlignment="1">
      <alignment horizontal="center" vertical="center" wrapText="1"/>
    </xf>
    <xf numFmtId="1" fontId="13" fillId="20" borderId="61" xfId="2" applyNumberFormat="1" applyFont="1" applyFill="1" applyBorder="1" applyAlignment="1">
      <alignment horizontal="center" vertical="center" wrapText="1"/>
    </xf>
    <xf numFmtId="1" fontId="13" fillId="20" borderId="62" xfId="2" applyNumberFormat="1" applyFont="1" applyFill="1" applyBorder="1" applyAlignment="1">
      <alignment horizontal="center" vertical="center" wrapText="1"/>
    </xf>
    <xf numFmtId="9" fontId="13" fillId="0" borderId="63" xfId="1" applyFont="1" applyFill="1" applyBorder="1" applyAlignment="1">
      <alignment horizontal="center" vertical="center" wrapText="1"/>
    </xf>
    <xf numFmtId="9" fontId="13" fillId="0" borderId="58" xfId="1" applyFont="1" applyFill="1" applyBorder="1" applyAlignment="1">
      <alignment horizontal="center" vertical="center" wrapText="1"/>
    </xf>
    <xf numFmtId="165" fontId="13" fillId="18" borderId="63" xfId="2" applyNumberFormat="1" applyFont="1" applyFill="1" applyBorder="1" applyAlignment="1">
      <alignment horizontal="center" vertical="center" wrapText="1"/>
    </xf>
    <xf numFmtId="165" fontId="13" fillId="18" borderId="58" xfId="2" applyNumberFormat="1" applyFont="1" applyFill="1" applyBorder="1" applyAlignment="1">
      <alignment horizontal="center" vertical="center" wrapText="1"/>
    </xf>
    <xf numFmtId="165" fontId="13" fillId="18" borderId="59" xfId="2" applyNumberFormat="1" applyFont="1" applyFill="1" applyBorder="1" applyAlignment="1">
      <alignment horizontal="center" vertical="center" wrapText="1"/>
    </xf>
    <xf numFmtId="3" fontId="13" fillId="19" borderId="63" xfId="2" applyNumberFormat="1" applyFont="1" applyFill="1" applyBorder="1" applyAlignment="1">
      <alignment horizontal="center" vertical="center" wrapText="1"/>
    </xf>
    <xf numFmtId="3" fontId="13" fillId="3" borderId="108" xfId="2" applyNumberFormat="1" applyFont="1" applyFill="1" applyBorder="1" applyAlignment="1">
      <alignment horizontal="center" vertical="center" wrapText="1"/>
    </xf>
    <xf numFmtId="3" fontId="13" fillId="18" borderId="108" xfId="2" applyNumberFormat="1" applyFont="1" applyFill="1" applyBorder="1" applyAlignment="1">
      <alignment horizontal="center" vertical="center" wrapText="1"/>
    </xf>
    <xf numFmtId="9" fontId="13" fillId="3" borderId="108" xfId="1" applyFont="1" applyFill="1" applyBorder="1" applyAlignment="1">
      <alignment horizontal="center" vertical="center" wrapText="1"/>
    </xf>
    <xf numFmtId="9" fontId="13" fillId="0" borderId="108" xfId="1" applyFont="1" applyFill="1" applyBorder="1" applyAlignment="1">
      <alignment horizontal="center" vertical="center" wrapText="1"/>
    </xf>
    <xf numFmtId="165" fontId="13" fillId="18" borderId="108" xfId="2" applyNumberFormat="1" applyFont="1" applyFill="1" applyBorder="1" applyAlignment="1">
      <alignment horizontal="center" vertical="center" wrapText="1"/>
    </xf>
    <xf numFmtId="165" fontId="13" fillId="3" borderId="63" xfId="1" applyNumberFormat="1" applyFont="1" applyFill="1" applyBorder="1" applyAlignment="1">
      <alignment horizontal="center" vertical="center" wrapText="1"/>
    </xf>
    <xf numFmtId="165" fontId="13" fillId="3" borderId="58" xfId="1" applyNumberFormat="1" applyFont="1" applyFill="1" applyBorder="1" applyAlignment="1">
      <alignment horizontal="center" vertical="center" wrapText="1"/>
    </xf>
    <xf numFmtId="3" fontId="13" fillId="27" borderId="63" xfId="2" applyNumberFormat="1" applyFont="1" applyFill="1" applyBorder="1" applyAlignment="1">
      <alignment horizontal="center" vertical="center" wrapText="1"/>
    </xf>
    <xf numFmtId="3" fontId="13" fillId="27" borderId="58" xfId="2" applyNumberFormat="1" applyFont="1" applyFill="1" applyBorder="1" applyAlignment="1">
      <alignment horizontal="center" vertical="center" wrapText="1"/>
    </xf>
    <xf numFmtId="3" fontId="13" fillId="27" borderId="59" xfId="2" applyNumberFormat="1" applyFont="1" applyFill="1" applyBorder="1" applyAlignment="1">
      <alignment horizontal="center" vertical="center" wrapText="1"/>
    </xf>
    <xf numFmtId="9" fontId="13" fillId="18" borderId="58" xfId="1" applyFont="1" applyFill="1" applyBorder="1" applyAlignment="1">
      <alignment horizontal="center" vertical="center" wrapText="1"/>
    </xf>
    <xf numFmtId="9" fontId="13" fillId="18" borderId="59" xfId="1" applyFont="1" applyFill="1" applyBorder="1" applyAlignment="1">
      <alignment horizontal="center" vertical="center" wrapText="1"/>
    </xf>
    <xf numFmtId="9" fontId="13" fillId="3" borderId="64" xfId="1" applyFont="1" applyFill="1" applyBorder="1" applyAlignment="1">
      <alignment horizontal="center" vertical="center" wrapText="1"/>
    </xf>
    <xf numFmtId="9" fontId="13" fillId="27" borderId="61" xfId="1" applyFont="1" applyFill="1" applyBorder="1" applyAlignment="1">
      <alignment horizontal="center" vertical="center" wrapText="1"/>
    </xf>
    <xf numFmtId="9" fontId="13" fillId="27" borderId="62" xfId="1" applyFont="1" applyFill="1" applyBorder="1" applyAlignment="1">
      <alignment horizontal="center" vertical="center" wrapText="1"/>
    </xf>
    <xf numFmtId="9" fontId="13" fillId="3" borderId="62" xfId="1" applyFont="1" applyFill="1" applyBorder="1" applyAlignment="1">
      <alignment horizontal="center" vertical="center" wrapText="1"/>
    </xf>
    <xf numFmtId="3" fontId="13" fillId="26" borderId="63" xfId="2" applyNumberFormat="1" applyFont="1" applyFill="1" applyBorder="1" applyAlignment="1">
      <alignment horizontal="center" vertical="center" wrapText="1"/>
    </xf>
    <xf numFmtId="3" fontId="13" fillId="0" borderId="58" xfId="0" applyNumberFormat="1" applyFont="1" applyBorder="1" applyAlignment="1">
      <alignment horizontal="center" vertical="center"/>
    </xf>
    <xf numFmtId="165" fontId="13" fillId="0" borderId="58" xfId="1" applyNumberFormat="1" applyFont="1" applyFill="1" applyBorder="1" applyAlignment="1">
      <alignment horizontal="center" vertical="center" wrapText="1"/>
    </xf>
    <xf numFmtId="3" fontId="13" fillId="0" borderId="58" xfId="1" applyNumberFormat="1" applyFont="1" applyFill="1" applyBorder="1" applyAlignment="1">
      <alignment horizontal="center" vertical="center" wrapText="1"/>
    </xf>
    <xf numFmtId="3" fontId="13" fillId="0" borderId="59" xfId="1" applyNumberFormat="1" applyFont="1" applyFill="1" applyBorder="1" applyAlignment="1">
      <alignment horizontal="center" vertical="center" wrapText="1"/>
    </xf>
    <xf numFmtId="164" fontId="13" fillId="0" borderId="59" xfId="1" applyNumberFormat="1" applyFont="1" applyFill="1" applyBorder="1" applyAlignment="1">
      <alignment horizontal="center" vertical="center" wrapText="1"/>
    </xf>
    <xf numFmtId="3" fontId="13" fillId="19" borderId="59" xfId="2" applyNumberFormat="1" applyFont="1" applyFill="1" applyBorder="1" applyAlignment="1">
      <alignment horizontal="center" vertical="center" wrapText="1"/>
    </xf>
    <xf numFmtId="1" fontId="13" fillId="0" borderId="59" xfId="1" applyNumberFormat="1" applyFont="1" applyFill="1" applyBorder="1" applyAlignment="1">
      <alignment horizontal="center" vertical="center" wrapText="1"/>
    </xf>
    <xf numFmtId="3" fontId="13" fillId="19" borderId="59" xfId="1" applyNumberFormat="1" applyFont="1" applyFill="1" applyBorder="1" applyAlignment="1">
      <alignment horizontal="center" vertical="center" wrapText="1"/>
    </xf>
    <xf numFmtId="9" fontId="13" fillId="19" borderId="59" xfId="1" applyFont="1" applyFill="1" applyBorder="1" applyAlignment="1">
      <alignment horizontal="center" vertical="center" wrapText="1"/>
    </xf>
    <xf numFmtId="164" fontId="13" fillId="3" borderId="58" xfId="2" applyNumberFormat="1" applyFont="1" applyFill="1" applyBorder="1" applyAlignment="1">
      <alignment horizontal="center" vertical="center" wrapText="1"/>
    </xf>
    <xf numFmtId="3" fontId="13" fillId="3" borderId="58" xfId="1" applyNumberFormat="1" applyFont="1" applyFill="1" applyBorder="1" applyAlignment="1">
      <alignment horizontal="center" vertical="center" wrapText="1"/>
    </xf>
    <xf numFmtId="3" fontId="13" fillId="3" borderId="59" xfId="1" applyNumberFormat="1" applyFont="1" applyFill="1" applyBorder="1" applyAlignment="1">
      <alignment horizontal="center" vertical="center" wrapText="1"/>
    </xf>
    <xf numFmtId="3" fontId="13" fillId="19" borderId="58" xfId="2" applyNumberFormat="1" applyFont="1" applyFill="1" applyBorder="1" applyAlignment="1">
      <alignment horizontal="center" vertical="center" wrapText="1"/>
    </xf>
    <xf numFmtId="3" fontId="13" fillId="32" borderId="63" xfId="2" applyNumberFormat="1" applyFont="1" applyFill="1" applyBorder="1" applyAlignment="1">
      <alignment horizontal="center" vertical="center" wrapText="1"/>
    </xf>
    <xf numFmtId="3" fontId="13" fillId="32" borderId="58" xfId="2" applyNumberFormat="1" applyFont="1" applyFill="1" applyBorder="1" applyAlignment="1">
      <alignment horizontal="center" vertical="center" wrapText="1"/>
    </xf>
    <xf numFmtId="0" fontId="28" fillId="15" borderId="117" xfId="0" applyFont="1" applyFill="1" applyBorder="1" applyAlignment="1">
      <alignment horizontal="center" vertical="center" wrapText="1"/>
    </xf>
    <xf numFmtId="0" fontId="28" fillId="15" borderId="118" xfId="0" applyFont="1" applyFill="1" applyBorder="1" applyAlignment="1">
      <alignment horizontal="center" vertical="center" wrapText="1"/>
    </xf>
    <xf numFmtId="0" fontId="18" fillId="10" borderId="68" xfId="0" applyFont="1" applyFill="1" applyBorder="1" applyAlignment="1">
      <alignment horizontal="center" vertical="center" wrapText="1"/>
    </xf>
    <xf numFmtId="0" fontId="13" fillId="3" borderId="124" xfId="5" applyFont="1" applyFill="1" applyBorder="1" applyAlignment="1">
      <alignment horizontal="center" vertical="center" wrapText="1"/>
    </xf>
    <xf numFmtId="0" fontId="11" fillId="20" borderId="128" xfId="0" applyFont="1" applyFill="1" applyBorder="1" applyAlignment="1">
      <alignment horizontal="center" vertical="center" wrapText="1"/>
    </xf>
    <xf numFmtId="0" fontId="11" fillId="20" borderId="130" xfId="0" applyFont="1" applyFill="1" applyBorder="1" applyAlignment="1">
      <alignment horizontal="center" vertical="center" wrapText="1"/>
    </xf>
    <xf numFmtId="0" fontId="13" fillId="20" borderId="130" xfId="0" applyFont="1" applyFill="1" applyBorder="1" applyAlignment="1">
      <alignment horizontal="center" vertical="center" wrapText="1"/>
    </xf>
    <xf numFmtId="0" fontId="13" fillId="20" borderId="131" xfId="0" applyFont="1" applyFill="1" applyBorder="1" applyAlignment="1">
      <alignment horizontal="center" vertical="center" wrapText="1"/>
    </xf>
    <xf numFmtId="3" fontId="0" fillId="20" borderId="58" xfId="2" applyNumberFormat="1" applyFont="1" applyFill="1" applyBorder="1" applyAlignment="1">
      <alignment horizontal="center" vertical="center" wrapText="1"/>
    </xf>
    <xf numFmtId="3" fontId="0" fillId="20" borderId="59" xfId="2" applyNumberFormat="1" applyFont="1" applyFill="1" applyBorder="1" applyAlignment="1">
      <alignment horizontal="center" vertical="center" wrapText="1"/>
    </xf>
    <xf numFmtId="3" fontId="0" fillId="20" borderId="61" xfId="2" applyNumberFormat="1" applyFont="1" applyFill="1" applyBorder="1" applyAlignment="1">
      <alignment horizontal="center" vertical="center" wrapText="1"/>
    </xf>
    <xf numFmtId="49" fontId="34" fillId="8" borderId="132" xfId="0" applyNumberFormat="1" applyFont="1" applyFill="1" applyBorder="1" applyAlignment="1">
      <alignment horizontal="center" vertical="center" wrapText="1"/>
    </xf>
    <xf numFmtId="0" fontId="34" fillId="3" borderId="133" xfId="0" applyFont="1" applyFill="1" applyBorder="1" applyAlignment="1">
      <alignment vertical="center" wrapText="1"/>
    </xf>
    <xf numFmtId="0" fontId="34" fillId="3" borderId="134" xfId="0" applyFont="1" applyFill="1" applyBorder="1" applyAlignment="1">
      <alignment vertical="center"/>
    </xf>
    <xf numFmtId="0" fontId="34" fillId="3" borderId="136" xfId="0" applyFont="1" applyFill="1" applyBorder="1" applyAlignment="1">
      <alignment vertical="center"/>
    </xf>
    <xf numFmtId="0" fontId="15" fillId="24" borderId="63" xfId="0" applyFont="1" applyFill="1" applyBorder="1" applyAlignment="1">
      <alignment horizontal="center" vertical="center" wrapText="1"/>
    </xf>
    <xf numFmtId="0" fontId="15" fillId="24" borderId="58" xfId="0" applyFont="1" applyFill="1" applyBorder="1" applyAlignment="1">
      <alignment horizontal="center" vertical="center" wrapText="1"/>
    </xf>
    <xf numFmtId="0" fontId="15" fillId="24" borderId="59" xfId="0" applyFont="1" applyFill="1" applyBorder="1" applyAlignment="1">
      <alignment horizontal="center" vertical="center" wrapText="1"/>
    </xf>
    <xf numFmtId="0" fontId="15" fillId="11" borderId="108" xfId="0" applyFont="1" applyFill="1" applyBorder="1" applyAlignment="1">
      <alignment horizontal="center" vertical="center" wrapText="1"/>
    </xf>
    <xf numFmtId="0" fontId="23" fillId="3" borderId="0" xfId="0" applyFont="1" applyFill="1" applyAlignment="1">
      <alignment horizontal="center" vertical="center" textRotation="90"/>
    </xf>
    <xf numFmtId="3" fontId="13" fillId="35" borderId="0" xfId="2" applyNumberFormat="1" applyFont="1" applyFill="1" applyAlignment="1">
      <alignment horizontal="center" vertical="center" wrapText="1"/>
    </xf>
    <xf numFmtId="3" fontId="0" fillId="3" borderId="0" xfId="0" applyNumberFormat="1" applyFill="1" applyAlignment="1">
      <alignment horizontal="center" vertical="center"/>
    </xf>
    <xf numFmtId="0" fontId="15" fillId="2" borderId="55" xfId="0" applyFont="1" applyFill="1" applyBorder="1" applyAlignment="1">
      <alignment horizontal="center" vertical="center" wrapText="1"/>
    </xf>
    <xf numFmtId="0" fontId="53" fillId="3" borderId="0" xfId="0" applyFont="1" applyFill="1"/>
    <xf numFmtId="0" fontId="19" fillId="7" borderId="65" xfId="0" applyFont="1" applyFill="1" applyBorder="1" applyAlignment="1">
      <alignment horizontal="center" vertical="center"/>
    </xf>
    <xf numFmtId="0" fontId="53" fillId="12" borderId="67" xfId="0" applyFont="1" applyFill="1" applyBorder="1" applyAlignment="1">
      <alignment horizontal="center"/>
    </xf>
    <xf numFmtId="0" fontId="18" fillId="10" borderId="67" xfId="0" applyFont="1" applyFill="1" applyBorder="1" applyAlignment="1">
      <alignment horizontal="center" vertical="center"/>
    </xf>
    <xf numFmtId="0" fontId="18" fillId="10" borderId="76" xfId="0" applyFont="1" applyFill="1" applyBorder="1" applyAlignment="1">
      <alignment horizontal="center" vertical="center" wrapText="1"/>
    </xf>
    <xf numFmtId="0" fontId="34" fillId="36" borderId="45" xfId="0" applyFont="1" applyFill="1" applyBorder="1" applyAlignment="1">
      <alignment vertical="center"/>
    </xf>
    <xf numFmtId="0" fontId="34" fillId="36" borderId="46" xfId="0" applyFont="1" applyFill="1" applyBorder="1" applyAlignment="1">
      <alignment vertical="center"/>
    </xf>
    <xf numFmtId="0" fontId="34" fillId="36" borderId="47" xfId="0" applyFont="1" applyFill="1" applyBorder="1" applyAlignment="1">
      <alignment vertical="center"/>
    </xf>
    <xf numFmtId="0" fontId="34" fillId="36" borderId="45" xfId="0" applyFont="1" applyFill="1" applyBorder="1" applyAlignment="1">
      <alignment vertical="center" wrapText="1"/>
    </xf>
    <xf numFmtId="0" fontId="13" fillId="3" borderId="28" xfId="2" applyFont="1" applyFill="1" applyBorder="1" applyAlignment="1">
      <alignment horizontal="center" vertical="center" wrapText="1"/>
    </xf>
    <xf numFmtId="0" fontId="13" fillId="30" borderId="4" xfId="0" applyFont="1" applyFill="1" applyBorder="1" applyAlignment="1">
      <alignment horizontal="center" vertical="center" wrapText="1"/>
    </xf>
    <xf numFmtId="0" fontId="25" fillId="15" borderId="1" xfId="0" applyFont="1" applyFill="1" applyBorder="1" applyAlignment="1">
      <alignment horizontal="center" vertical="center" wrapText="1"/>
    </xf>
    <xf numFmtId="9" fontId="13" fillId="19" borderId="63" xfId="1" applyFont="1" applyFill="1" applyBorder="1" applyAlignment="1">
      <alignment horizontal="center" vertical="center" wrapText="1"/>
    </xf>
    <xf numFmtId="9" fontId="13" fillId="19" borderId="58" xfId="1" applyFont="1" applyFill="1" applyBorder="1" applyAlignment="1">
      <alignment horizontal="center" vertical="center" wrapText="1"/>
    </xf>
    <xf numFmtId="9" fontId="13" fillId="19" borderId="57" xfId="1" applyFont="1" applyFill="1" applyBorder="1" applyAlignment="1">
      <alignment horizontal="center" vertical="center" wrapText="1"/>
    </xf>
    <xf numFmtId="9" fontId="13" fillId="19" borderId="0" xfId="1" applyFont="1" applyFill="1" applyBorder="1" applyAlignment="1">
      <alignment horizontal="center" vertical="center" wrapText="1"/>
    </xf>
    <xf numFmtId="9" fontId="13" fillId="19" borderId="55" xfId="1" applyFont="1" applyFill="1" applyBorder="1" applyAlignment="1">
      <alignment horizontal="center" vertical="center" wrapText="1"/>
    </xf>
    <xf numFmtId="9" fontId="13" fillId="19" borderId="77" xfId="1" applyFont="1" applyFill="1" applyBorder="1" applyAlignment="1">
      <alignment horizontal="center" vertical="center" wrapText="1"/>
    </xf>
    <xf numFmtId="9" fontId="13" fillId="19" borderId="2" xfId="1" applyFont="1" applyFill="1" applyBorder="1" applyAlignment="1">
      <alignment horizontal="center" vertical="center" wrapText="1"/>
    </xf>
    <xf numFmtId="0" fontId="13" fillId="27" borderId="0" xfId="0" applyFont="1" applyFill="1" applyAlignment="1">
      <alignment horizontal="center" vertical="center" wrapText="1"/>
    </xf>
    <xf numFmtId="3" fontId="13" fillId="27" borderId="0" xfId="2" applyNumberFormat="1" applyFont="1" applyFill="1" applyAlignment="1">
      <alignment horizontal="center" vertical="center" wrapText="1"/>
    </xf>
    <xf numFmtId="3" fontId="13" fillId="27" borderId="0" xfId="3" applyNumberFormat="1" applyFont="1" applyFill="1" applyBorder="1" applyAlignment="1">
      <alignment horizontal="center" vertical="center" wrapText="1"/>
    </xf>
    <xf numFmtId="49" fontId="13" fillId="3" borderId="0" xfId="0" applyNumberFormat="1" applyFont="1" applyFill="1" applyAlignment="1">
      <alignment horizontal="center" vertical="center" wrapText="1"/>
    </xf>
    <xf numFmtId="0" fontId="13" fillId="19" borderId="58" xfId="0" applyFont="1" applyFill="1" applyBorder="1" applyAlignment="1">
      <alignment horizontal="center" vertical="center" wrapText="1"/>
    </xf>
    <xf numFmtId="0" fontId="13" fillId="19" borderId="77" xfId="0" applyFont="1" applyFill="1" applyBorder="1" applyAlignment="1">
      <alignment horizontal="center" vertical="center" wrapText="1"/>
    </xf>
    <xf numFmtId="0" fontId="13" fillId="19" borderId="57" xfId="0" applyFont="1" applyFill="1" applyBorder="1" applyAlignment="1">
      <alignment horizontal="center" vertical="center" wrapText="1"/>
    </xf>
    <xf numFmtId="0" fontId="13" fillId="19" borderId="59" xfId="0" applyFont="1" applyFill="1" applyBorder="1" applyAlignment="1">
      <alignment horizontal="center" vertical="center" wrapText="1"/>
    </xf>
    <xf numFmtId="0" fontId="13" fillId="19" borderId="2" xfId="0" applyFont="1" applyFill="1" applyBorder="1" applyAlignment="1">
      <alignment horizontal="center" vertical="center" wrapText="1"/>
    </xf>
    <xf numFmtId="3" fontId="13" fillId="18" borderId="55" xfId="2" applyNumberFormat="1" applyFont="1" applyFill="1" applyBorder="1" applyAlignment="1">
      <alignment horizontal="center" vertical="center" wrapText="1"/>
    </xf>
    <xf numFmtId="3" fontId="13" fillId="18" borderId="2" xfId="2" applyNumberFormat="1" applyFont="1" applyFill="1" applyBorder="1" applyAlignment="1">
      <alignment horizontal="center" vertical="center" wrapText="1"/>
    </xf>
    <xf numFmtId="9" fontId="13" fillId="27" borderId="0" xfId="1" applyFont="1" applyFill="1" applyBorder="1" applyAlignment="1">
      <alignment horizontal="center" vertical="center" wrapText="1"/>
    </xf>
    <xf numFmtId="0" fontId="19" fillId="7" borderId="9" xfId="0" applyFont="1" applyFill="1" applyBorder="1" applyAlignment="1">
      <alignment horizontal="center" vertical="center" wrapText="1"/>
    </xf>
    <xf numFmtId="0" fontId="13" fillId="0" borderId="0" xfId="0" applyFont="1" applyAlignment="1">
      <alignment horizontal="left" vertical="center" wrapText="1"/>
    </xf>
    <xf numFmtId="9" fontId="48" fillId="3" borderId="0" xfId="1" applyFont="1" applyFill="1" applyBorder="1" applyAlignment="1">
      <alignment horizontal="center" vertical="center" wrapText="1"/>
    </xf>
    <xf numFmtId="0" fontId="20" fillId="0" borderId="0" xfId="0" applyFont="1" applyAlignment="1">
      <alignment horizontal="center" vertical="center" wrapText="1"/>
    </xf>
    <xf numFmtId="0" fontId="13" fillId="0" borderId="0" xfId="0" applyFont="1" applyAlignment="1">
      <alignment vertical="center" wrapText="1"/>
    </xf>
    <xf numFmtId="9" fontId="13" fillId="38" borderId="0" xfId="1" applyFont="1" applyFill="1" applyBorder="1" applyAlignment="1">
      <alignment horizontal="center" vertical="center" wrapText="1"/>
    </xf>
    <xf numFmtId="3" fontId="13" fillId="38" borderId="0" xfId="2" applyNumberFormat="1" applyFont="1" applyFill="1" applyAlignment="1">
      <alignment horizontal="center" vertical="center" wrapText="1"/>
    </xf>
    <xf numFmtId="0" fontId="13" fillId="38" borderId="0" xfId="0" applyFont="1" applyFill="1" applyAlignment="1">
      <alignment horizontal="center" vertical="center" wrapText="1"/>
    </xf>
    <xf numFmtId="0" fontId="25" fillId="3" borderId="1" xfId="2" applyFont="1" applyFill="1" applyBorder="1" applyAlignment="1">
      <alignment horizontal="center" vertical="center" wrapText="1"/>
    </xf>
    <xf numFmtId="3" fontId="13" fillId="8" borderId="63" xfId="2" applyNumberFormat="1" applyFont="1" applyFill="1" applyBorder="1" applyAlignment="1">
      <alignment horizontal="center" vertical="center" wrapText="1"/>
    </xf>
    <xf numFmtId="3" fontId="13" fillId="8" borderId="58" xfId="2" applyNumberFormat="1" applyFont="1" applyFill="1" applyBorder="1" applyAlignment="1">
      <alignment horizontal="center" vertical="center" wrapText="1"/>
    </xf>
    <xf numFmtId="3" fontId="13" fillId="8" borderId="59" xfId="2" applyNumberFormat="1" applyFont="1" applyFill="1" applyBorder="1" applyAlignment="1">
      <alignment horizontal="center" vertical="center" wrapText="1"/>
    </xf>
    <xf numFmtId="3" fontId="13" fillId="8" borderId="57" xfId="3" applyNumberFormat="1" applyFont="1" applyFill="1" applyBorder="1" applyAlignment="1">
      <alignment horizontal="center" vertical="center" wrapText="1"/>
    </xf>
    <xf numFmtId="3" fontId="13" fillId="8" borderId="59" xfId="3" applyNumberFormat="1" applyFont="1" applyFill="1" applyBorder="1" applyAlignment="1">
      <alignment horizontal="center" vertical="center" wrapText="1"/>
    </xf>
    <xf numFmtId="3" fontId="13" fillId="8" borderId="55" xfId="2" applyNumberFormat="1" applyFont="1" applyFill="1" applyBorder="1" applyAlignment="1">
      <alignment horizontal="center" vertical="center" wrapText="1"/>
    </xf>
    <xf numFmtId="3" fontId="13" fillId="8" borderId="108" xfId="2" applyNumberFormat="1" applyFont="1" applyFill="1" applyBorder="1" applyAlignment="1">
      <alignment horizontal="center" vertical="center" wrapText="1"/>
    </xf>
    <xf numFmtId="3" fontId="13" fillId="8" borderId="2" xfId="2" applyNumberFormat="1" applyFont="1" applyFill="1" applyBorder="1" applyAlignment="1">
      <alignment horizontal="center" vertical="center" wrapText="1"/>
    </xf>
    <xf numFmtId="9" fontId="13" fillId="39" borderId="63" xfId="1" applyFont="1" applyFill="1" applyBorder="1" applyAlignment="1">
      <alignment horizontal="center" vertical="center" wrapText="1"/>
    </xf>
    <xf numFmtId="9" fontId="13" fillId="39" borderId="58" xfId="1" applyFont="1" applyFill="1" applyBorder="1" applyAlignment="1">
      <alignment horizontal="center" vertical="center" wrapText="1"/>
    </xf>
    <xf numFmtId="9" fontId="13" fillId="39" borderId="59" xfId="1" applyFont="1" applyFill="1" applyBorder="1" applyAlignment="1">
      <alignment horizontal="center" vertical="center" wrapText="1"/>
    </xf>
    <xf numFmtId="9" fontId="13" fillId="39" borderId="57" xfId="1" applyFont="1" applyFill="1" applyBorder="1" applyAlignment="1">
      <alignment horizontal="center" vertical="center" wrapText="1"/>
    </xf>
    <xf numFmtId="0" fontId="18" fillId="9" borderId="55" xfId="0" applyFont="1" applyFill="1" applyBorder="1" applyAlignment="1">
      <alignment horizontal="center" vertical="center" wrapText="1"/>
    </xf>
    <xf numFmtId="0" fontId="13" fillId="3" borderId="27" xfId="2" applyFont="1" applyFill="1" applyBorder="1" applyAlignment="1">
      <alignment horizontal="center" vertical="center" wrapText="1"/>
    </xf>
    <xf numFmtId="0" fontId="18" fillId="10" borderId="67" xfId="0" applyFont="1" applyFill="1" applyBorder="1" applyAlignment="1">
      <alignment horizontal="center" vertical="center" wrapText="1"/>
    </xf>
    <xf numFmtId="0" fontId="18" fillId="10" borderId="2" xfId="0" applyFont="1" applyFill="1" applyBorder="1" applyAlignment="1">
      <alignment horizontal="center" vertical="center" wrapText="1"/>
    </xf>
    <xf numFmtId="0" fontId="18" fillId="10" borderId="113" xfId="0" applyFont="1" applyFill="1" applyBorder="1" applyAlignment="1">
      <alignment horizontal="center" vertical="center" wrapText="1"/>
    </xf>
    <xf numFmtId="0" fontId="18" fillId="10" borderId="63" xfId="0" applyFont="1" applyFill="1" applyBorder="1" applyAlignment="1">
      <alignment horizontal="center" vertical="center" wrapText="1"/>
    </xf>
    <xf numFmtId="0" fontId="18" fillId="10" borderId="115" xfId="0" applyFont="1" applyFill="1" applyBorder="1" applyAlignment="1">
      <alignment horizontal="center" vertical="center" wrapText="1"/>
    </xf>
    <xf numFmtId="0" fontId="13" fillId="3" borderId="30" xfId="2" applyFont="1" applyFill="1" applyBorder="1" applyAlignment="1">
      <alignment horizontal="center" vertical="center" wrapText="1"/>
    </xf>
    <xf numFmtId="9" fontId="48" fillId="27" borderId="0" xfId="1" applyFont="1" applyFill="1" applyBorder="1" applyAlignment="1">
      <alignment horizontal="center" vertical="center" wrapText="1"/>
    </xf>
    <xf numFmtId="49" fontId="13" fillId="3" borderId="0" xfId="2" applyNumberFormat="1" applyFont="1" applyFill="1" applyAlignment="1">
      <alignment horizontal="center" vertical="center" wrapText="1"/>
    </xf>
    <xf numFmtId="3" fontId="48" fillId="38" borderId="0" xfId="3" applyNumberFormat="1" applyFont="1" applyFill="1" applyBorder="1" applyAlignment="1">
      <alignment horizontal="center" vertical="center" wrapText="1"/>
    </xf>
    <xf numFmtId="3" fontId="13" fillId="19" borderId="64" xfId="2" applyNumberFormat="1" applyFont="1" applyFill="1" applyBorder="1" applyAlignment="1">
      <alignment horizontal="center" vertical="center" wrapText="1"/>
    </xf>
    <xf numFmtId="9" fontId="13" fillId="0" borderId="60" xfId="1" applyFont="1" applyFill="1" applyBorder="1" applyAlignment="1">
      <alignment horizontal="center" vertical="center" wrapText="1"/>
    </xf>
    <xf numFmtId="3" fontId="13" fillId="18" borderId="4" xfId="3" applyNumberFormat="1" applyFont="1" applyFill="1" applyBorder="1" applyAlignment="1">
      <alignment horizontal="center" vertical="center" wrapText="1"/>
    </xf>
    <xf numFmtId="3" fontId="13" fillId="18" borderId="56" xfId="3" applyNumberFormat="1" applyFont="1" applyFill="1" applyBorder="1" applyAlignment="1">
      <alignment horizontal="center" vertical="center" wrapText="1"/>
    </xf>
    <xf numFmtId="3" fontId="13" fillId="18" borderId="109" xfId="2" applyNumberFormat="1" applyFont="1" applyFill="1" applyBorder="1" applyAlignment="1">
      <alignment horizontal="center" vertical="center" wrapText="1"/>
    </xf>
    <xf numFmtId="3" fontId="13" fillId="18" borderId="6" xfId="3" applyNumberFormat="1" applyFont="1" applyFill="1" applyBorder="1" applyAlignment="1">
      <alignment horizontal="center" vertical="center" wrapText="1"/>
    </xf>
    <xf numFmtId="0" fontId="13" fillId="27" borderId="0" xfId="2" applyFont="1" applyFill="1" applyAlignment="1">
      <alignment horizontal="center" vertical="center" wrapText="1"/>
    </xf>
    <xf numFmtId="165" fontId="13" fillId="27" borderId="0" xfId="1" applyNumberFormat="1" applyFont="1" applyFill="1" applyBorder="1" applyAlignment="1">
      <alignment horizontal="center" vertical="center" wrapText="1"/>
    </xf>
    <xf numFmtId="3" fontId="33" fillId="12" borderId="63" xfId="2" applyNumberFormat="1" applyFont="1" applyFill="1" applyBorder="1" applyAlignment="1">
      <alignment horizontal="center" vertical="center" wrapText="1"/>
    </xf>
    <xf numFmtId="3" fontId="33" fillId="12" borderId="58" xfId="2" applyNumberFormat="1" applyFont="1" applyFill="1" applyBorder="1" applyAlignment="1">
      <alignment horizontal="center" vertical="center" wrapText="1"/>
    </xf>
    <xf numFmtId="3" fontId="33" fillId="12" borderId="59" xfId="2" applyNumberFormat="1" applyFont="1" applyFill="1" applyBorder="1" applyAlignment="1">
      <alignment horizontal="center" vertical="center" wrapText="1"/>
    </xf>
    <xf numFmtId="3" fontId="48" fillId="12" borderId="63" xfId="2" applyNumberFormat="1" applyFont="1" applyFill="1" applyBorder="1" applyAlignment="1">
      <alignment horizontal="center" vertical="center" wrapText="1"/>
    </xf>
    <xf numFmtId="3" fontId="48" fillId="12" borderId="58" xfId="2" applyNumberFormat="1" applyFont="1" applyFill="1" applyBorder="1" applyAlignment="1">
      <alignment horizontal="center" vertical="center" wrapText="1"/>
    </xf>
    <xf numFmtId="3" fontId="48" fillId="12" borderId="59" xfId="2" applyNumberFormat="1" applyFont="1" applyFill="1" applyBorder="1" applyAlignment="1">
      <alignment horizontal="center" vertical="center" wrapText="1"/>
    </xf>
    <xf numFmtId="3" fontId="48" fillId="12" borderId="57" xfId="3" applyNumberFormat="1" applyFont="1" applyFill="1" applyBorder="1" applyAlignment="1">
      <alignment horizontal="center" vertical="center" wrapText="1"/>
    </xf>
    <xf numFmtId="9" fontId="13" fillId="3" borderId="4" xfId="1" applyFont="1" applyFill="1" applyBorder="1" applyAlignment="1">
      <alignment horizontal="center" vertical="center" wrapText="1"/>
    </xf>
    <xf numFmtId="3" fontId="13" fillId="8" borderId="113" xfId="3" applyNumberFormat="1" applyFont="1" applyFill="1" applyBorder="1" applyAlignment="1">
      <alignment horizontal="center" vertical="center" wrapText="1"/>
    </xf>
    <xf numFmtId="3" fontId="13" fillId="8" borderId="67" xfId="3" applyNumberFormat="1" applyFont="1" applyFill="1" applyBorder="1" applyAlignment="1">
      <alignment horizontal="center" vertical="center" wrapText="1"/>
    </xf>
    <xf numFmtId="0" fontId="21" fillId="8" borderId="55" xfId="0" applyFont="1" applyFill="1" applyBorder="1" applyAlignment="1">
      <alignment horizontal="center" vertical="center" wrapText="1"/>
    </xf>
    <xf numFmtId="0" fontId="14" fillId="12" borderId="55" xfId="2" applyFont="1" applyFill="1" applyBorder="1" applyAlignment="1">
      <alignment horizontal="left" vertical="center" wrapText="1" indent="4"/>
    </xf>
    <xf numFmtId="3" fontId="13" fillId="8" borderId="77" xfId="2" applyNumberFormat="1" applyFont="1" applyFill="1" applyBorder="1" applyAlignment="1">
      <alignment horizontal="center" vertical="center" wrapText="1"/>
    </xf>
    <xf numFmtId="9" fontId="13" fillId="3" borderId="76" xfId="1" applyFont="1" applyFill="1" applyBorder="1" applyAlignment="1">
      <alignment horizontal="center" vertical="center" wrapText="1"/>
    </xf>
    <xf numFmtId="3" fontId="13" fillId="8" borderId="0" xfId="3" applyNumberFormat="1" applyFont="1" applyFill="1" applyBorder="1" applyAlignment="1">
      <alignment horizontal="center" vertical="center" wrapText="1"/>
    </xf>
    <xf numFmtId="3" fontId="13" fillId="8" borderId="63" xfId="3" applyNumberFormat="1" applyFont="1" applyFill="1" applyBorder="1" applyAlignment="1">
      <alignment horizontal="center" vertical="center" wrapText="1"/>
    </xf>
    <xf numFmtId="3" fontId="13" fillId="12" borderId="63" xfId="3" applyNumberFormat="1" applyFont="1" applyFill="1" applyBorder="1" applyAlignment="1">
      <alignment horizontal="center" vertical="center" wrapText="1"/>
    </xf>
    <xf numFmtId="9" fontId="13" fillId="18" borderId="61" xfId="1" applyFont="1" applyFill="1" applyBorder="1" applyAlignment="1">
      <alignment horizontal="center" vertical="center" wrapText="1"/>
    </xf>
    <xf numFmtId="9" fontId="13" fillId="18" borderId="62" xfId="1" applyFont="1" applyFill="1" applyBorder="1" applyAlignment="1">
      <alignment horizontal="center" vertical="center" wrapText="1"/>
    </xf>
    <xf numFmtId="0" fontId="13" fillId="27" borderId="0" xfId="0" applyFont="1" applyFill="1" applyAlignment="1">
      <alignment horizontal="center" vertical="center"/>
    </xf>
    <xf numFmtId="3" fontId="13" fillId="39" borderId="63" xfId="2" applyNumberFormat="1" applyFont="1" applyFill="1" applyBorder="1" applyAlignment="1">
      <alignment horizontal="center" vertical="center" wrapText="1"/>
    </xf>
    <xf numFmtId="3" fontId="13" fillId="39" borderId="58" xfId="2" applyNumberFormat="1" applyFont="1" applyFill="1" applyBorder="1" applyAlignment="1">
      <alignment horizontal="center" vertical="center" wrapText="1"/>
    </xf>
    <xf numFmtId="3" fontId="13" fillId="39" borderId="59" xfId="2" applyNumberFormat="1" applyFont="1" applyFill="1" applyBorder="1" applyAlignment="1">
      <alignment horizontal="center" vertical="center" wrapText="1"/>
    </xf>
    <xf numFmtId="9" fontId="13" fillId="18" borderId="108" xfId="1" applyFont="1" applyFill="1" applyBorder="1" applyAlignment="1">
      <alignment horizontal="center" vertical="center" wrapText="1"/>
    </xf>
    <xf numFmtId="9" fontId="13" fillId="18" borderId="109" xfId="1" applyFont="1" applyFill="1" applyBorder="1" applyAlignment="1">
      <alignment horizontal="center" vertical="center" wrapText="1"/>
    </xf>
    <xf numFmtId="9" fontId="13" fillId="3" borderId="78" xfId="1" applyFont="1" applyFill="1" applyBorder="1" applyAlignment="1">
      <alignment horizontal="center" vertical="center" wrapText="1"/>
    </xf>
    <xf numFmtId="3" fontId="48" fillId="27" borderId="0" xfId="2" applyNumberFormat="1" applyFont="1" applyFill="1" applyAlignment="1">
      <alignment horizontal="center" vertical="center" wrapText="1"/>
    </xf>
    <xf numFmtId="3" fontId="48" fillId="27" borderId="0" xfId="3" applyNumberFormat="1" applyFont="1" applyFill="1" applyBorder="1" applyAlignment="1">
      <alignment horizontal="center" vertical="center" wrapText="1"/>
    </xf>
    <xf numFmtId="9" fontId="13" fillId="3" borderId="75" xfId="1" applyFont="1" applyFill="1" applyBorder="1" applyAlignment="1">
      <alignment horizontal="center" vertical="center" wrapText="1"/>
    </xf>
    <xf numFmtId="3" fontId="13" fillId="18" borderId="91" xfId="2" applyNumberFormat="1" applyFont="1" applyFill="1" applyBorder="1" applyAlignment="1">
      <alignment horizontal="center" vertical="center" wrapText="1"/>
    </xf>
    <xf numFmtId="0" fontId="13" fillId="18" borderId="67" xfId="0" applyFont="1" applyFill="1" applyBorder="1" applyAlignment="1">
      <alignment horizontal="center" vertical="center" wrapText="1"/>
    </xf>
    <xf numFmtId="0" fontId="13" fillId="18" borderId="2" xfId="0" applyFont="1" applyFill="1" applyBorder="1" applyAlignment="1">
      <alignment horizontal="center" vertical="center" wrapText="1"/>
    </xf>
    <xf numFmtId="0" fontId="13" fillId="18" borderId="4" xfId="0" applyFont="1" applyFill="1" applyBorder="1" applyAlignment="1">
      <alignment horizontal="center" vertical="center" wrapText="1"/>
    </xf>
    <xf numFmtId="0" fontId="13" fillId="18" borderId="69" xfId="0" applyFont="1" applyFill="1" applyBorder="1" applyAlignment="1">
      <alignment horizontal="center" vertical="center" wrapText="1"/>
    </xf>
    <xf numFmtId="0" fontId="13" fillId="18" borderId="6" xfId="0" applyFont="1" applyFill="1" applyBorder="1" applyAlignment="1">
      <alignment horizontal="center" vertical="center" wrapText="1"/>
    </xf>
    <xf numFmtId="3" fontId="13" fillId="8" borderId="76" xfId="2" applyNumberFormat="1" applyFont="1" applyFill="1" applyBorder="1" applyAlignment="1">
      <alignment horizontal="center" vertical="center" wrapText="1"/>
    </xf>
    <xf numFmtId="3" fontId="13" fillId="18" borderId="60" xfId="3" applyNumberFormat="1" applyFont="1" applyFill="1" applyBorder="1" applyAlignment="1">
      <alignment horizontal="center" vertical="center" wrapText="1"/>
    </xf>
    <xf numFmtId="3" fontId="13" fillId="18" borderId="62" xfId="3" applyNumberFormat="1" applyFont="1" applyFill="1" applyBorder="1" applyAlignment="1">
      <alignment horizontal="center" vertical="center" wrapText="1"/>
    </xf>
    <xf numFmtId="0" fontId="21" fillId="8" borderId="63" xfId="0" applyFont="1" applyFill="1" applyBorder="1" applyAlignment="1">
      <alignment horizontal="center" vertical="center" wrapText="1"/>
    </xf>
    <xf numFmtId="0" fontId="21" fillId="8" borderId="58" xfId="0" applyFont="1" applyFill="1" applyBorder="1" applyAlignment="1">
      <alignment horizontal="center" vertical="center" wrapText="1"/>
    </xf>
    <xf numFmtId="0" fontId="21" fillId="8" borderId="59" xfId="0" applyFont="1" applyFill="1" applyBorder="1" applyAlignment="1">
      <alignment horizontal="center" vertical="center" wrapText="1"/>
    </xf>
    <xf numFmtId="0" fontId="14" fillId="12" borderId="63" xfId="2" applyFont="1" applyFill="1" applyBorder="1" applyAlignment="1">
      <alignment horizontal="left" vertical="center" wrapText="1" indent="4"/>
    </xf>
    <xf numFmtId="0" fontId="14" fillId="12" borderId="58" xfId="2" applyFont="1" applyFill="1" applyBorder="1" applyAlignment="1">
      <alignment horizontal="left" vertical="center" wrapText="1" indent="4"/>
    </xf>
    <xf numFmtId="0" fontId="14" fillId="12" borderId="59" xfId="2" applyFont="1" applyFill="1" applyBorder="1" applyAlignment="1">
      <alignment horizontal="left" vertical="center" wrapText="1" indent="4"/>
    </xf>
    <xf numFmtId="0" fontId="54" fillId="39" borderId="63" xfId="2" applyFont="1" applyFill="1" applyBorder="1" applyAlignment="1">
      <alignment horizontal="left" vertical="center" wrapText="1" indent="4"/>
    </xf>
    <xf numFmtId="0" fontId="54" fillId="39" borderId="58" xfId="2" applyFont="1" applyFill="1" applyBorder="1" applyAlignment="1">
      <alignment horizontal="left" vertical="center" wrapText="1" indent="4"/>
    </xf>
    <xf numFmtId="0" fontId="54" fillId="39" borderId="59" xfId="2" applyFont="1" applyFill="1" applyBorder="1" applyAlignment="1">
      <alignment horizontal="left" vertical="center" wrapText="1" indent="4"/>
    </xf>
    <xf numFmtId="0" fontId="21" fillId="8" borderId="57" xfId="0" applyFont="1" applyFill="1" applyBorder="1" applyAlignment="1">
      <alignment horizontal="center" vertical="center" wrapText="1"/>
    </xf>
    <xf numFmtId="0" fontId="14" fillId="12" borderId="57" xfId="2" applyFont="1" applyFill="1" applyBorder="1" applyAlignment="1">
      <alignment horizontal="left" vertical="center" wrapText="1" indent="4"/>
    </xf>
    <xf numFmtId="0" fontId="54" fillId="39" borderId="57" xfId="2" applyFont="1" applyFill="1" applyBorder="1" applyAlignment="1">
      <alignment horizontal="left" vertical="center" wrapText="1" indent="4"/>
    </xf>
    <xf numFmtId="3" fontId="13" fillId="18" borderId="113" xfId="3" applyNumberFormat="1" applyFont="1" applyFill="1" applyBorder="1" applyAlignment="1">
      <alignment horizontal="center" vertical="center" wrapText="1"/>
    </xf>
    <xf numFmtId="9" fontId="13" fillId="29" borderId="113" xfId="3" applyNumberFormat="1" applyFont="1" applyFill="1" applyBorder="1" applyAlignment="1">
      <alignment horizontal="center" vertical="center" wrapText="1"/>
    </xf>
    <xf numFmtId="9" fontId="13" fillId="19" borderId="64" xfId="1" applyFont="1" applyFill="1" applyBorder="1" applyAlignment="1">
      <alignment horizontal="center" vertical="center" wrapText="1"/>
    </xf>
    <xf numFmtId="9" fontId="13" fillId="19" borderId="61" xfId="1" applyFont="1" applyFill="1" applyBorder="1" applyAlignment="1">
      <alignment horizontal="center" vertical="center" wrapText="1"/>
    </xf>
    <xf numFmtId="3" fontId="13" fillId="3" borderId="63" xfId="3" applyNumberFormat="1" applyFont="1" applyFill="1" applyBorder="1" applyAlignment="1">
      <alignment horizontal="center" vertical="center" wrapText="1"/>
    </xf>
    <xf numFmtId="3" fontId="13" fillId="8" borderId="115" xfId="3" applyNumberFormat="1" applyFont="1" applyFill="1" applyBorder="1" applyAlignment="1">
      <alignment horizontal="center" vertical="center" wrapText="1"/>
    </xf>
    <xf numFmtId="3" fontId="13" fillId="12" borderId="115" xfId="3" applyNumberFormat="1" applyFont="1" applyFill="1" applyBorder="1" applyAlignment="1">
      <alignment horizontal="center" vertical="center" wrapText="1"/>
    </xf>
    <xf numFmtId="3" fontId="13" fillId="18" borderId="115" xfId="3" applyNumberFormat="1" applyFont="1" applyFill="1" applyBorder="1" applyAlignment="1">
      <alignment horizontal="center" vertical="center" wrapText="1"/>
    </xf>
    <xf numFmtId="9" fontId="13" fillId="18" borderId="115" xfId="1" applyFont="1" applyFill="1" applyBorder="1" applyAlignment="1">
      <alignment horizontal="center" vertical="center" wrapText="1"/>
    </xf>
    <xf numFmtId="9" fontId="13" fillId="29" borderId="115" xfId="3" applyNumberFormat="1" applyFont="1" applyFill="1" applyBorder="1" applyAlignment="1">
      <alignment horizontal="center" vertical="center" wrapText="1"/>
    </xf>
    <xf numFmtId="9" fontId="13" fillId="39" borderId="2" xfId="1" applyFont="1" applyFill="1" applyBorder="1" applyAlignment="1">
      <alignment horizontal="center" vertical="center" wrapText="1"/>
    </xf>
    <xf numFmtId="0" fontId="14" fillId="12" borderId="2" xfId="2" applyFont="1" applyFill="1" applyBorder="1" applyAlignment="1">
      <alignment horizontal="left" vertical="center" wrapText="1" indent="4"/>
    </xf>
    <xf numFmtId="165" fontId="13" fillId="18" borderId="55" xfId="3" applyNumberFormat="1" applyFont="1" applyFill="1" applyBorder="1" applyAlignment="1">
      <alignment horizontal="center" vertical="center" wrapText="1"/>
    </xf>
    <xf numFmtId="165" fontId="13" fillId="18" borderId="2" xfId="3" applyNumberFormat="1" applyFont="1" applyFill="1" applyBorder="1" applyAlignment="1">
      <alignment horizontal="center" vertical="center" wrapText="1"/>
    </xf>
    <xf numFmtId="0" fontId="11" fillId="20" borderId="2" xfId="0" applyFont="1" applyFill="1" applyBorder="1" applyAlignment="1">
      <alignment horizontal="center" vertical="center" wrapText="1"/>
    </xf>
    <xf numFmtId="0" fontId="13" fillId="20" borderId="2" xfId="0" applyFont="1" applyFill="1" applyBorder="1" applyAlignment="1">
      <alignment horizontal="center" vertical="center" wrapText="1"/>
    </xf>
    <xf numFmtId="0" fontId="13" fillId="20" borderId="6" xfId="0" applyFont="1" applyFill="1" applyBorder="1" applyAlignment="1">
      <alignment horizontal="center" vertical="center" wrapText="1"/>
    </xf>
    <xf numFmtId="0" fontId="0" fillId="20" borderId="127" xfId="0" applyFill="1" applyBorder="1" applyAlignment="1">
      <alignment horizontal="center" vertical="center" wrapText="1"/>
    </xf>
    <xf numFmtId="0" fontId="11" fillId="20" borderId="131" xfId="0" applyFont="1" applyFill="1" applyBorder="1" applyAlignment="1">
      <alignment horizontal="center" vertical="center" wrapText="1"/>
    </xf>
    <xf numFmtId="0" fontId="0" fillId="3" borderId="0" xfId="0" applyFill="1" applyAlignment="1">
      <alignment vertical="center" wrapText="1"/>
    </xf>
    <xf numFmtId="3" fontId="0" fillId="3" borderId="0" xfId="2" applyNumberFormat="1" applyFont="1" applyFill="1" applyAlignment="1">
      <alignment horizontal="center" vertical="center" wrapText="1"/>
    </xf>
    <xf numFmtId="0" fontId="15" fillId="11" borderId="115" xfId="0" applyFont="1" applyFill="1" applyBorder="1" applyAlignment="1">
      <alignment horizontal="center" vertical="center" wrapText="1"/>
    </xf>
    <xf numFmtId="3" fontId="0" fillId="3" borderId="115" xfId="2" applyNumberFormat="1" applyFont="1" applyFill="1" applyBorder="1" applyAlignment="1">
      <alignment horizontal="center" vertical="center" wrapText="1"/>
    </xf>
    <xf numFmtId="3" fontId="0" fillId="3" borderId="116" xfId="2" applyNumberFormat="1" applyFont="1" applyFill="1" applyBorder="1" applyAlignment="1">
      <alignment horizontal="center" vertical="center" wrapText="1"/>
    </xf>
    <xf numFmtId="0" fontId="0" fillId="3" borderId="0" xfId="0" applyFill="1" applyAlignment="1">
      <alignment horizontal="left" wrapText="1"/>
    </xf>
    <xf numFmtId="0" fontId="0" fillId="3" borderId="0" xfId="0" applyFill="1" applyAlignment="1">
      <alignment wrapText="1"/>
    </xf>
    <xf numFmtId="0" fontId="13" fillId="3" borderId="0" xfId="0" applyFont="1" applyFill="1" applyAlignment="1">
      <alignment vertical="center" wrapText="1"/>
    </xf>
    <xf numFmtId="0" fontId="13" fillId="3" borderId="0" xfId="2" applyFont="1" applyFill="1" applyAlignment="1">
      <alignment horizontal="left" vertical="center" wrapText="1"/>
    </xf>
    <xf numFmtId="3" fontId="0" fillId="20" borderId="63" xfId="2" applyNumberFormat="1" applyFont="1" applyFill="1" applyBorder="1" applyAlignment="1">
      <alignment horizontal="center" vertical="center" wrapText="1"/>
    </xf>
    <xf numFmtId="3" fontId="0" fillId="20" borderId="64" xfId="2" applyNumberFormat="1" applyFont="1" applyFill="1" applyBorder="1" applyAlignment="1">
      <alignment horizontal="center" vertical="center" wrapText="1"/>
    </xf>
    <xf numFmtId="3" fontId="13" fillId="40" borderId="58" xfId="2" applyNumberFormat="1" applyFont="1" applyFill="1" applyBorder="1" applyAlignment="1">
      <alignment horizontal="center" vertical="center" wrapText="1"/>
    </xf>
    <xf numFmtId="3" fontId="13" fillId="40" borderId="59" xfId="2" applyNumberFormat="1" applyFont="1" applyFill="1" applyBorder="1" applyAlignment="1">
      <alignment horizontal="center" vertical="center" wrapText="1"/>
    </xf>
    <xf numFmtId="0" fontId="0" fillId="0" borderId="0" xfId="0" applyAlignment="1">
      <alignment wrapText="1"/>
    </xf>
    <xf numFmtId="0" fontId="13" fillId="3" borderId="58" xfId="0" applyFont="1" applyFill="1" applyBorder="1" applyAlignment="1">
      <alignment horizontal="center" vertical="center" wrapText="1"/>
    </xf>
    <xf numFmtId="0" fontId="13" fillId="0" borderId="58" xfId="0" applyFont="1" applyBorder="1" applyAlignment="1">
      <alignment horizontal="center" vertical="center" wrapText="1"/>
    </xf>
    <xf numFmtId="0" fontId="13" fillId="0" borderId="77" xfId="0" applyFont="1" applyBorder="1" applyAlignment="1">
      <alignment horizontal="center" vertical="center" wrapText="1"/>
    </xf>
    <xf numFmtId="0" fontId="13" fillId="0" borderId="57" xfId="0" applyFont="1" applyBorder="1" applyAlignment="1">
      <alignment horizontal="center" vertical="center" wrapText="1"/>
    </xf>
    <xf numFmtId="0" fontId="11" fillId="3" borderId="0" xfId="5" applyFill="1" applyAlignment="1">
      <alignment horizontal="left" vertical="center" wrapText="1"/>
    </xf>
    <xf numFmtId="0" fontId="27" fillId="3" borderId="0" xfId="0" applyFont="1" applyFill="1" applyAlignment="1">
      <alignment vertical="center" wrapText="1"/>
    </xf>
    <xf numFmtId="0" fontId="27" fillId="3" borderId="0" xfId="0" applyFont="1" applyFill="1" applyAlignment="1">
      <alignment horizontal="left" vertical="center" wrapText="1"/>
    </xf>
    <xf numFmtId="0" fontId="24" fillId="3" borderId="0" xfId="5" applyFont="1" applyFill="1" applyAlignment="1">
      <alignment horizontal="left" vertical="center"/>
    </xf>
    <xf numFmtId="0" fontId="13" fillId="3" borderId="84" xfId="5" applyFont="1" applyFill="1" applyBorder="1" applyAlignment="1">
      <alignment horizontal="left" vertical="center" wrapText="1"/>
    </xf>
    <xf numFmtId="0" fontId="13" fillId="3" borderId="87" xfId="5" applyFont="1" applyFill="1" applyBorder="1" applyAlignment="1">
      <alignment horizontal="left" vertical="center" wrapText="1"/>
    </xf>
    <xf numFmtId="0" fontId="6" fillId="3" borderId="0" xfId="0" applyFont="1" applyFill="1"/>
    <xf numFmtId="0" fontId="18" fillId="9" borderId="0" xfId="0" applyFont="1" applyFill="1" applyAlignment="1">
      <alignment horizontal="center" vertical="center" wrapText="1"/>
    </xf>
    <xf numFmtId="3" fontId="13" fillId="39" borderId="57" xfId="3" applyNumberFormat="1" applyFont="1" applyFill="1" applyBorder="1" applyAlignment="1">
      <alignment horizontal="center" vertical="center" wrapText="1"/>
    </xf>
    <xf numFmtId="3" fontId="13" fillId="39" borderId="113" xfId="3" applyNumberFormat="1" applyFont="1" applyFill="1" applyBorder="1" applyAlignment="1">
      <alignment horizontal="center" vertical="center" wrapText="1"/>
    </xf>
    <xf numFmtId="3" fontId="13" fillId="39" borderId="63" xfId="3" applyNumberFormat="1" applyFont="1" applyFill="1" applyBorder="1" applyAlignment="1">
      <alignment horizontal="center" vertical="center" wrapText="1"/>
    </xf>
    <xf numFmtId="3" fontId="13" fillId="39" borderId="115" xfId="3" applyNumberFormat="1" applyFont="1" applyFill="1" applyBorder="1" applyAlignment="1">
      <alignment horizontal="center" vertical="center" wrapText="1"/>
    </xf>
    <xf numFmtId="3" fontId="13" fillId="8" borderId="0" xfId="2" applyNumberFormat="1" applyFont="1" applyFill="1" applyAlignment="1">
      <alignment horizontal="center" vertical="center" wrapText="1"/>
    </xf>
    <xf numFmtId="0" fontId="18" fillId="10" borderId="0" xfId="0" applyFont="1" applyFill="1" applyAlignment="1">
      <alignment horizontal="center" vertical="center" wrapText="1"/>
    </xf>
    <xf numFmtId="0" fontId="22" fillId="2" borderId="1" xfId="0" applyFont="1" applyFill="1" applyBorder="1" applyAlignment="1">
      <alignment horizontal="center" vertical="center" wrapText="1"/>
    </xf>
    <xf numFmtId="0" fontId="46" fillId="9" borderId="67" xfId="0" applyFont="1" applyFill="1" applyBorder="1" applyAlignment="1">
      <alignment horizontal="center" vertical="center" wrapText="1"/>
    </xf>
    <xf numFmtId="0" fontId="46" fillId="9" borderId="68" xfId="0" applyFont="1" applyFill="1" applyBorder="1" applyAlignment="1">
      <alignment horizontal="center" vertical="center" wrapText="1"/>
    </xf>
    <xf numFmtId="0" fontId="18" fillId="9" borderId="107" xfId="0" applyFont="1" applyFill="1" applyBorder="1" applyAlignment="1">
      <alignment horizontal="center" vertical="center" wrapText="1"/>
    </xf>
    <xf numFmtId="0" fontId="18" fillId="9" borderId="76" xfId="0" applyFont="1" applyFill="1" applyBorder="1" applyAlignment="1">
      <alignment horizontal="center" vertical="center" wrapText="1"/>
    </xf>
    <xf numFmtId="0" fontId="18" fillId="10" borderId="74" xfId="0" applyFont="1" applyFill="1" applyBorder="1" applyAlignment="1">
      <alignment horizontal="center" vertical="center" wrapText="1"/>
    </xf>
    <xf numFmtId="0" fontId="18" fillId="10" borderId="73" xfId="0" applyFont="1" applyFill="1" applyBorder="1" applyAlignment="1">
      <alignment horizontal="center" vertical="center" wrapText="1"/>
    </xf>
    <xf numFmtId="0" fontId="15" fillId="11" borderId="72" xfId="0" applyFont="1" applyFill="1" applyBorder="1" applyAlignment="1">
      <alignment horizontal="center" vertical="center" wrapText="1"/>
    </xf>
    <xf numFmtId="0" fontId="15" fillId="11" borderId="43" xfId="0" applyFont="1" applyFill="1" applyBorder="1" applyAlignment="1">
      <alignment horizontal="center" vertical="center" wrapText="1"/>
    </xf>
    <xf numFmtId="0" fontId="15" fillId="11" borderId="73" xfId="0" applyFont="1" applyFill="1" applyBorder="1" applyAlignment="1">
      <alignment horizontal="center" vertical="center" wrapText="1"/>
    </xf>
    <xf numFmtId="0" fontId="15" fillId="24" borderId="77" xfId="0" applyFont="1" applyFill="1" applyBorder="1" applyAlignment="1">
      <alignment horizontal="center" vertical="center" wrapText="1"/>
    </xf>
    <xf numFmtId="0" fontId="15" fillId="24" borderId="108" xfId="0" applyFont="1" applyFill="1" applyBorder="1" applyAlignment="1">
      <alignment horizontal="center" vertical="center" wrapText="1"/>
    </xf>
    <xf numFmtId="0" fontId="48" fillId="19" borderId="64" xfId="0" applyFont="1" applyFill="1" applyBorder="1" applyAlignment="1">
      <alignment horizontal="center" vertical="center" wrapText="1"/>
    </xf>
    <xf numFmtId="0" fontId="48" fillId="19" borderId="61" xfId="0" applyFont="1" applyFill="1" applyBorder="1" applyAlignment="1">
      <alignment horizontal="center" vertical="center" wrapText="1"/>
    </xf>
    <xf numFmtId="0" fontId="48" fillId="19" borderId="62" xfId="0" applyFont="1" applyFill="1" applyBorder="1" applyAlignment="1">
      <alignment horizontal="center" vertical="center" wrapText="1"/>
    </xf>
    <xf numFmtId="9" fontId="13" fillId="40" borderId="63" xfId="1" applyFont="1" applyFill="1" applyBorder="1" applyAlignment="1">
      <alignment horizontal="center" vertical="center" wrapText="1"/>
    </xf>
    <xf numFmtId="9" fontId="13" fillId="40" borderId="58" xfId="1" applyFont="1" applyFill="1" applyBorder="1" applyAlignment="1">
      <alignment horizontal="center" vertical="center" wrapText="1"/>
    </xf>
    <xf numFmtId="9" fontId="13" fillId="40" borderId="59" xfId="1" applyFont="1" applyFill="1" applyBorder="1" applyAlignment="1">
      <alignment horizontal="center" vertical="center" wrapText="1"/>
    </xf>
    <xf numFmtId="9" fontId="13" fillId="40" borderId="57" xfId="1" applyFont="1" applyFill="1" applyBorder="1" applyAlignment="1">
      <alignment horizontal="center" vertical="center" wrapText="1"/>
    </xf>
    <xf numFmtId="9" fontId="13" fillId="40" borderId="64" xfId="1" applyFont="1" applyFill="1" applyBorder="1" applyAlignment="1">
      <alignment horizontal="center" vertical="center" wrapText="1"/>
    </xf>
    <xf numFmtId="9" fontId="13" fillId="40" borderId="61" xfId="1" applyFont="1" applyFill="1" applyBorder="1" applyAlignment="1">
      <alignment horizontal="center" vertical="center" wrapText="1"/>
    </xf>
    <xf numFmtId="9" fontId="13" fillId="40" borderId="62" xfId="1" applyFont="1" applyFill="1" applyBorder="1" applyAlignment="1">
      <alignment horizontal="center" vertical="center" wrapText="1"/>
    </xf>
    <xf numFmtId="9" fontId="13" fillId="40" borderId="60" xfId="1" applyFont="1" applyFill="1" applyBorder="1" applyAlignment="1">
      <alignment horizontal="center" vertical="center" wrapText="1"/>
    </xf>
    <xf numFmtId="9" fontId="13" fillId="18" borderId="63" xfId="1" applyFont="1" applyFill="1" applyBorder="1" applyAlignment="1">
      <alignment horizontal="center" vertical="center" wrapText="1"/>
    </xf>
    <xf numFmtId="9" fontId="13" fillId="18" borderId="64" xfId="1" applyFont="1" applyFill="1" applyBorder="1" applyAlignment="1">
      <alignment horizontal="center" vertical="center" wrapText="1"/>
    </xf>
    <xf numFmtId="0" fontId="22" fillId="11" borderId="58" xfId="0" applyFont="1" applyFill="1" applyBorder="1" applyAlignment="1">
      <alignment horizontal="center" vertical="center" wrapText="1"/>
    </xf>
    <xf numFmtId="0" fontId="22" fillId="11" borderId="59" xfId="0" applyFont="1" applyFill="1" applyBorder="1" applyAlignment="1">
      <alignment horizontal="center" vertical="center" wrapText="1"/>
    </xf>
    <xf numFmtId="0" fontId="46" fillId="10" borderId="57" xfId="0" applyFont="1" applyFill="1" applyBorder="1" applyAlignment="1">
      <alignment horizontal="center" vertical="center" wrapText="1"/>
    </xf>
    <xf numFmtId="0" fontId="46" fillId="10" borderId="59" xfId="0" applyFont="1" applyFill="1" applyBorder="1" applyAlignment="1">
      <alignment horizontal="center" vertical="center" wrapText="1"/>
    </xf>
    <xf numFmtId="0" fontId="46" fillId="9" borderId="76" xfId="0" applyFont="1" applyFill="1" applyBorder="1" applyAlignment="1">
      <alignment horizontal="center" vertical="center" wrapText="1"/>
    </xf>
    <xf numFmtId="0" fontId="22" fillId="2" borderId="0" xfId="0" applyFont="1" applyFill="1" applyAlignment="1">
      <alignment horizontal="center" vertical="center" wrapText="1"/>
    </xf>
    <xf numFmtId="49" fontId="13" fillId="3" borderId="0" xfId="0" applyNumberFormat="1" applyFont="1" applyFill="1" applyAlignment="1">
      <alignment horizontal="center" vertical="center"/>
    </xf>
    <xf numFmtId="3" fontId="48" fillId="3" borderId="0" xfId="0" applyNumberFormat="1" applyFont="1" applyFill="1" applyAlignment="1">
      <alignment horizontal="center" vertical="center"/>
    </xf>
    <xf numFmtId="0" fontId="46" fillId="9" borderId="107" xfId="0" applyFont="1" applyFill="1" applyBorder="1" applyAlignment="1">
      <alignment horizontal="center" vertical="center" wrapText="1"/>
    </xf>
    <xf numFmtId="49" fontId="13" fillId="3" borderId="5" xfId="0" applyNumberFormat="1" applyFont="1" applyFill="1" applyBorder="1" applyAlignment="1">
      <alignment horizontal="center" vertical="center"/>
    </xf>
    <xf numFmtId="0" fontId="14" fillId="8" borderId="57" xfId="0" applyFont="1" applyFill="1" applyBorder="1" applyAlignment="1">
      <alignment horizontal="center" vertical="center" wrapText="1"/>
    </xf>
    <xf numFmtId="0" fontId="14" fillId="8" borderId="58" xfId="0" applyFont="1" applyFill="1" applyBorder="1" applyAlignment="1">
      <alignment horizontal="center" vertical="center" wrapText="1"/>
    </xf>
    <xf numFmtId="0" fontId="14" fillId="8" borderId="59" xfId="0" applyFont="1" applyFill="1" applyBorder="1" applyAlignment="1">
      <alignment horizontal="center" vertical="center" wrapText="1"/>
    </xf>
    <xf numFmtId="0" fontId="14" fillId="8" borderId="55" xfId="0" applyFont="1" applyFill="1" applyBorder="1" applyAlignment="1">
      <alignment horizontal="center" vertical="center" wrapText="1"/>
    </xf>
    <xf numFmtId="0" fontId="14" fillId="8" borderId="63" xfId="0" applyFont="1" applyFill="1" applyBorder="1" applyAlignment="1">
      <alignment horizontal="center" vertical="center" wrapText="1"/>
    </xf>
    <xf numFmtId="0" fontId="14" fillId="8" borderId="2" xfId="0" applyFont="1" applyFill="1" applyBorder="1" applyAlignment="1">
      <alignment horizontal="center" vertical="center" wrapText="1"/>
    </xf>
    <xf numFmtId="0" fontId="14" fillId="8" borderId="77" xfId="0" applyFont="1" applyFill="1" applyBorder="1" applyAlignment="1">
      <alignment horizontal="center" vertical="center" wrapText="1"/>
    </xf>
    <xf numFmtId="0" fontId="14" fillId="8" borderId="76" xfId="0" applyFont="1" applyFill="1" applyBorder="1" applyAlignment="1">
      <alignment horizontal="center" vertical="center" wrapText="1"/>
    </xf>
    <xf numFmtId="0" fontId="22" fillId="11" borderId="77" xfId="0" applyFont="1" applyFill="1" applyBorder="1" applyAlignment="1">
      <alignment horizontal="center" vertical="center" wrapText="1"/>
    </xf>
    <xf numFmtId="0" fontId="46" fillId="9" borderId="55" xfId="0" applyFont="1" applyFill="1" applyBorder="1" applyAlignment="1">
      <alignment horizontal="center" vertical="center" wrapText="1"/>
    </xf>
    <xf numFmtId="0" fontId="22" fillId="11" borderId="63" xfId="0" applyFont="1" applyFill="1" applyBorder="1" applyAlignment="1">
      <alignment horizontal="center" vertical="center" wrapText="1"/>
    </xf>
    <xf numFmtId="0" fontId="47" fillId="43" borderId="67" xfId="0" applyFont="1" applyFill="1" applyBorder="1" applyAlignment="1">
      <alignment wrapText="1"/>
    </xf>
    <xf numFmtId="3" fontId="36" fillId="8" borderId="67" xfId="2" applyNumberFormat="1" applyFont="1" applyFill="1" applyBorder="1" applyAlignment="1">
      <alignment horizontal="center" vertical="center" wrapText="1"/>
    </xf>
    <xf numFmtId="3" fontId="36" fillId="8" borderId="68" xfId="2" applyNumberFormat="1" applyFont="1" applyFill="1" applyBorder="1" applyAlignment="1">
      <alignment horizontal="center" vertical="center" wrapText="1"/>
    </xf>
    <xf numFmtId="0" fontId="14" fillId="12" borderId="77" xfId="0" applyFont="1" applyFill="1" applyBorder="1" applyAlignment="1">
      <alignment horizontal="center" vertical="center" wrapText="1"/>
    </xf>
    <xf numFmtId="0" fontId="14" fillId="12" borderId="76" xfId="0" applyFont="1" applyFill="1" applyBorder="1" applyAlignment="1">
      <alignment horizontal="center" vertical="center" wrapText="1"/>
    </xf>
    <xf numFmtId="0" fontId="13" fillId="34" borderId="67" xfId="0" applyFont="1" applyFill="1" applyBorder="1" applyAlignment="1">
      <alignment wrapText="1"/>
    </xf>
    <xf numFmtId="3" fontId="13" fillId="12" borderId="67" xfId="2" applyNumberFormat="1" applyFont="1" applyFill="1" applyBorder="1" applyAlignment="1">
      <alignment horizontal="center" vertical="center" wrapText="1"/>
    </xf>
    <xf numFmtId="3" fontId="13" fillId="12" borderId="68" xfId="2" applyNumberFormat="1" applyFont="1" applyFill="1" applyBorder="1" applyAlignment="1">
      <alignment horizontal="center" vertical="center" wrapText="1"/>
    </xf>
    <xf numFmtId="0" fontId="21" fillId="8" borderId="67" xfId="0" applyFont="1" applyFill="1" applyBorder="1" applyAlignment="1">
      <alignment horizontal="center" vertical="center" wrapText="1"/>
    </xf>
    <xf numFmtId="0" fontId="14" fillId="12" borderId="67" xfId="2" applyFont="1" applyFill="1" applyBorder="1" applyAlignment="1">
      <alignment horizontal="left" vertical="center" wrapText="1" indent="4"/>
    </xf>
    <xf numFmtId="0" fontId="13" fillId="3" borderId="67" xfId="2" applyFont="1" applyFill="1" applyBorder="1" applyAlignment="1">
      <alignment horizontal="center" vertical="center" wrapText="1"/>
    </xf>
    <xf numFmtId="0" fontId="13" fillId="3" borderId="67" xfId="0" applyFont="1" applyFill="1" applyBorder="1" applyAlignment="1">
      <alignment horizontal="center" vertical="center" wrapText="1"/>
    </xf>
    <xf numFmtId="3" fontId="13" fillId="8" borderId="72" xfId="2" applyNumberFormat="1" applyFont="1" applyFill="1" applyBorder="1" applyAlignment="1">
      <alignment horizontal="center" vertical="center" wrapText="1"/>
    </xf>
    <xf numFmtId="3" fontId="13" fillId="8" borderId="43" xfId="2" applyNumberFormat="1" applyFont="1" applyFill="1" applyBorder="1" applyAlignment="1">
      <alignment horizontal="center" vertical="center" wrapText="1"/>
    </xf>
    <xf numFmtId="3" fontId="13" fillId="8" borderId="73" xfId="2" applyNumberFormat="1" applyFont="1" applyFill="1" applyBorder="1" applyAlignment="1">
      <alignment horizontal="center" vertical="center" wrapText="1"/>
    </xf>
    <xf numFmtId="3" fontId="13" fillId="8" borderId="74" xfId="3" applyNumberFormat="1" applyFont="1" applyFill="1" applyBorder="1" applyAlignment="1">
      <alignment horizontal="center" vertical="center" wrapText="1"/>
    </xf>
    <xf numFmtId="3" fontId="13" fillId="8" borderId="73" xfId="3" applyNumberFormat="1" applyFont="1" applyFill="1" applyBorder="1" applyAlignment="1">
      <alignment horizontal="center" vertical="center" wrapText="1"/>
    </xf>
    <xf numFmtId="0" fontId="21" fillId="8" borderId="77" xfId="0" applyFont="1" applyFill="1" applyBorder="1" applyAlignment="1">
      <alignment horizontal="center" vertical="center" wrapText="1"/>
    </xf>
    <xf numFmtId="0" fontId="14" fillId="12" borderId="77" xfId="2" applyFont="1" applyFill="1" applyBorder="1" applyAlignment="1">
      <alignment horizontal="left" vertical="center" wrapText="1" indent="4"/>
    </xf>
    <xf numFmtId="0" fontId="54" fillId="12" borderId="58" xfId="2" applyFont="1" applyFill="1" applyBorder="1" applyAlignment="1">
      <alignment horizontal="left" vertical="center" wrapText="1" indent="4"/>
    </xf>
    <xf numFmtId="0" fontId="54" fillId="12" borderId="77" xfId="2" applyFont="1" applyFill="1" applyBorder="1" applyAlignment="1">
      <alignment horizontal="left" vertical="center" wrapText="1" indent="4"/>
    </xf>
    <xf numFmtId="0" fontId="54" fillId="12" borderId="57" xfId="2" applyFont="1" applyFill="1" applyBorder="1" applyAlignment="1">
      <alignment horizontal="left" vertical="center" wrapText="1" indent="4"/>
    </xf>
    <xf numFmtId="0" fontId="54" fillId="12" borderId="59" xfId="2" applyFont="1" applyFill="1" applyBorder="1" applyAlignment="1">
      <alignment horizontal="left" vertical="center" wrapText="1" indent="4"/>
    </xf>
    <xf numFmtId="0" fontId="54" fillId="12" borderId="63" xfId="2" applyFont="1" applyFill="1" applyBorder="1" applyAlignment="1">
      <alignment horizontal="left" vertical="center" wrapText="1" indent="4"/>
    </xf>
    <xf numFmtId="0" fontId="54" fillId="12" borderId="55" xfId="2" applyFont="1" applyFill="1" applyBorder="1" applyAlignment="1">
      <alignment horizontal="left" vertical="center" wrapText="1" indent="4"/>
    </xf>
    <xf numFmtId="0" fontId="15" fillId="8" borderId="63" xfId="0" applyFont="1" applyFill="1" applyBorder="1" applyAlignment="1">
      <alignment horizontal="center" vertical="center" wrapText="1"/>
    </xf>
    <xf numFmtId="0" fontId="15" fillId="8" borderId="58" xfId="0" applyFont="1" applyFill="1" applyBorder="1" applyAlignment="1">
      <alignment horizontal="center" vertical="center" wrapText="1"/>
    </xf>
    <xf numFmtId="0" fontId="15" fillId="8" borderId="77" xfId="0" applyFont="1" applyFill="1" applyBorder="1" applyAlignment="1">
      <alignment horizontal="center" vertical="center" wrapText="1"/>
    </xf>
    <xf numFmtId="0" fontId="18" fillId="8" borderId="57" xfId="0" applyFont="1" applyFill="1" applyBorder="1" applyAlignment="1">
      <alignment horizontal="center" vertical="center" wrapText="1"/>
    </xf>
    <xf numFmtId="0" fontId="18" fillId="8" borderId="59" xfId="0" applyFont="1" applyFill="1" applyBorder="1" applyAlignment="1">
      <alignment horizontal="center" vertical="center" wrapText="1"/>
    </xf>
    <xf numFmtId="0" fontId="18" fillId="8" borderId="2" xfId="0" applyFont="1" applyFill="1" applyBorder="1" applyAlignment="1">
      <alignment horizontal="center" vertical="center" wrapText="1"/>
    </xf>
    <xf numFmtId="0" fontId="13" fillId="12" borderId="63" xfId="0" applyFont="1" applyFill="1" applyBorder="1" applyAlignment="1">
      <alignment horizontal="center" vertical="center" wrapText="1"/>
    </xf>
    <xf numFmtId="0" fontId="13" fillId="12" borderId="58" xfId="0" applyFont="1" applyFill="1" applyBorder="1" applyAlignment="1">
      <alignment horizontal="center" vertical="center" wrapText="1"/>
    </xf>
    <xf numFmtId="0" fontId="13" fillId="12" borderId="77" xfId="0" applyFont="1" applyFill="1" applyBorder="1" applyAlignment="1">
      <alignment horizontal="center" vertical="center" wrapText="1"/>
    </xf>
    <xf numFmtId="0" fontId="13" fillId="12" borderId="57" xfId="0" applyFont="1" applyFill="1" applyBorder="1" applyAlignment="1">
      <alignment horizontal="center" vertical="center" wrapText="1"/>
    </xf>
    <xf numFmtId="0" fontId="13" fillId="12" borderId="59" xfId="0" applyFont="1" applyFill="1" applyBorder="1" applyAlignment="1">
      <alignment horizontal="center" vertical="center" wrapText="1"/>
    </xf>
    <xf numFmtId="9" fontId="13" fillId="12" borderId="59" xfId="2" applyNumberFormat="1" applyFont="1" applyFill="1" applyBorder="1" applyAlignment="1">
      <alignment horizontal="center" vertical="center" wrapText="1"/>
    </xf>
    <xf numFmtId="3" fontId="13" fillId="20" borderId="64" xfId="2" applyNumberFormat="1" applyFont="1" applyFill="1" applyBorder="1" applyAlignment="1">
      <alignment horizontal="center" vertical="center" wrapText="1"/>
    </xf>
    <xf numFmtId="9" fontId="48" fillId="20" borderId="0" xfId="1" applyFont="1" applyFill="1" applyBorder="1" applyAlignment="1">
      <alignment horizontal="center" vertical="center" wrapText="1"/>
    </xf>
    <xf numFmtId="0" fontId="33" fillId="15" borderId="0" xfId="0" applyFont="1" applyFill="1" applyAlignment="1">
      <alignment horizontal="center" vertical="center" wrapText="1"/>
    </xf>
    <xf numFmtId="0" fontId="13" fillId="44" borderId="0" xfId="0" applyFont="1" applyFill="1" applyAlignment="1">
      <alignment horizontal="center" vertical="center" wrapText="1"/>
    </xf>
    <xf numFmtId="0" fontId="33" fillId="44" borderId="0" xfId="0" applyFont="1" applyFill="1" applyAlignment="1">
      <alignment horizontal="center" vertical="center" wrapText="1"/>
    </xf>
    <xf numFmtId="9" fontId="48" fillId="44" borderId="0" xfId="1" applyFont="1" applyFill="1" applyBorder="1" applyAlignment="1">
      <alignment horizontal="center" vertical="center" wrapText="1"/>
    </xf>
    <xf numFmtId="3" fontId="13" fillId="45" borderId="59" xfId="3" applyNumberFormat="1" applyFont="1" applyFill="1" applyBorder="1" applyAlignment="1">
      <alignment horizontal="center" vertical="center" wrapText="1"/>
    </xf>
    <xf numFmtId="0" fontId="14" fillId="12" borderId="2" xfId="2" applyFont="1" applyFill="1" applyBorder="1" applyAlignment="1">
      <alignment vertical="center" wrapText="1"/>
    </xf>
    <xf numFmtId="0" fontId="13" fillId="3" borderId="63" xfId="0" applyFont="1" applyFill="1" applyBorder="1" applyAlignment="1">
      <alignment horizontal="center" vertical="center" wrapText="1"/>
    </xf>
    <xf numFmtId="0" fontId="14" fillId="12" borderId="63" xfId="2" applyFont="1" applyFill="1" applyBorder="1" applyAlignment="1">
      <alignment vertical="center" wrapText="1"/>
    </xf>
    <xf numFmtId="0" fontId="14" fillId="12" borderId="58" xfId="2" applyFont="1" applyFill="1" applyBorder="1" applyAlignment="1">
      <alignment vertical="center" wrapText="1"/>
    </xf>
    <xf numFmtId="0" fontId="14" fillId="12" borderId="77" xfId="2" applyFont="1" applyFill="1" applyBorder="1" applyAlignment="1">
      <alignment vertical="center" wrapText="1"/>
    </xf>
    <xf numFmtId="0" fontId="14" fillId="12" borderId="57" xfId="2" applyFont="1" applyFill="1" applyBorder="1" applyAlignment="1">
      <alignment vertical="center" wrapText="1"/>
    </xf>
    <xf numFmtId="0" fontId="14" fillId="12" borderId="59" xfId="2" applyFont="1" applyFill="1" applyBorder="1" applyAlignment="1">
      <alignment vertical="center" wrapText="1"/>
    </xf>
    <xf numFmtId="0" fontId="52" fillId="19" borderId="63" xfId="0" applyFont="1" applyFill="1" applyBorder="1" applyAlignment="1">
      <alignment horizontal="center" vertical="center" wrapText="1"/>
    </xf>
    <xf numFmtId="3" fontId="13" fillId="26" borderId="64" xfId="2" applyNumberFormat="1" applyFont="1" applyFill="1" applyBorder="1" applyAlignment="1">
      <alignment horizontal="center" vertical="center" wrapText="1"/>
    </xf>
    <xf numFmtId="0" fontId="21" fillId="12" borderId="58" xfId="0" applyFont="1" applyFill="1" applyBorder="1" applyAlignment="1">
      <alignment horizontal="center" vertical="center" wrapText="1"/>
    </xf>
    <xf numFmtId="0" fontId="21" fillId="12" borderId="77" xfId="0" applyFont="1" applyFill="1" applyBorder="1" applyAlignment="1">
      <alignment horizontal="center" vertical="center" wrapText="1"/>
    </xf>
    <xf numFmtId="0" fontId="13" fillId="3" borderId="58" xfId="2" applyFont="1" applyFill="1" applyBorder="1" applyAlignment="1">
      <alignment horizontal="center" vertical="center" wrapText="1"/>
    </xf>
    <xf numFmtId="0" fontId="13" fillId="3" borderId="77" xfId="2" applyFont="1" applyFill="1" applyBorder="1" applyAlignment="1">
      <alignment horizontal="center" vertical="center" wrapText="1"/>
    </xf>
    <xf numFmtId="0" fontId="21" fillId="12" borderId="57" xfId="0" applyFont="1" applyFill="1" applyBorder="1" applyAlignment="1">
      <alignment horizontal="center" vertical="center" wrapText="1"/>
    </xf>
    <xf numFmtId="0" fontId="21" fillId="12" borderId="59" xfId="0" applyFont="1" applyFill="1" applyBorder="1" applyAlignment="1">
      <alignment horizontal="center" vertical="center" wrapText="1"/>
    </xf>
    <xf numFmtId="0" fontId="13" fillId="3" borderId="57" xfId="2" applyFont="1" applyFill="1" applyBorder="1" applyAlignment="1">
      <alignment horizontal="center" vertical="center" wrapText="1"/>
    </xf>
    <xf numFmtId="0" fontId="13" fillId="3" borderId="59" xfId="2" applyFont="1" applyFill="1" applyBorder="1" applyAlignment="1">
      <alignment horizontal="center" vertical="center" wrapText="1"/>
    </xf>
    <xf numFmtId="0" fontId="21" fillId="12" borderId="63" xfId="0" applyFont="1" applyFill="1" applyBorder="1" applyAlignment="1">
      <alignment horizontal="center" vertical="center" wrapText="1"/>
    </xf>
    <xf numFmtId="0" fontId="13" fillId="3" borderId="63" xfId="2" applyFont="1" applyFill="1" applyBorder="1" applyAlignment="1">
      <alignment horizontal="center" vertical="center" wrapText="1"/>
    </xf>
    <xf numFmtId="3" fontId="13" fillId="8" borderId="57" xfId="2" applyNumberFormat="1" applyFont="1" applyFill="1" applyBorder="1" applyAlignment="1">
      <alignment horizontal="center" vertical="center" wrapText="1"/>
    </xf>
    <xf numFmtId="3" fontId="25" fillId="8" borderId="59" xfId="3" applyNumberFormat="1" applyFont="1" applyFill="1" applyBorder="1" applyAlignment="1">
      <alignment horizontal="center" vertical="center" wrapText="1"/>
    </xf>
    <xf numFmtId="4" fontId="13" fillId="42" borderId="0" xfId="2" applyNumberFormat="1" applyFont="1" applyFill="1" applyAlignment="1">
      <alignment horizontal="center" vertical="center" wrapText="1"/>
    </xf>
    <xf numFmtId="164" fontId="13" fillId="42" borderId="0" xfId="2" applyNumberFormat="1" applyFont="1" applyFill="1" applyAlignment="1">
      <alignment horizontal="center" vertical="center" wrapText="1"/>
    </xf>
    <xf numFmtId="164" fontId="13" fillId="27" borderId="0" xfId="2" applyNumberFormat="1" applyFont="1" applyFill="1" applyAlignment="1">
      <alignment horizontal="center" vertical="center" wrapText="1"/>
    </xf>
    <xf numFmtId="164" fontId="13" fillId="27" borderId="0" xfId="3" applyNumberFormat="1" applyFont="1" applyFill="1" applyBorder="1" applyAlignment="1">
      <alignment horizontal="center" vertical="center" wrapText="1"/>
    </xf>
    <xf numFmtId="0" fontId="13" fillId="3" borderId="77" xfId="0" applyFont="1" applyFill="1" applyBorder="1" applyAlignment="1">
      <alignment horizontal="center" vertical="center" wrapText="1"/>
    </xf>
    <xf numFmtId="0" fontId="13" fillId="3" borderId="57" xfId="0" applyFont="1" applyFill="1" applyBorder="1" applyAlignment="1">
      <alignment horizontal="center" vertical="center" wrapText="1"/>
    </xf>
    <xf numFmtId="0" fontId="13" fillId="3" borderId="59" xfId="0" applyFont="1" applyFill="1" applyBorder="1" applyAlignment="1">
      <alignment horizontal="center" vertical="center" wrapText="1"/>
    </xf>
    <xf numFmtId="3" fontId="13" fillId="19" borderId="56" xfId="2" applyNumberFormat="1" applyFont="1" applyFill="1" applyBorder="1" applyAlignment="1">
      <alignment horizontal="center" vertical="center" wrapText="1"/>
    </xf>
    <xf numFmtId="3" fontId="13" fillId="19" borderId="4" xfId="2" applyNumberFormat="1" applyFont="1" applyFill="1" applyBorder="1" applyAlignment="1">
      <alignment horizontal="center" vertical="center" wrapText="1"/>
    </xf>
    <xf numFmtId="3" fontId="13" fillId="19" borderId="6" xfId="2" applyNumberFormat="1" applyFont="1" applyFill="1" applyBorder="1" applyAlignment="1">
      <alignment horizontal="center" vertical="center" wrapText="1"/>
    </xf>
    <xf numFmtId="0" fontId="13" fillId="3" borderId="64" xfId="0" applyFont="1" applyFill="1" applyBorder="1" applyAlignment="1">
      <alignment horizontal="center" vertical="center" wrapText="1"/>
    </xf>
    <xf numFmtId="0" fontId="13" fillId="3" borderId="60" xfId="0" applyFont="1" applyFill="1" applyBorder="1" applyAlignment="1">
      <alignment horizontal="center" vertical="center" wrapText="1"/>
    </xf>
    <xf numFmtId="3" fontId="13" fillId="0" borderId="62" xfId="2" applyNumberFormat="1" applyFont="1" applyBorder="1" applyAlignment="1">
      <alignment horizontal="center" vertical="center" wrapText="1"/>
    </xf>
    <xf numFmtId="0" fontId="13" fillId="0" borderId="143" xfId="2" applyFont="1" applyBorder="1" applyAlignment="1">
      <alignment horizontal="center" vertical="center" wrapText="1"/>
    </xf>
    <xf numFmtId="3" fontId="13" fillId="31" borderId="61" xfId="2" applyNumberFormat="1" applyFont="1" applyFill="1" applyBorder="1" applyAlignment="1">
      <alignment horizontal="center" vertical="center" wrapText="1"/>
    </xf>
    <xf numFmtId="3" fontId="13" fillId="0" borderId="61" xfId="1" applyNumberFormat="1" applyFont="1" applyFill="1" applyBorder="1" applyAlignment="1">
      <alignment horizontal="center" vertical="center" wrapText="1"/>
    </xf>
    <xf numFmtId="3" fontId="13" fillId="0" borderId="62" xfId="1" applyNumberFormat="1" applyFont="1" applyFill="1" applyBorder="1" applyAlignment="1">
      <alignment horizontal="center" vertical="center" wrapText="1"/>
    </xf>
    <xf numFmtId="3" fontId="13" fillId="3" borderId="60" xfId="1" applyNumberFormat="1" applyFont="1" applyFill="1" applyBorder="1" applyAlignment="1">
      <alignment horizontal="center" vertical="center" wrapText="1"/>
    </xf>
    <xf numFmtId="3" fontId="13" fillId="19" borderId="61" xfId="2" applyNumberFormat="1" applyFont="1" applyFill="1" applyBorder="1" applyAlignment="1">
      <alignment horizontal="center" vertical="center" wrapText="1"/>
    </xf>
    <xf numFmtId="3" fontId="13" fillId="3" borderId="61" xfId="1" applyNumberFormat="1" applyFont="1" applyFill="1" applyBorder="1" applyAlignment="1">
      <alignment horizontal="center" vertical="center" wrapText="1"/>
    </xf>
    <xf numFmtId="3" fontId="13" fillId="3" borderId="62" xfId="1" applyNumberFormat="1" applyFont="1" applyFill="1" applyBorder="1" applyAlignment="1">
      <alignment horizontal="center" vertical="center" wrapText="1"/>
    </xf>
    <xf numFmtId="3" fontId="13" fillId="44" borderId="0" xfId="2" applyNumberFormat="1" applyFont="1" applyFill="1" applyAlignment="1">
      <alignment horizontal="center" vertical="center" wrapText="1"/>
    </xf>
    <xf numFmtId="3" fontId="13" fillId="42" borderId="0" xfId="1" applyNumberFormat="1" applyFont="1" applyFill="1" applyBorder="1" applyAlignment="1">
      <alignment horizontal="center" vertical="center" wrapText="1"/>
    </xf>
    <xf numFmtId="3" fontId="13" fillId="27" borderId="0" xfId="1" applyNumberFormat="1" applyFont="1" applyFill="1" applyBorder="1" applyAlignment="1">
      <alignment horizontal="center" vertical="center" wrapText="1"/>
    </xf>
    <xf numFmtId="3" fontId="25" fillId="27" borderId="0" xfId="3" applyNumberFormat="1" applyFont="1" applyFill="1" applyBorder="1" applyAlignment="1">
      <alignment horizontal="center" vertical="center" wrapText="1"/>
    </xf>
    <xf numFmtId="0" fontId="21" fillId="8" borderId="2" xfId="0" applyFont="1" applyFill="1" applyBorder="1" applyAlignment="1">
      <alignment horizontal="center" vertical="center" wrapText="1"/>
    </xf>
    <xf numFmtId="3" fontId="13" fillId="27" borderId="2" xfId="2" applyNumberFormat="1" applyFont="1" applyFill="1" applyBorder="1" applyAlignment="1">
      <alignment horizontal="center" vertical="center" wrapText="1"/>
    </xf>
    <xf numFmtId="3" fontId="13" fillId="27" borderId="6" xfId="2" applyNumberFormat="1" applyFont="1" applyFill="1" applyBorder="1" applyAlignment="1">
      <alignment horizontal="center" vertical="center" wrapText="1"/>
    </xf>
    <xf numFmtId="0" fontId="14" fillId="34" borderId="55" xfId="0" applyFont="1" applyFill="1" applyBorder="1" applyAlignment="1">
      <alignment horizontal="left" vertical="center" wrapText="1" indent="4"/>
    </xf>
    <xf numFmtId="3" fontId="13" fillId="0" borderId="64" xfId="2" applyNumberFormat="1" applyFont="1" applyBorder="1" applyAlignment="1">
      <alignment horizontal="center" vertical="center" wrapText="1"/>
    </xf>
    <xf numFmtId="0" fontId="14" fillId="34" borderId="58" xfId="0" applyFont="1" applyFill="1" applyBorder="1" applyAlignment="1">
      <alignment horizontal="left" vertical="center" wrapText="1" indent="4"/>
    </xf>
    <xf numFmtId="0" fontId="14" fillId="34" borderId="77" xfId="0" applyFont="1" applyFill="1" applyBorder="1" applyAlignment="1">
      <alignment horizontal="left" vertical="center" wrapText="1" indent="4"/>
    </xf>
    <xf numFmtId="9" fontId="13" fillId="20" borderId="61" xfId="1" applyFont="1" applyFill="1" applyBorder="1" applyAlignment="1">
      <alignment horizontal="center" vertical="center" wrapText="1"/>
    </xf>
    <xf numFmtId="9" fontId="13" fillId="20" borderId="62" xfId="1" applyFont="1" applyFill="1" applyBorder="1" applyAlignment="1">
      <alignment horizontal="center" vertical="center" wrapText="1"/>
    </xf>
    <xf numFmtId="9" fontId="13" fillId="19" borderId="62" xfId="1" applyFont="1" applyFill="1" applyBorder="1" applyAlignment="1">
      <alignment horizontal="center" vertical="center" wrapText="1"/>
    </xf>
    <xf numFmtId="9" fontId="13" fillId="0" borderId="4" xfId="1" applyFont="1" applyFill="1" applyBorder="1" applyAlignment="1">
      <alignment horizontal="center" vertical="center" wrapText="1"/>
    </xf>
    <xf numFmtId="3" fontId="13" fillId="5" borderId="56" xfId="3" applyNumberFormat="1" applyFont="1" applyFill="1" applyBorder="1" applyAlignment="1">
      <alignment horizontal="center" vertical="center" wrapText="1"/>
    </xf>
    <xf numFmtId="3" fontId="13" fillId="5" borderId="4" xfId="3" applyNumberFormat="1" applyFont="1" applyFill="1" applyBorder="1" applyAlignment="1">
      <alignment horizontal="center" vertical="center" wrapText="1"/>
    </xf>
    <xf numFmtId="9" fontId="13" fillId="18" borderId="56" xfId="1" applyFont="1" applyFill="1" applyBorder="1" applyAlignment="1">
      <alignment horizontal="center" vertical="center" wrapText="1"/>
    </xf>
    <xf numFmtId="0" fontId="14" fillId="34" borderId="63" xfId="0" applyFont="1" applyFill="1" applyBorder="1" applyAlignment="1">
      <alignment horizontal="left" vertical="center" wrapText="1" indent="4"/>
    </xf>
    <xf numFmtId="0" fontId="14" fillId="34" borderId="57" xfId="0" applyFont="1" applyFill="1" applyBorder="1" applyAlignment="1">
      <alignment horizontal="left" vertical="center" wrapText="1" indent="4"/>
    </xf>
    <xf numFmtId="0" fontId="14" fillId="34" borderId="59" xfId="0" applyFont="1" applyFill="1" applyBorder="1" applyAlignment="1">
      <alignment horizontal="left" vertical="center" wrapText="1" indent="4"/>
    </xf>
    <xf numFmtId="0" fontId="21" fillId="8" borderId="76" xfId="0" applyFont="1" applyFill="1" applyBorder="1" applyAlignment="1">
      <alignment horizontal="center" vertical="center" wrapText="1"/>
    </xf>
    <xf numFmtId="3" fontId="13" fillId="8" borderId="107" xfId="2" applyNumberFormat="1" applyFont="1" applyFill="1" applyBorder="1" applyAlignment="1">
      <alignment horizontal="center" vertical="center" wrapText="1"/>
    </xf>
    <xf numFmtId="0" fontId="14" fillId="12" borderId="76" xfId="2" applyFont="1" applyFill="1" applyBorder="1" applyAlignment="1">
      <alignment horizontal="left" vertical="center" wrapText="1" indent="4"/>
    </xf>
    <xf numFmtId="0" fontId="13" fillId="3" borderId="156" xfId="2" applyFont="1" applyFill="1" applyBorder="1" applyAlignment="1">
      <alignment horizontal="center" vertical="center" wrapText="1"/>
    </xf>
    <xf numFmtId="0" fontId="13" fillId="3" borderId="157" xfId="2" applyFont="1" applyFill="1" applyBorder="1" applyAlignment="1">
      <alignment horizontal="center" vertical="center" wrapText="1"/>
    </xf>
    <xf numFmtId="0" fontId="13" fillId="3" borderId="157" xfId="0" applyFont="1" applyFill="1" applyBorder="1" applyAlignment="1">
      <alignment horizontal="center" vertical="center" wrapText="1"/>
    </xf>
    <xf numFmtId="3" fontId="13" fillId="27" borderId="162" xfId="2" applyNumberFormat="1" applyFont="1" applyFill="1" applyBorder="1" applyAlignment="1">
      <alignment horizontal="center" vertical="center" wrapText="1"/>
    </xf>
    <xf numFmtId="0" fontId="13" fillId="3" borderId="163" xfId="2" applyFont="1" applyFill="1" applyBorder="1" applyAlignment="1">
      <alignment horizontal="center" vertical="center" wrapText="1"/>
    </xf>
    <xf numFmtId="0" fontId="13" fillId="3" borderId="164" xfId="2" applyFont="1" applyFill="1" applyBorder="1" applyAlignment="1">
      <alignment horizontal="center" vertical="center" wrapText="1"/>
    </xf>
    <xf numFmtId="0" fontId="13" fillId="3" borderId="164" xfId="0" applyFont="1" applyFill="1" applyBorder="1" applyAlignment="1">
      <alignment horizontal="center" vertical="center" wrapText="1"/>
    </xf>
    <xf numFmtId="3" fontId="13" fillId="27" borderId="170" xfId="2" applyNumberFormat="1" applyFont="1" applyFill="1" applyBorder="1" applyAlignment="1">
      <alignment horizontal="center" vertical="center" wrapText="1"/>
    </xf>
    <xf numFmtId="0" fontId="13" fillId="3" borderId="157" xfId="0" applyFont="1" applyFill="1" applyBorder="1" applyAlignment="1">
      <alignment horizontal="center" wrapText="1"/>
    </xf>
    <xf numFmtId="3" fontId="13" fillId="0" borderId="171" xfId="2" applyNumberFormat="1" applyFont="1" applyBorder="1" applyAlignment="1">
      <alignment horizontal="center" vertical="center" wrapText="1"/>
    </xf>
    <xf numFmtId="3" fontId="13" fillId="0" borderId="141" xfId="2" applyNumberFormat="1" applyFont="1" applyBorder="1" applyAlignment="1">
      <alignment horizontal="center" vertical="center" wrapText="1"/>
    </xf>
    <xf numFmtId="3" fontId="13" fillId="0" borderId="159" xfId="2" applyNumberFormat="1" applyFont="1" applyBorder="1" applyAlignment="1">
      <alignment horizontal="center" vertical="center" wrapText="1"/>
    </xf>
    <xf numFmtId="3" fontId="13" fillId="0" borderId="160" xfId="2" applyNumberFormat="1" applyFont="1" applyBorder="1" applyAlignment="1">
      <alignment horizontal="center" vertical="center" wrapText="1"/>
    </xf>
    <xf numFmtId="3" fontId="13" fillId="0" borderId="161" xfId="2" applyNumberFormat="1" applyFont="1" applyBorder="1" applyAlignment="1">
      <alignment horizontal="center" vertical="center" wrapText="1"/>
    </xf>
    <xf numFmtId="3" fontId="13" fillId="3" borderId="162" xfId="2" applyNumberFormat="1" applyFont="1" applyFill="1" applyBorder="1" applyAlignment="1">
      <alignment horizontal="center" vertical="center" wrapText="1"/>
    </xf>
    <xf numFmtId="3" fontId="13" fillId="0" borderId="165" xfId="2" applyNumberFormat="1" applyFont="1" applyBorder="1" applyAlignment="1">
      <alignment horizontal="center" vertical="center" wrapText="1"/>
    </xf>
    <xf numFmtId="3" fontId="13" fillId="0" borderId="172" xfId="2" applyNumberFormat="1" applyFont="1" applyBorder="1" applyAlignment="1">
      <alignment horizontal="center" vertical="center" wrapText="1"/>
    </xf>
    <xf numFmtId="3" fontId="13" fillId="0" borderId="166" xfId="2" applyNumberFormat="1" applyFont="1" applyBorder="1" applyAlignment="1">
      <alignment horizontal="center" vertical="center" wrapText="1"/>
    </xf>
    <xf numFmtId="3" fontId="13" fillId="0" borderId="167" xfId="2" applyNumberFormat="1" applyFont="1" applyBorder="1" applyAlignment="1">
      <alignment horizontal="center" vertical="center" wrapText="1"/>
    </xf>
    <xf numFmtId="3" fontId="13" fillId="0" borderId="168" xfId="2" applyNumberFormat="1" applyFont="1" applyBorder="1" applyAlignment="1">
      <alignment horizontal="center" vertical="center" wrapText="1"/>
    </xf>
    <xf numFmtId="3" fontId="13" fillId="0" borderId="169" xfId="2" applyNumberFormat="1" applyFont="1" applyBorder="1" applyAlignment="1">
      <alignment horizontal="center" vertical="center" wrapText="1"/>
    </xf>
    <xf numFmtId="3" fontId="13" fillId="3" borderId="170" xfId="2" applyNumberFormat="1" applyFont="1" applyFill="1" applyBorder="1" applyAlignment="1">
      <alignment horizontal="center" vertical="center" wrapText="1"/>
    </xf>
    <xf numFmtId="0" fontId="13" fillId="3" borderId="164" xfId="0" applyFont="1" applyFill="1" applyBorder="1" applyAlignment="1">
      <alignment horizontal="center" wrapText="1"/>
    </xf>
    <xf numFmtId="0" fontId="13" fillId="0" borderId="156" xfId="0" applyFont="1" applyBorder="1" applyAlignment="1">
      <alignment horizontal="center" vertical="center" wrapText="1"/>
    </xf>
    <xf numFmtId="9" fontId="13" fillId="40" borderId="158" xfId="1" applyFont="1" applyFill="1" applyBorder="1" applyAlignment="1">
      <alignment horizontal="center" vertical="center" wrapText="1"/>
    </xf>
    <xf numFmtId="9" fontId="13" fillId="40" borderId="141" xfId="1" applyFont="1" applyFill="1" applyBorder="1" applyAlignment="1">
      <alignment horizontal="center" vertical="center" wrapText="1"/>
    </xf>
    <xf numFmtId="9" fontId="13" fillId="40" borderId="161" xfId="1" applyFont="1" applyFill="1" applyBorder="1" applyAlignment="1">
      <alignment horizontal="center" vertical="center" wrapText="1"/>
    </xf>
    <xf numFmtId="9" fontId="13" fillId="40" borderId="160" xfId="1" applyFont="1" applyFill="1" applyBorder="1" applyAlignment="1">
      <alignment horizontal="center" vertical="center" wrapText="1"/>
    </xf>
    <xf numFmtId="0" fontId="13" fillId="0" borderId="163" xfId="0" applyFont="1" applyBorder="1" applyAlignment="1">
      <alignment horizontal="center" vertical="center" wrapText="1"/>
    </xf>
    <xf numFmtId="9" fontId="13" fillId="40" borderId="165" xfId="1" applyFont="1" applyFill="1" applyBorder="1" applyAlignment="1">
      <alignment horizontal="center" vertical="center" wrapText="1"/>
    </xf>
    <xf numFmtId="9" fontId="13" fillId="40" borderId="166" xfId="1" applyFont="1" applyFill="1" applyBorder="1" applyAlignment="1">
      <alignment horizontal="center" vertical="center" wrapText="1"/>
    </xf>
    <xf numFmtId="9" fontId="13" fillId="40" borderId="169" xfId="1" applyFont="1" applyFill="1" applyBorder="1" applyAlignment="1">
      <alignment horizontal="center" vertical="center" wrapText="1"/>
    </xf>
    <xf numFmtId="9" fontId="13" fillId="40" borderId="168" xfId="1" applyFont="1" applyFill="1" applyBorder="1" applyAlignment="1">
      <alignment horizontal="center" vertical="center" wrapText="1"/>
    </xf>
    <xf numFmtId="0" fontId="0" fillId="0" borderId="0" xfId="0" applyAlignment="1">
      <alignment horizontal="center" vertical="center"/>
    </xf>
    <xf numFmtId="0" fontId="33" fillId="3" borderId="0" xfId="0" applyFont="1" applyFill="1" applyAlignment="1">
      <alignment horizontal="left"/>
    </xf>
    <xf numFmtId="0" fontId="15" fillId="11" borderId="63" xfId="0" applyFont="1" applyFill="1" applyBorder="1" applyAlignment="1">
      <alignment horizontal="center" vertical="center"/>
    </xf>
    <xf numFmtId="0" fontId="15" fillId="11" borderId="58" xfId="0" applyFont="1" applyFill="1" applyBorder="1" applyAlignment="1">
      <alignment horizontal="center" vertical="center"/>
    </xf>
    <xf numFmtId="0" fontId="18" fillId="9" borderId="113" xfId="0" applyFont="1" applyFill="1" applyBorder="1" applyAlignment="1">
      <alignment horizontal="center" vertical="center"/>
    </xf>
    <xf numFmtId="3" fontId="6" fillId="3" borderId="182" xfId="0" applyNumberFormat="1" applyFont="1" applyFill="1" applyBorder="1" applyAlignment="1">
      <alignment horizontal="center" vertical="center"/>
    </xf>
    <xf numFmtId="3" fontId="6" fillId="3" borderId="183" xfId="0" applyNumberFormat="1" applyFont="1" applyFill="1" applyBorder="1" applyAlignment="1">
      <alignment horizontal="center" vertical="center"/>
    </xf>
    <xf numFmtId="3" fontId="6" fillId="3" borderId="184" xfId="0" applyNumberFormat="1" applyFont="1" applyFill="1" applyBorder="1" applyAlignment="1">
      <alignment horizontal="center" vertical="center"/>
    </xf>
    <xf numFmtId="3" fontId="6" fillId="3" borderId="204" xfId="0" applyNumberFormat="1" applyFont="1" applyFill="1" applyBorder="1" applyAlignment="1">
      <alignment horizontal="center" vertical="center"/>
    </xf>
    <xf numFmtId="0" fontId="15" fillId="11" borderId="108" xfId="0" applyFont="1" applyFill="1" applyBorder="1" applyAlignment="1">
      <alignment horizontal="center" vertical="center"/>
    </xf>
    <xf numFmtId="3" fontId="6" fillId="3" borderId="208" xfId="0" applyNumberFormat="1" applyFont="1" applyFill="1" applyBorder="1" applyAlignment="1">
      <alignment horizontal="center" vertical="center"/>
    </xf>
    <xf numFmtId="0" fontId="18" fillId="9" borderId="77" xfId="0" applyFont="1" applyFill="1" applyBorder="1" applyAlignment="1">
      <alignment horizontal="center" vertical="center"/>
    </xf>
    <xf numFmtId="0" fontId="18" fillId="9" borderId="115" xfId="0" applyFont="1" applyFill="1" applyBorder="1" applyAlignment="1">
      <alignment horizontal="center" vertical="center"/>
    </xf>
    <xf numFmtId="3" fontId="13" fillId="35" borderId="193" xfId="2" applyNumberFormat="1" applyFont="1" applyFill="1" applyBorder="1" applyAlignment="1">
      <alignment horizontal="center" vertical="center" wrapText="1"/>
    </xf>
    <xf numFmtId="3" fontId="13" fillId="35" borderId="194" xfId="2" applyNumberFormat="1" applyFont="1" applyFill="1" applyBorder="1" applyAlignment="1">
      <alignment horizontal="center" vertical="center" wrapText="1"/>
    </xf>
    <xf numFmtId="3" fontId="13" fillId="35" borderId="63" xfId="2" applyNumberFormat="1" applyFont="1" applyFill="1" applyBorder="1" applyAlignment="1">
      <alignment horizontal="center" vertical="center" wrapText="1"/>
    </xf>
    <xf numFmtId="3" fontId="13" fillId="35" borderId="58" xfId="2" applyNumberFormat="1" applyFont="1" applyFill="1" applyBorder="1" applyAlignment="1">
      <alignment horizontal="center" vertical="center" wrapText="1"/>
    </xf>
    <xf numFmtId="3" fontId="13" fillId="35" borderId="179" xfId="2" applyNumberFormat="1" applyFont="1" applyFill="1" applyBorder="1" applyAlignment="1">
      <alignment horizontal="center" vertical="center" wrapText="1"/>
    </xf>
    <xf numFmtId="3" fontId="13" fillId="35" borderId="180" xfId="2" applyNumberFormat="1" applyFont="1" applyFill="1" applyBorder="1" applyAlignment="1">
      <alignment horizontal="center" vertical="center" wrapText="1"/>
    </xf>
    <xf numFmtId="3" fontId="0" fillId="3" borderId="63" xfId="0" applyNumberFormat="1" applyFill="1" applyBorder="1" applyAlignment="1">
      <alignment horizontal="center" vertical="center"/>
    </xf>
    <xf numFmtId="3" fontId="0" fillId="3" borderId="58" xfId="0" applyNumberFormat="1" applyFill="1" applyBorder="1" applyAlignment="1">
      <alignment horizontal="center" vertical="center"/>
    </xf>
    <xf numFmtId="3" fontId="0" fillId="3" borderId="113" xfId="0" applyNumberFormat="1" applyFill="1" applyBorder="1" applyAlignment="1">
      <alignment horizontal="center" vertical="center"/>
    </xf>
    <xf numFmtId="3" fontId="0" fillId="3" borderId="108" xfId="0" applyNumberFormat="1" applyFill="1" applyBorder="1" applyAlignment="1">
      <alignment horizontal="center" vertical="center"/>
    </xf>
    <xf numFmtId="3" fontId="0" fillId="3" borderId="115" xfId="0" applyNumberFormat="1" applyFill="1" applyBorder="1" applyAlignment="1">
      <alignment horizontal="center" vertical="center"/>
    </xf>
    <xf numFmtId="3" fontId="0" fillId="3" borderId="179" xfId="0" applyNumberFormat="1" applyFill="1" applyBorder="1" applyAlignment="1">
      <alignment horizontal="center" vertical="center"/>
    </xf>
    <xf numFmtId="3" fontId="0" fillId="3" borderId="180" xfId="0" applyNumberFormat="1" applyFill="1" applyBorder="1" applyAlignment="1">
      <alignment horizontal="center" vertical="center"/>
    </xf>
    <xf numFmtId="3" fontId="0" fillId="3" borderId="181" xfId="0" applyNumberFormat="1" applyFill="1" applyBorder="1" applyAlignment="1">
      <alignment horizontal="center" vertical="center"/>
    </xf>
    <xf numFmtId="3" fontId="0" fillId="3" borderId="207" xfId="0" applyNumberFormat="1" applyFill="1" applyBorder="1" applyAlignment="1">
      <alignment horizontal="center" vertical="center"/>
    </xf>
    <xf numFmtId="3" fontId="0" fillId="3" borderId="203" xfId="0" applyNumberFormat="1" applyFill="1" applyBorder="1" applyAlignment="1">
      <alignment horizontal="center" vertical="center"/>
    </xf>
    <xf numFmtId="3" fontId="0" fillId="13" borderId="113" xfId="0" applyNumberFormat="1" applyFill="1" applyBorder="1" applyAlignment="1">
      <alignment horizontal="center" vertical="center"/>
    </xf>
    <xf numFmtId="3" fontId="0" fillId="13" borderId="115" xfId="0" applyNumberFormat="1" applyFill="1" applyBorder="1" applyAlignment="1">
      <alignment horizontal="center" vertical="center"/>
    </xf>
    <xf numFmtId="3" fontId="0" fillId="14" borderId="113" xfId="0" applyNumberFormat="1" applyFill="1" applyBorder="1" applyAlignment="1">
      <alignment horizontal="center" vertical="center"/>
    </xf>
    <xf numFmtId="3" fontId="0" fillId="14" borderId="115" xfId="0" applyNumberFormat="1" applyFill="1" applyBorder="1" applyAlignment="1">
      <alignment horizontal="center" vertical="center"/>
    </xf>
    <xf numFmtId="3" fontId="0" fillId="4" borderId="201" xfId="0" applyNumberFormat="1" applyFill="1" applyBorder="1" applyAlignment="1">
      <alignment horizontal="center" vertical="center"/>
    </xf>
    <xf numFmtId="3" fontId="0" fillId="4" borderId="202" xfId="0" applyNumberFormat="1" applyFill="1" applyBorder="1" applyAlignment="1">
      <alignment horizontal="center" vertical="center"/>
    </xf>
    <xf numFmtId="3" fontId="0" fillId="3" borderId="193" xfId="0" applyNumberFormat="1" applyFill="1" applyBorder="1" applyAlignment="1">
      <alignment horizontal="center" vertical="center"/>
    </xf>
    <xf numFmtId="3" fontId="0" fillId="3" borderId="194" xfId="0" applyNumberFormat="1" applyFill="1" applyBorder="1" applyAlignment="1">
      <alignment horizontal="center" vertical="center"/>
    </xf>
    <xf numFmtId="3" fontId="0" fillId="3" borderId="195" xfId="0" applyNumberFormat="1" applyFill="1" applyBorder="1" applyAlignment="1">
      <alignment horizontal="center" vertical="center"/>
    </xf>
    <xf numFmtId="3" fontId="0" fillId="3" borderId="210" xfId="0" applyNumberFormat="1" applyFill="1" applyBorder="1" applyAlignment="1">
      <alignment horizontal="center" vertical="center"/>
    </xf>
    <xf numFmtId="3" fontId="0" fillId="3" borderId="206" xfId="0" applyNumberFormat="1" applyFill="1" applyBorder="1" applyAlignment="1">
      <alignment horizontal="center" vertical="center"/>
    </xf>
    <xf numFmtId="3" fontId="0" fillId="3" borderId="196" xfId="0" applyNumberFormat="1" applyFill="1" applyBorder="1" applyAlignment="1">
      <alignment horizontal="center" vertical="center"/>
    </xf>
    <xf numFmtId="3" fontId="0" fillId="3" borderId="197" xfId="0" applyNumberFormat="1" applyFill="1" applyBorder="1" applyAlignment="1">
      <alignment horizontal="center" vertical="center"/>
    </xf>
    <xf numFmtId="3" fontId="0" fillId="3" borderId="198" xfId="0" applyNumberFormat="1" applyFill="1" applyBorder="1" applyAlignment="1">
      <alignment horizontal="center" vertical="center"/>
    </xf>
    <xf numFmtId="3" fontId="0" fillId="3" borderId="211" xfId="0" applyNumberFormat="1" applyFill="1" applyBorder="1" applyAlignment="1">
      <alignment horizontal="center" vertical="center"/>
    </xf>
    <xf numFmtId="3" fontId="0" fillId="3" borderId="205" xfId="0" applyNumberFormat="1" applyFill="1" applyBorder="1" applyAlignment="1">
      <alignment horizontal="center" vertical="center"/>
    </xf>
    <xf numFmtId="3" fontId="0" fillId="13" borderId="201" xfId="0" applyNumberFormat="1" applyFill="1" applyBorder="1" applyAlignment="1">
      <alignment horizontal="center" vertical="center"/>
    </xf>
    <xf numFmtId="3" fontId="0" fillId="13" borderId="202" xfId="0" applyNumberFormat="1" applyFill="1" applyBorder="1" applyAlignment="1">
      <alignment horizontal="center" vertical="center"/>
    </xf>
    <xf numFmtId="3" fontId="0" fillId="13" borderId="114" xfId="0" applyNumberFormat="1" applyFill="1" applyBorder="1" applyAlignment="1">
      <alignment horizontal="center" vertical="center"/>
    </xf>
    <xf numFmtId="3" fontId="0" fillId="13" borderId="116" xfId="0" applyNumberFormat="1" applyFill="1" applyBorder="1" applyAlignment="1">
      <alignment horizontal="center" vertical="center"/>
    </xf>
    <xf numFmtId="3" fontId="14" fillId="35" borderId="182" xfId="2" applyNumberFormat="1" applyFont="1" applyFill="1" applyBorder="1" applyAlignment="1">
      <alignment horizontal="center" vertical="center" wrapText="1"/>
    </xf>
    <xf numFmtId="3" fontId="14" fillId="35" borderId="183" xfId="2" applyNumberFormat="1" applyFont="1" applyFill="1" applyBorder="1" applyAlignment="1">
      <alignment horizontal="center" vertical="center" wrapText="1"/>
    </xf>
    <xf numFmtId="0" fontId="13" fillId="3" borderId="177" xfId="0" applyFont="1" applyFill="1" applyBorder="1" applyAlignment="1">
      <alignment horizontal="center" vertical="center"/>
    </xf>
    <xf numFmtId="0" fontId="13" fillId="3" borderId="220" xfId="0" applyFont="1" applyFill="1" applyBorder="1" applyAlignment="1">
      <alignment horizontal="center"/>
    </xf>
    <xf numFmtId="0" fontId="13" fillId="3" borderId="221" xfId="0" applyFont="1" applyFill="1" applyBorder="1" applyAlignment="1">
      <alignment horizontal="center" vertical="center"/>
    </xf>
    <xf numFmtId="9" fontId="13" fillId="3" borderId="217" xfId="0" applyNumberFormat="1" applyFont="1" applyFill="1" applyBorder="1" applyAlignment="1">
      <alignment horizontal="center"/>
    </xf>
    <xf numFmtId="0" fontId="19" fillId="7" borderId="66" xfId="0" applyFont="1" applyFill="1" applyBorder="1" applyAlignment="1">
      <alignment horizontal="center" vertical="center"/>
    </xf>
    <xf numFmtId="0" fontId="18" fillId="10" borderId="68" xfId="0" applyFont="1" applyFill="1" applyBorder="1" applyAlignment="1">
      <alignment horizontal="center" vertical="center"/>
    </xf>
    <xf numFmtId="0" fontId="53" fillId="12" borderId="68" xfId="0" applyFont="1" applyFill="1" applyBorder="1" applyAlignment="1">
      <alignment horizontal="center"/>
    </xf>
    <xf numFmtId="0" fontId="13" fillId="3" borderId="222" xfId="0" applyFont="1" applyFill="1" applyBorder="1" applyAlignment="1">
      <alignment horizontal="center"/>
    </xf>
    <xf numFmtId="9" fontId="13" fillId="3" borderId="218" xfId="0" applyNumberFormat="1" applyFont="1" applyFill="1" applyBorder="1" applyAlignment="1">
      <alignment horizontal="center"/>
    </xf>
    <xf numFmtId="0" fontId="0" fillId="0" borderId="0" xfId="0" applyAlignment="1">
      <alignment vertical="center"/>
    </xf>
    <xf numFmtId="0" fontId="0" fillId="3" borderId="4" xfId="0" applyFill="1" applyBorder="1" applyAlignment="1">
      <alignment horizontal="center" vertical="center"/>
    </xf>
    <xf numFmtId="0" fontId="0" fillId="8" borderId="57" xfId="0" applyFill="1" applyBorder="1" applyAlignment="1">
      <alignment horizontal="center"/>
    </xf>
    <xf numFmtId="0" fontId="0" fillId="8" borderId="59" xfId="0" applyFill="1" applyBorder="1" applyAlignment="1">
      <alignment horizontal="center"/>
    </xf>
    <xf numFmtId="0" fontId="0" fillId="8" borderId="55" xfId="0" applyFill="1" applyBorder="1" applyAlignment="1">
      <alignment horizontal="center"/>
    </xf>
    <xf numFmtId="168" fontId="13" fillId="0" borderId="59" xfId="3" applyNumberFormat="1" applyFont="1" applyFill="1" applyBorder="1" applyAlignment="1">
      <alignment horizontal="center" vertical="center" wrapText="1"/>
    </xf>
    <xf numFmtId="167" fontId="13" fillId="27" borderId="59" xfId="3" applyNumberFormat="1" applyFont="1" applyFill="1" applyBorder="1" applyAlignment="1">
      <alignment horizontal="center" vertical="center" wrapText="1"/>
    </xf>
    <xf numFmtId="3" fontId="13" fillId="32" borderId="55" xfId="2" applyNumberFormat="1" applyFont="1" applyFill="1" applyBorder="1" applyAlignment="1">
      <alignment horizontal="center" vertical="center" wrapText="1"/>
    </xf>
    <xf numFmtId="3" fontId="13" fillId="32" borderId="2" xfId="2" applyNumberFormat="1" applyFont="1" applyFill="1" applyBorder="1" applyAlignment="1">
      <alignment horizontal="center" vertical="center" wrapText="1"/>
    </xf>
    <xf numFmtId="49" fontId="13" fillId="0" borderId="1" xfId="2" applyNumberFormat="1" applyFont="1" applyBorder="1" applyAlignment="1">
      <alignment horizontal="center" vertical="center" wrapText="1"/>
    </xf>
    <xf numFmtId="49" fontId="13" fillId="0" borderId="163" xfId="2" applyNumberFormat="1" applyFont="1" applyBorder="1" applyAlignment="1">
      <alignment horizontal="center" vertical="center" wrapText="1"/>
    </xf>
    <xf numFmtId="0" fontId="13" fillId="3" borderId="2" xfId="0" applyFont="1" applyFill="1" applyBorder="1" applyAlignment="1">
      <alignment horizontal="center" vertical="center" wrapText="1"/>
    </xf>
    <xf numFmtId="0" fontId="13" fillId="3" borderId="170" xfId="0" applyFont="1" applyFill="1" applyBorder="1" applyAlignment="1">
      <alignment horizontal="center" vertical="center" wrapText="1"/>
    </xf>
    <xf numFmtId="0" fontId="13" fillId="3" borderId="169" xfId="0" applyFont="1" applyFill="1" applyBorder="1" applyAlignment="1">
      <alignment horizontal="center" vertical="center" wrapText="1"/>
    </xf>
    <xf numFmtId="3" fontId="13" fillId="3" borderId="58" xfId="0" applyNumberFormat="1" applyFont="1" applyFill="1" applyBorder="1" applyAlignment="1">
      <alignment horizontal="center" vertical="center" wrapText="1"/>
    </xf>
    <xf numFmtId="3" fontId="13" fillId="3" borderId="78" xfId="0" applyNumberFormat="1" applyFont="1" applyFill="1" applyBorder="1" applyAlignment="1">
      <alignment horizontal="center" vertical="center" wrapText="1"/>
    </xf>
    <xf numFmtId="10" fontId="13" fillId="3" borderId="0" xfId="1" applyNumberFormat="1" applyFont="1" applyFill="1" applyAlignment="1">
      <alignment horizontal="center" vertical="center" wrapText="1"/>
    </xf>
    <xf numFmtId="9" fontId="13" fillId="8" borderId="63" xfId="2" applyNumberFormat="1" applyFont="1" applyFill="1" applyBorder="1" applyAlignment="1">
      <alignment horizontal="center" vertical="center" wrapText="1"/>
    </xf>
    <xf numFmtId="0" fontId="14" fillId="8" borderId="111" xfId="0" applyFont="1" applyFill="1" applyBorder="1" applyAlignment="1">
      <alignment horizontal="center" vertical="center" wrapText="1"/>
    </xf>
    <xf numFmtId="0" fontId="14" fillId="12" borderId="111" xfId="0" applyFont="1" applyFill="1" applyBorder="1" applyAlignment="1">
      <alignment horizontal="center" vertical="center" wrapText="1"/>
    </xf>
    <xf numFmtId="3" fontId="13" fillId="27" borderId="55" xfId="2" applyNumberFormat="1" applyFont="1" applyFill="1" applyBorder="1" applyAlignment="1">
      <alignment horizontal="center" vertical="center" wrapText="1"/>
    </xf>
    <xf numFmtId="9" fontId="13" fillId="29" borderId="114" xfId="3" applyNumberFormat="1" applyFont="1" applyFill="1" applyBorder="1" applyAlignment="1">
      <alignment horizontal="center" vertical="center" wrapText="1"/>
    </xf>
    <xf numFmtId="9" fontId="13" fillId="29" borderId="116" xfId="3" applyNumberFormat="1" applyFont="1" applyFill="1" applyBorder="1" applyAlignment="1">
      <alignment horizontal="center" vertical="center" wrapText="1"/>
    </xf>
    <xf numFmtId="0" fontId="18" fillId="10" borderId="108" xfId="0" applyFont="1" applyFill="1" applyBorder="1" applyAlignment="1">
      <alignment horizontal="center" vertical="center" wrapText="1"/>
    </xf>
    <xf numFmtId="3" fontId="13" fillId="8" borderId="108" xfId="3" applyNumberFormat="1" applyFont="1" applyFill="1" applyBorder="1" applyAlignment="1">
      <alignment horizontal="center" vertical="center" wrapText="1"/>
    </xf>
    <xf numFmtId="3" fontId="13" fillId="12" borderId="108" xfId="3" applyNumberFormat="1" applyFont="1" applyFill="1" applyBorder="1" applyAlignment="1">
      <alignment horizontal="center" vertical="center" wrapText="1"/>
    </xf>
    <xf numFmtId="9" fontId="13" fillId="8" borderId="58" xfId="2" applyNumberFormat="1" applyFont="1" applyFill="1" applyBorder="1" applyAlignment="1">
      <alignment horizontal="center" vertical="center" wrapText="1"/>
    </xf>
    <xf numFmtId="9" fontId="13" fillId="8" borderId="59" xfId="2" applyNumberFormat="1" applyFont="1" applyFill="1" applyBorder="1" applyAlignment="1">
      <alignment horizontal="center" vertical="center" wrapText="1"/>
    </xf>
    <xf numFmtId="3" fontId="13" fillId="27" borderId="77" xfId="2" applyNumberFormat="1" applyFont="1" applyFill="1" applyBorder="1" applyAlignment="1">
      <alignment horizontal="center" vertical="center" wrapText="1"/>
    </xf>
    <xf numFmtId="3" fontId="13" fillId="27" borderId="57" xfId="3" applyNumberFormat="1" applyFont="1" applyFill="1" applyBorder="1" applyAlignment="1">
      <alignment horizontal="center" vertical="center" wrapText="1"/>
    </xf>
    <xf numFmtId="3" fontId="13" fillId="27" borderId="159" xfId="2" applyNumberFormat="1" applyFont="1" applyFill="1" applyBorder="1" applyAlignment="1">
      <alignment horizontal="center" vertical="center" wrapText="1"/>
    </xf>
    <xf numFmtId="3" fontId="13" fillId="27" borderId="160" xfId="3" applyNumberFormat="1" applyFont="1" applyFill="1" applyBorder="1" applyAlignment="1">
      <alignment horizontal="center" vertical="center" wrapText="1"/>
    </xf>
    <xf numFmtId="3" fontId="13" fillId="27" borderId="165" xfId="2" applyNumberFormat="1" applyFont="1" applyFill="1" applyBorder="1" applyAlignment="1">
      <alignment horizontal="center" vertical="center" wrapText="1"/>
    </xf>
    <xf numFmtId="3" fontId="13" fillId="27" borderId="167" xfId="2" applyNumberFormat="1" applyFont="1" applyFill="1" applyBorder="1" applyAlignment="1">
      <alignment horizontal="center" vertical="center" wrapText="1"/>
    </xf>
    <xf numFmtId="3" fontId="13" fillId="27" borderId="168" xfId="3" applyNumberFormat="1" applyFont="1" applyFill="1" applyBorder="1" applyAlignment="1">
      <alignment horizontal="center" vertical="center" wrapText="1"/>
    </xf>
    <xf numFmtId="3" fontId="14" fillId="12" borderId="63" xfId="2" applyNumberFormat="1" applyFont="1" applyFill="1" applyBorder="1" applyAlignment="1">
      <alignment horizontal="left" vertical="center" wrapText="1" indent="4"/>
    </xf>
    <xf numFmtId="3" fontId="14" fillId="12" borderId="58" xfId="2" applyNumberFormat="1" applyFont="1" applyFill="1" applyBorder="1" applyAlignment="1">
      <alignment horizontal="left" vertical="center" wrapText="1" indent="4"/>
    </xf>
    <xf numFmtId="3" fontId="13" fillId="27" borderId="57" xfId="2" applyNumberFormat="1" applyFont="1" applyFill="1" applyBorder="1" applyAlignment="1">
      <alignment horizontal="center" vertical="center" wrapText="1"/>
    </xf>
    <xf numFmtId="3" fontId="13" fillId="27" borderId="160" xfId="2" applyNumberFormat="1" applyFont="1" applyFill="1" applyBorder="1" applyAlignment="1">
      <alignment horizontal="center" vertical="center" wrapText="1"/>
    </xf>
    <xf numFmtId="3" fontId="13" fillId="27" borderId="168" xfId="2" applyNumberFormat="1" applyFont="1" applyFill="1" applyBorder="1" applyAlignment="1">
      <alignment horizontal="center" vertical="center" wrapText="1"/>
    </xf>
    <xf numFmtId="3" fontId="13" fillId="27" borderId="61" xfId="2" applyNumberFormat="1" applyFont="1" applyFill="1" applyBorder="1" applyAlignment="1">
      <alignment horizontal="center" vertical="center" wrapText="1"/>
    </xf>
    <xf numFmtId="3" fontId="13" fillId="27" borderId="78" xfId="2" applyNumberFormat="1" applyFont="1" applyFill="1" applyBorder="1" applyAlignment="1">
      <alignment horizontal="center" vertical="center" wrapText="1"/>
    </xf>
    <xf numFmtId="3" fontId="13" fillId="27" borderId="60" xfId="2" applyNumberFormat="1" applyFont="1" applyFill="1" applyBorder="1" applyAlignment="1">
      <alignment horizontal="center" vertical="center" wrapText="1"/>
    </xf>
    <xf numFmtId="9" fontId="0" fillId="3" borderId="0" xfId="1" applyFont="1" applyFill="1" applyAlignment="1">
      <alignment horizontal="center" vertical="center"/>
    </xf>
    <xf numFmtId="165" fontId="13" fillId="3" borderId="0" xfId="1" applyNumberFormat="1" applyFont="1" applyFill="1" applyAlignment="1">
      <alignment horizontal="center" vertical="center" wrapText="1"/>
    </xf>
    <xf numFmtId="3" fontId="21" fillId="8" borderId="59" xfId="0" applyNumberFormat="1" applyFont="1" applyFill="1" applyBorder="1" applyAlignment="1">
      <alignment horizontal="center" vertical="center" wrapText="1"/>
    </xf>
    <xf numFmtId="3" fontId="21" fillId="8" borderId="2" xfId="0" applyNumberFormat="1" applyFont="1" applyFill="1" applyBorder="1" applyAlignment="1">
      <alignment horizontal="center" vertical="center" wrapText="1"/>
    </xf>
    <xf numFmtId="3" fontId="13" fillId="19" borderId="161" xfId="2" applyNumberFormat="1" applyFont="1" applyFill="1" applyBorder="1" applyAlignment="1">
      <alignment horizontal="center" vertical="center" wrapText="1"/>
    </xf>
    <xf numFmtId="3" fontId="13" fillId="19" borderId="169" xfId="2" applyNumberFormat="1" applyFont="1" applyFill="1" applyBorder="1" applyAlignment="1">
      <alignment horizontal="center" vertical="center" wrapText="1"/>
    </xf>
    <xf numFmtId="0" fontId="13" fillId="19" borderId="62" xfId="0" applyFont="1" applyFill="1" applyBorder="1" applyAlignment="1">
      <alignment horizontal="center" vertical="center" wrapText="1"/>
    </xf>
    <xf numFmtId="3" fontId="13" fillId="3" borderId="59" xfId="0" applyNumberFormat="1" applyFont="1" applyFill="1" applyBorder="1" applyAlignment="1">
      <alignment horizontal="center" vertical="center" wrapText="1"/>
    </xf>
    <xf numFmtId="9" fontId="33" fillId="12" borderId="58" xfId="2" applyNumberFormat="1" applyFont="1" applyFill="1" applyBorder="1" applyAlignment="1">
      <alignment horizontal="center" vertical="center" wrapText="1"/>
    </xf>
    <xf numFmtId="10" fontId="13" fillId="8" borderId="58" xfId="2" applyNumberFormat="1" applyFont="1" applyFill="1" applyBorder="1" applyAlignment="1">
      <alignment horizontal="center" vertical="center" wrapText="1"/>
    </xf>
    <xf numFmtId="0" fontId="14" fillId="8" borderId="0" xfId="0" applyFont="1" applyFill="1" applyAlignment="1">
      <alignment horizontal="center" vertical="center" wrapText="1"/>
    </xf>
    <xf numFmtId="0" fontId="14" fillId="12" borderId="0" xfId="0" applyFont="1" applyFill="1" applyAlignment="1">
      <alignment horizontal="center" vertical="center" wrapText="1"/>
    </xf>
    <xf numFmtId="0" fontId="13" fillId="0" borderId="1" xfId="0" applyFont="1" applyBorder="1"/>
    <xf numFmtId="0" fontId="13" fillId="33" borderId="63" xfId="0" applyFont="1" applyFill="1" applyBorder="1"/>
    <xf numFmtId="3" fontId="13" fillId="0" borderId="2" xfId="0" applyNumberFormat="1" applyFont="1" applyBorder="1" applyAlignment="1">
      <alignment horizontal="center" vertical="center"/>
    </xf>
    <xf numFmtId="3" fontId="13" fillId="3" borderId="109" xfId="2" applyNumberFormat="1" applyFont="1" applyFill="1" applyBorder="1" applyAlignment="1">
      <alignment horizontal="center" vertical="center" wrapText="1"/>
    </xf>
    <xf numFmtId="0" fontId="48" fillId="19" borderId="60" xfId="0" applyFont="1" applyFill="1" applyBorder="1" applyAlignment="1">
      <alignment horizontal="center" vertical="center" wrapText="1"/>
    </xf>
    <xf numFmtId="0" fontId="14" fillId="46" borderId="63" xfId="2" applyFont="1" applyFill="1" applyBorder="1" applyAlignment="1">
      <alignment horizontal="left" vertical="center" wrapText="1" indent="4"/>
    </xf>
    <xf numFmtId="0" fontId="14" fillId="46" borderId="58" xfId="2" applyFont="1" applyFill="1" applyBorder="1" applyAlignment="1">
      <alignment horizontal="left" vertical="center" wrapText="1" indent="4"/>
    </xf>
    <xf numFmtId="0" fontId="14" fillId="46" borderId="77" xfId="2" applyFont="1" applyFill="1" applyBorder="1" applyAlignment="1">
      <alignment horizontal="left" vertical="center" wrapText="1" indent="4"/>
    </xf>
    <xf numFmtId="0" fontId="14" fillId="46" borderId="57" xfId="2" applyFont="1" applyFill="1" applyBorder="1" applyAlignment="1">
      <alignment horizontal="left" vertical="center" wrapText="1" indent="4"/>
    </xf>
    <xf numFmtId="0" fontId="14" fillId="46" borderId="59" xfId="2" applyFont="1" applyFill="1" applyBorder="1" applyAlignment="1">
      <alignment horizontal="left" vertical="center" wrapText="1" indent="4"/>
    </xf>
    <xf numFmtId="0" fontId="14" fillId="46" borderId="2" xfId="2" applyFont="1" applyFill="1" applyBorder="1" applyAlignment="1">
      <alignment horizontal="left" vertical="center" wrapText="1" indent="4"/>
    </xf>
    <xf numFmtId="0" fontId="13" fillId="27" borderId="1" xfId="2" applyFont="1" applyFill="1" applyBorder="1" applyAlignment="1">
      <alignment horizontal="center" vertical="center" wrapText="1"/>
    </xf>
    <xf numFmtId="3" fontId="13" fillId="3" borderId="63" xfId="0" applyNumberFormat="1" applyFont="1" applyFill="1" applyBorder="1" applyAlignment="1">
      <alignment horizontal="center" vertical="center" wrapText="1"/>
    </xf>
    <xf numFmtId="3" fontId="13" fillId="3" borderId="77" xfId="0" applyNumberFormat="1" applyFont="1" applyFill="1" applyBorder="1" applyAlignment="1">
      <alignment horizontal="center" vertical="center" wrapText="1"/>
    </xf>
    <xf numFmtId="3" fontId="13" fillId="3" borderId="57" xfId="0" applyNumberFormat="1" applyFont="1" applyFill="1" applyBorder="1" applyAlignment="1">
      <alignment horizontal="center" vertical="center" wrapText="1"/>
    </xf>
    <xf numFmtId="3" fontId="14" fillId="12" borderId="77" xfId="2" applyNumberFormat="1" applyFont="1" applyFill="1" applyBorder="1" applyAlignment="1">
      <alignment horizontal="left" vertical="center" wrapText="1" indent="4"/>
    </xf>
    <xf numFmtId="3" fontId="14" fillId="46" borderId="58" xfId="2" applyNumberFormat="1" applyFont="1" applyFill="1" applyBorder="1" applyAlignment="1">
      <alignment horizontal="center" vertical="center" wrapText="1"/>
    </xf>
    <xf numFmtId="3" fontId="14" fillId="46" borderId="77" xfId="2" applyNumberFormat="1" applyFont="1" applyFill="1" applyBorder="1" applyAlignment="1">
      <alignment horizontal="center" vertical="center" wrapText="1"/>
    </xf>
    <xf numFmtId="3" fontId="14" fillId="46" borderId="57" xfId="2" applyNumberFormat="1" applyFont="1" applyFill="1" applyBorder="1" applyAlignment="1">
      <alignment horizontal="center" vertical="center" wrapText="1"/>
    </xf>
    <xf numFmtId="3" fontId="14" fillId="46" borderId="59" xfId="2" applyNumberFormat="1" applyFont="1" applyFill="1" applyBorder="1" applyAlignment="1">
      <alignment horizontal="center" vertical="center" wrapText="1"/>
    </xf>
    <xf numFmtId="3" fontId="14" fillId="46" borderId="2" xfId="2" applyNumberFormat="1" applyFont="1" applyFill="1" applyBorder="1" applyAlignment="1">
      <alignment horizontal="center" vertical="center" wrapText="1"/>
    </xf>
    <xf numFmtId="3" fontId="14" fillId="12" borderId="58" xfId="2" applyNumberFormat="1" applyFont="1" applyFill="1" applyBorder="1" applyAlignment="1">
      <alignment horizontal="center" vertical="center" wrapText="1"/>
    </xf>
    <xf numFmtId="3" fontId="14" fillId="12" borderId="77" xfId="2" applyNumberFormat="1" applyFont="1" applyFill="1" applyBorder="1" applyAlignment="1">
      <alignment horizontal="center" vertical="center" wrapText="1"/>
    </xf>
    <xf numFmtId="3" fontId="14" fillId="12" borderId="57" xfId="2" applyNumberFormat="1" applyFont="1" applyFill="1" applyBorder="1" applyAlignment="1">
      <alignment horizontal="center" vertical="center" wrapText="1"/>
    </xf>
    <xf numFmtId="3" fontId="14" fillId="12" borderId="59" xfId="2" applyNumberFormat="1" applyFont="1" applyFill="1" applyBorder="1" applyAlignment="1">
      <alignment horizontal="center" vertical="center" wrapText="1"/>
    </xf>
    <xf numFmtId="3" fontId="14" fillId="12" borderId="2" xfId="2" applyNumberFormat="1" applyFont="1" applyFill="1" applyBorder="1" applyAlignment="1">
      <alignment horizontal="center" vertical="center" wrapText="1"/>
    </xf>
    <xf numFmtId="3" fontId="13" fillId="27" borderId="224" xfId="2" applyNumberFormat="1" applyFont="1" applyFill="1" applyBorder="1" applyAlignment="1">
      <alignment horizontal="center" vertical="center" wrapText="1"/>
    </xf>
    <xf numFmtId="3" fontId="13" fillId="27" borderId="60" xfId="3" applyNumberFormat="1" applyFont="1" applyFill="1" applyBorder="1" applyAlignment="1">
      <alignment horizontal="center" vertical="center" wrapText="1"/>
    </xf>
    <xf numFmtId="0" fontId="13" fillId="31" borderId="64" xfId="0" applyFont="1" applyFill="1" applyBorder="1" applyAlignment="1">
      <alignment horizontal="center" vertical="center" wrapText="1"/>
    </xf>
    <xf numFmtId="3" fontId="13" fillId="3" borderId="76" xfId="0" applyNumberFormat="1" applyFont="1" applyFill="1" applyBorder="1" applyAlignment="1">
      <alignment horizontal="center" vertical="center" wrapText="1"/>
    </xf>
    <xf numFmtId="3" fontId="14" fillId="12" borderId="76" xfId="2" applyNumberFormat="1" applyFont="1" applyFill="1" applyBorder="1" applyAlignment="1">
      <alignment horizontal="left" vertical="center" wrapText="1" indent="4"/>
    </xf>
    <xf numFmtId="3" fontId="13" fillId="3" borderId="75" xfId="0" applyNumberFormat="1" applyFont="1" applyFill="1" applyBorder="1" applyAlignment="1">
      <alignment horizontal="center" vertical="center" wrapText="1"/>
    </xf>
    <xf numFmtId="0" fontId="13" fillId="0" borderId="33" xfId="2" applyFont="1" applyBorder="1" applyAlignment="1">
      <alignment horizontal="center" vertical="center" wrapText="1"/>
    </xf>
    <xf numFmtId="164" fontId="11" fillId="33" borderId="63" xfId="2" applyNumberFormat="1" applyFill="1" applyBorder="1" applyAlignment="1">
      <alignment horizontal="center" vertical="center" wrapText="1"/>
    </xf>
    <xf numFmtId="164" fontId="11" fillId="0" borderId="58" xfId="2" applyNumberFormat="1" applyBorder="1" applyAlignment="1">
      <alignment horizontal="center" vertical="center" wrapText="1"/>
    </xf>
    <xf numFmtId="164" fontId="11" fillId="0" borderId="59" xfId="2" applyNumberFormat="1" applyBorder="1" applyAlignment="1">
      <alignment horizontal="center" vertical="center" wrapText="1"/>
    </xf>
    <xf numFmtId="164" fontId="11" fillId="0" borderId="57" xfId="3" applyNumberFormat="1" applyFont="1" applyFill="1" applyBorder="1" applyAlignment="1">
      <alignment horizontal="center" vertical="center" wrapText="1"/>
    </xf>
    <xf numFmtId="164" fontId="11" fillId="33" borderId="59" xfId="3" applyNumberFormat="1" applyFont="1" applyFill="1" applyBorder="1" applyAlignment="1">
      <alignment horizontal="center" vertical="center" wrapText="1"/>
    </xf>
    <xf numFmtId="164" fontId="11" fillId="0" borderId="55" xfId="3" applyNumberFormat="1" applyFont="1" applyFill="1" applyBorder="1" applyAlignment="1">
      <alignment horizontal="center" vertical="center" wrapText="1"/>
    </xf>
    <xf numFmtId="164" fontId="11" fillId="19" borderId="63" xfId="2" applyNumberFormat="1" applyFill="1" applyBorder="1" applyAlignment="1">
      <alignment horizontal="center" vertical="center" wrapText="1"/>
    </xf>
    <xf numFmtId="164" fontId="11" fillId="3" borderId="58" xfId="2" applyNumberFormat="1" applyFill="1" applyBorder="1" applyAlignment="1">
      <alignment horizontal="center" vertical="center" wrapText="1"/>
    </xf>
    <xf numFmtId="164" fontId="11" fillId="3" borderId="59" xfId="2" applyNumberFormat="1" applyFill="1" applyBorder="1" applyAlignment="1">
      <alignment horizontal="center" vertical="center" wrapText="1"/>
    </xf>
    <xf numFmtId="164" fontId="11" fillId="3" borderId="57" xfId="3" applyNumberFormat="1" applyFont="1" applyFill="1" applyBorder="1" applyAlignment="1">
      <alignment horizontal="center" vertical="center" wrapText="1"/>
    </xf>
    <xf numFmtId="164" fontId="11" fillId="19" borderId="59" xfId="3" applyNumberFormat="1" applyFont="1" applyFill="1" applyBorder="1" applyAlignment="1">
      <alignment horizontal="center" vertical="center" wrapText="1"/>
    </xf>
    <xf numFmtId="164" fontId="11" fillId="3" borderId="55" xfId="3" applyNumberFormat="1" applyFont="1" applyFill="1" applyBorder="1" applyAlignment="1">
      <alignment horizontal="center" vertical="center" wrapText="1"/>
    </xf>
    <xf numFmtId="164" fontId="11" fillId="3" borderId="55" xfId="2" applyNumberFormat="1" applyFill="1" applyBorder="1" applyAlignment="1">
      <alignment horizontal="center" vertical="center" wrapText="1"/>
    </xf>
    <xf numFmtId="164" fontId="11" fillId="19" borderId="59" xfId="2" applyNumberFormat="1" applyFill="1" applyBorder="1" applyAlignment="1">
      <alignment horizontal="center" vertical="center" wrapText="1"/>
    </xf>
    <xf numFmtId="164" fontId="11" fillId="3" borderId="2" xfId="2" applyNumberFormat="1" applyFill="1" applyBorder="1" applyAlignment="1">
      <alignment horizontal="center" vertical="center" wrapText="1"/>
    </xf>
    <xf numFmtId="164" fontId="11" fillId="33" borderId="58" xfId="2" applyNumberFormat="1" applyFill="1" applyBorder="1" applyAlignment="1">
      <alignment horizontal="center" vertical="center" wrapText="1"/>
    </xf>
    <xf numFmtId="164" fontId="11" fillId="33" borderId="59" xfId="2" applyNumberFormat="1" applyFill="1" applyBorder="1" applyAlignment="1">
      <alignment horizontal="center" vertical="center" wrapText="1"/>
    </xf>
    <xf numFmtId="164" fontId="11" fillId="33" borderId="57" xfId="3" applyNumberFormat="1" applyFont="1" applyFill="1" applyBorder="1" applyAlignment="1">
      <alignment horizontal="center" vertical="center" wrapText="1"/>
    </xf>
    <xf numFmtId="164" fontId="11" fillId="3" borderId="59" xfId="3" applyNumberFormat="1" applyFont="1" applyFill="1" applyBorder="1" applyAlignment="1">
      <alignment horizontal="center" vertical="center" wrapText="1"/>
    </xf>
    <xf numFmtId="164" fontId="11" fillId="19" borderId="58" xfId="2" applyNumberFormat="1" applyFill="1" applyBorder="1" applyAlignment="1">
      <alignment horizontal="center" vertical="center" wrapText="1"/>
    </xf>
    <xf numFmtId="164" fontId="11" fillId="19" borderId="57" xfId="3" applyNumberFormat="1" applyFont="1" applyFill="1" applyBorder="1" applyAlignment="1">
      <alignment horizontal="center" vertical="center" wrapText="1"/>
    </xf>
    <xf numFmtId="164" fontId="11" fillId="3" borderId="63" xfId="2" applyNumberFormat="1" applyFill="1" applyBorder="1" applyAlignment="1">
      <alignment horizontal="center" vertical="center" wrapText="1"/>
    </xf>
    <xf numFmtId="164" fontId="11" fillId="0" borderId="64" xfId="2" applyNumberFormat="1" applyBorder="1" applyAlignment="1">
      <alignment horizontal="center" vertical="center" wrapText="1"/>
    </xf>
    <xf numFmtId="164" fontId="11" fillId="0" borderId="61" xfId="2" applyNumberFormat="1" applyBorder="1" applyAlignment="1">
      <alignment horizontal="center" vertical="center" wrapText="1"/>
    </xf>
    <xf numFmtId="164" fontId="11" fillId="0" borderId="62" xfId="2" applyNumberFormat="1" applyBorder="1" applyAlignment="1">
      <alignment horizontal="center" vertical="center" wrapText="1"/>
    </xf>
    <xf numFmtId="164" fontId="11" fillId="0" borderId="60" xfId="3" applyNumberFormat="1" applyFont="1" applyFill="1" applyBorder="1" applyAlignment="1">
      <alignment horizontal="center" vertical="center" wrapText="1"/>
    </xf>
    <xf numFmtId="164" fontId="11" fillId="0" borderId="62" xfId="3" applyNumberFormat="1" applyFont="1" applyFill="1" applyBorder="1" applyAlignment="1">
      <alignment horizontal="center" vertical="center" wrapText="1"/>
    </xf>
    <xf numFmtId="164" fontId="11" fillId="0" borderId="56" xfId="2" applyNumberFormat="1" applyBorder="1" applyAlignment="1">
      <alignment horizontal="center" vertical="center" wrapText="1"/>
    </xf>
    <xf numFmtId="164" fontId="11" fillId="3" borderId="64" xfId="2" applyNumberFormat="1" applyFill="1" applyBorder="1" applyAlignment="1">
      <alignment horizontal="center" vertical="center" wrapText="1"/>
    </xf>
    <xf numFmtId="164" fontId="11" fillId="3" borderId="61" xfId="2" applyNumberFormat="1" applyFill="1" applyBorder="1" applyAlignment="1">
      <alignment horizontal="center" vertical="center" wrapText="1"/>
    </xf>
    <xf numFmtId="164" fontId="11" fillId="3" borderId="62" xfId="2" applyNumberFormat="1" applyFill="1" applyBorder="1" applyAlignment="1">
      <alignment horizontal="center" vertical="center" wrapText="1"/>
    </xf>
    <xf numFmtId="164" fontId="11" fillId="3" borderId="60" xfId="3" applyNumberFormat="1" applyFont="1" applyFill="1" applyBorder="1" applyAlignment="1">
      <alignment horizontal="center" vertical="center" wrapText="1"/>
    </xf>
    <xf numFmtId="164" fontId="11" fillId="3" borderId="62" xfId="3" applyNumberFormat="1" applyFont="1" applyFill="1" applyBorder="1" applyAlignment="1">
      <alignment horizontal="center" vertical="center" wrapText="1"/>
    </xf>
    <xf numFmtId="164" fontId="11" fillId="3" borderId="56" xfId="2" applyNumberFormat="1" applyFill="1" applyBorder="1" applyAlignment="1">
      <alignment horizontal="center" vertical="center" wrapText="1"/>
    </xf>
    <xf numFmtId="164" fontId="11" fillId="3" borderId="6" xfId="2" applyNumberFormat="1" applyFill="1" applyBorder="1" applyAlignment="1">
      <alignment horizontal="center" vertical="center" wrapText="1"/>
    </xf>
    <xf numFmtId="164" fontId="11" fillId="3" borderId="0" xfId="2" applyNumberFormat="1" applyFill="1" applyAlignment="1">
      <alignment horizontal="center" vertical="center" wrapText="1"/>
    </xf>
    <xf numFmtId="164" fontId="11" fillId="3" borderId="0" xfId="3" applyNumberFormat="1" applyFont="1" applyFill="1" applyBorder="1" applyAlignment="1">
      <alignment horizontal="center" vertical="center" wrapText="1"/>
    </xf>
    <xf numFmtId="164" fontId="22" fillId="11" borderId="63" xfId="0" applyNumberFormat="1" applyFont="1" applyFill="1" applyBorder="1" applyAlignment="1">
      <alignment horizontal="center" vertical="center" wrapText="1"/>
    </xf>
    <xf numFmtId="164" fontId="22" fillId="11" borderId="58" xfId="0" applyNumberFormat="1" applyFont="1" applyFill="1" applyBorder="1" applyAlignment="1">
      <alignment horizontal="center" vertical="center" wrapText="1"/>
    </xf>
    <xf numFmtId="164" fontId="22" fillId="11" borderId="59" xfId="0" applyNumberFormat="1" applyFont="1" applyFill="1" applyBorder="1" applyAlignment="1">
      <alignment horizontal="center" vertical="center" wrapText="1"/>
    </xf>
    <xf numFmtId="164" fontId="46" fillId="10" borderId="57" xfId="0" applyNumberFormat="1" applyFont="1" applyFill="1" applyBorder="1" applyAlignment="1">
      <alignment horizontal="center" vertical="center" wrapText="1"/>
    </xf>
    <xf numFmtId="164" fontId="46" fillId="10" borderId="59" xfId="0" applyNumberFormat="1" applyFont="1" applyFill="1" applyBorder="1" applyAlignment="1">
      <alignment horizontal="center" vertical="center" wrapText="1"/>
    </xf>
    <xf numFmtId="164" fontId="46" fillId="9" borderId="76" xfId="0" applyNumberFormat="1" applyFont="1" applyFill="1" applyBorder="1" applyAlignment="1">
      <alignment horizontal="center" vertical="center" wrapText="1"/>
    </xf>
    <xf numFmtId="164" fontId="46" fillId="9" borderId="107" xfId="0" applyNumberFormat="1" applyFont="1" applyFill="1" applyBorder="1" applyAlignment="1">
      <alignment horizontal="center" vertical="center" wrapText="1"/>
    </xf>
    <xf numFmtId="164" fontId="14" fillId="8" borderId="63" xfId="0" applyNumberFormat="1" applyFont="1" applyFill="1" applyBorder="1" applyAlignment="1">
      <alignment horizontal="center" vertical="center" wrapText="1"/>
    </xf>
    <xf numFmtId="164" fontId="14" fillId="8" borderId="58" xfId="0" applyNumberFormat="1" applyFont="1" applyFill="1" applyBorder="1" applyAlignment="1">
      <alignment horizontal="center" vertical="center" wrapText="1"/>
    </xf>
    <xf numFmtId="164" fontId="14" fillId="8" borderId="59" xfId="0" applyNumberFormat="1" applyFont="1" applyFill="1" applyBorder="1" applyAlignment="1">
      <alignment horizontal="center" vertical="center" wrapText="1"/>
    </xf>
    <xf numFmtId="164" fontId="0" fillId="8" borderId="57" xfId="0" applyNumberFormat="1" applyFill="1" applyBorder="1" applyAlignment="1">
      <alignment horizontal="center"/>
    </xf>
    <xf numFmtId="164" fontId="0" fillId="8" borderId="59" xfId="0" applyNumberFormat="1" applyFill="1" applyBorder="1" applyAlignment="1">
      <alignment horizontal="center"/>
    </xf>
    <xf numFmtId="164" fontId="0" fillId="8" borderId="55" xfId="0" applyNumberFormat="1" applyFill="1" applyBorder="1" applyAlignment="1">
      <alignment horizontal="center"/>
    </xf>
    <xf numFmtId="164" fontId="0" fillId="8" borderId="63" xfId="0" applyNumberFormat="1" applyFill="1" applyBorder="1" applyAlignment="1">
      <alignment horizontal="center"/>
    </xf>
    <xf numFmtId="164" fontId="0" fillId="8" borderId="58" xfId="0" applyNumberFormat="1" applyFill="1" applyBorder="1" applyAlignment="1">
      <alignment horizontal="center"/>
    </xf>
    <xf numFmtId="164" fontId="0" fillId="8" borderId="2" xfId="0" applyNumberFormat="1" applyFill="1" applyBorder="1" applyAlignment="1">
      <alignment horizontal="center"/>
    </xf>
    <xf numFmtId="164" fontId="14" fillId="12" borderId="63" xfId="0" applyNumberFormat="1" applyFont="1" applyFill="1" applyBorder="1" applyAlignment="1">
      <alignment horizontal="center" vertical="center" wrapText="1"/>
    </xf>
    <xf numFmtId="164" fontId="14" fillId="12" borderId="58" xfId="0" applyNumberFormat="1" applyFont="1" applyFill="1" applyBorder="1" applyAlignment="1">
      <alignment horizontal="center" vertical="center" wrapText="1"/>
    </xf>
    <xf numFmtId="164" fontId="14" fillId="12" borderId="59" xfId="0" applyNumberFormat="1" applyFont="1" applyFill="1" applyBorder="1" applyAlignment="1">
      <alignment horizontal="center" vertical="center" wrapText="1"/>
    </xf>
    <xf numFmtId="164" fontId="14" fillId="12" borderId="57" xfId="0" applyNumberFormat="1" applyFont="1" applyFill="1" applyBorder="1" applyAlignment="1">
      <alignment horizontal="center" vertical="center" wrapText="1"/>
    </xf>
    <xf numFmtId="164" fontId="14" fillId="12" borderId="55" xfId="0" applyNumberFormat="1" applyFont="1" applyFill="1" applyBorder="1" applyAlignment="1">
      <alignment horizontal="center" vertical="center" wrapText="1"/>
    </xf>
    <xf numFmtId="164" fontId="14" fillId="12" borderId="2" xfId="0" applyNumberFormat="1" applyFont="1" applyFill="1" applyBorder="1" applyAlignment="1">
      <alignment horizontal="center" vertical="center" wrapText="1"/>
    </xf>
    <xf numFmtId="164" fontId="11" fillId="0" borderId="63" xfId="2" applyNumberFormat="1" applyBorder="1" applyAlignment="1">
      <alignment horizontal="center" vertical="center" wrapText="1"/>
    </xf>
    <xf numFmtId="164" fontId="11" fillId="0" borderId="59" xfId="3" applyNumberFormat="1" applyFont="1" applyFill="1" applyBorder="1" applyAlignment="1">
      <alignment horizontal="center" vertical="center" wrapText="1"/>
    </xf>
    <xf numFmtId="164" fontId="11" fillId="0" borderId="55" xfId="2" applyNumberFormat="1" applyBorder="1" applyAlignment="1">
      <alignment horizontal="center" vertical="center" wrapText="1"/>
    </xf>
    <xf numFmtId="164" fontId="11" fillId="0" borderId="59" xfId="3" quotePrefix="1" applyNumberFormat="1" applyFont="1" applyFill="1" applyBorder="1" applyAlignment="1">
      <alignment horizontal="center" vertical="center" wrapText="1"/>
    </xf>
    <xf numFmtId="164" fontId="11" fillId="3" borderId="59" xfId="3" quotePrefix="1" applyNumberFormat="1" applyFont="1" applyFill="1" applyBorder="1" applyAlignment="1">
      <alignment horizontal="center" vertical="center" wrapText="1"/>
    </xf>
    <xf numFmtId="164" fontId="11" fillId="3" borderId="57" xfId="3" quotePrefix="1" applyNumberFormat="1" applyFont="1" applyFill="1" applyBorder="1" applyAlignment="1">
      <alignment horizontal="center" vertical="center" wrapText="1"/>
    </xf>
    <xf numFmtId="3" fontId="0" fillId="3" borderId="0" xfId="0" applyNumberFormat="1" applyFill="1"/>
    <xf numFmtId="3" fontId="52" fillId="3" borderId="0" xfId="0" applyNumberFormat="1" applyFont="1" applyFill="1" applyAlignment="1">
      <alignment horizontal="center" vertical="center" wrapText="1"/>
    </xf>
    <xf numFmtId="0" fontId="21" fillId="3" borderId="0" xfId="0" applyFont="1" applyFill="1" applyAlignment="1">
      <alignment horizontal="center" vertical="center" wrapText="1"/>
    </xf>
    <xf numFmtId="0" fontId="21" fillId="3" borderId="4" xfId="0" applyFont="1" applyFill="1" applyBorder="1" applyAlignment="1">
      <alignment horizontal="center" vertical="center" wrapText="1"/>
    </xf>
    <xf numFmtId="3" fontId="33" fillId="12" borderId="77" xfId="2" applyNumberFormat="1" applyFont="1" applyFill="1" applyBorder="1" applyAlignment="1">
      <alignment horizontal="center" vertical="center" wrapText="1"/>
    </xf>
    <xf numFmtId="0" fontId="13" fillId="18" borderId="63" xfId="2" applyFont="1" applyFill="1" applyBorder="1" applyAlignment="1">
      <alignment horizontal="center" vertical="center" wrapText="1"/>
    </xf>
    <xf numFmtId="0" fontId="13" fillId="18" borderId="58" xfId="2" applyFont="1" applyFill="1" applyBorder="1" applyAlignment="1">
      <alignment horizontal="center" vertical="center" wrapText="1"/>
    </xf>
    <xf numFmtId="0" fontId="13" fillId="18" borderId="77" xfId="2" applyFont="1" applyFill="1" applyBorder="1" applyAlignment="1">
      <alignment horizontal="center" vertical="center" wrapText="1"/>
    </xf>
    <xf numFmtId="0" fontId="13" fillId="18" borderId="57" xfId="2" applyFont="1" applyFill="1" applyBorder="1" applyAlignment="1">
      <alignment horizontal="center" vertical="center" wrapText="1"/>
    </xf>
    <xf numFmtId="0" fontId="13" fillId="18" borderId="59" xfId="2" applyFont="1" applyFill="1" applyBorder="1" applyAlignment="1">
      <alignment horizontal="center" vertical="center" wrapText="1"/>
    </xf>
    <xf numFmtId="0" fontId="13" fillId="18" borderId="55" xfId="2" applyFont="1" applyFill="1" applyBorder="1" applyAlignment="1">
      <alignment horizontal="center" vertical="center" wrapText="1"/>
    </xf>
    <xf numFmtId="0" fontId="13" fillId="18" borderId="2" xfId="2" applyFont="1" applyFill="1" applyBorder="1" applyAlignment="1">
      <alignment horizontal="center" vertical="center" wrapText="1"/>
    </xf>
    <xf numFmtId="0" fontId="13" fillId="3" borderId="230" xfId="0" applyFont="1" applyFill="1" applyBorder="1" applyAlignment="1">
      <alignment horizontal="center" vertical="center" wrapText="1"/>
    </xf>
    <xf numFmtId="0" fontId="13" fillId="40" borderId="63" xfId="2" applyFont="1" applyFill="1" applyBorder="1" applyAlignment="1">
      <alignment horizontal="center" vertical="center" wrapText="1"/>
    </xf>
    <xf numFmtId="0" fontId="13" fillId="40" borderId="58" xfId="2" applyFont="1" applyFill="1" applyBorder="1" applyAlignment="1">
      <alignment horizontal="center" vertical="center" wrapText="1"/>
    </xf>
    <xf numFmtId="0" fontId="13" fillId="40" borderId="77" xfId="2" applyFont="1" applyFill="1" applyBorder="1" applyAlignment="1">
      <alignment horizontal="center" vertical="center" wrapText="1"/>
    </xf>
    <xf numFmtId="0" fontId="13" fillId="40" borderId="57" xfId="2" applyFont="1" applyFill="1" applyBorder="1" applyAlignment="1">
      <alignment horizontal="center" vertical="center" wrapText="1"/>
    </xf>
    <xf numFmtId="0" fontId="13" fillId="40" borderId="59" xfId="2" applyFont="1" applyFill="1" applyBorder="1" applyAlignment="1">
      <alignment horizontal="center" vertical="center" wrapText="1"/>
    </xf>
    <xf numFmtId="0" fontId="13" fillId="40" borderId="55" xfId="2" applyFont="1" applyFill="1" applyBorder="1" applyAlignment="1">
      <alignment horizontal="center" vertical="center" wrapText="1"/>
    </xf>
    <xf numFmtId="0" fontId="13" fillId="40" borderId="2" xfId="2" applyFont="1" applyFill="1" applyBorder="1" applyAlignment="1">
      <alignment horizontal="center" vertical="center" wrapText="1"/>
    </xf>
    <xf numFmtId="0" fontId="13" fillId="40" borderId="108" xfId="2" applyFont="1" applyFill="1" applyBorder="1" applyAlignment="1">
      <alignment horizontal="center" vertical="center" wrapText="1"/>
    </xf>
    <xf numFmtId="3" fontId="13" fillId="39" borderId="55" xfId="3" applyNumberFormat="1" applyFont="1" applyFill="1" applyBorder="1" applyAlignment="1">
      <alignment horizontal="center" vertical="center" wrapText="1"/>
    </xf>
    <xf numFmtId="3" fontId="13" fillId="39" borderId="77" xfId="2" applyNumberFormat="1" applyFont="1" applyFill="1" applyBorder="1" applyAlignment="1">
      <alignment horizontal="center" vertical="center" wrapText="1"/>
    </xf>
    <xf numFmtId="3" fontId="13" fillId="39" borderId="59" xfId="3" applyNumberFormat="1" applyFont="1" applyFill="1" applyBorder="1" applyAlignment="1">
      <alignment horizontal="center" vertical="center" wrapText="1"/>
    </xf>
    <xf numFmtId="3" fontId="13" fillId="39" borderId="2" xfId="3" applyNumberFormat="1" applyFont="1" applyFill="1" applyBorder="1" applyAlignment="1">
      <alignment horizontal="center" vertical="center" wrapText="1"/>
    </xf>
    <xf numFmtId="3" fontId="13" fillId="18" borderId="77" xfId="2" applyNumberFormat="1" applyFont="1" applyFill="1" applyBorder="1" applyAlignment="1">
      <alignment horizontal="center" vertical="center" wrapText="1"/>
    </xf>
    <xf numFmtId="165" fontId="13" fillId="18" borderId="63" xfId="1" applyNumberFormat="1" applyFont="1" applyFill="1" applyBorder="1" applyAlignment="1">
      <alignment horizontal="center" vertical="center" wrapText="1"/>
    </xf>
    <xf numFmtId="165" fontId="13" fillId="18" borderId="58" xfId="1" applyNumberFormat="1" applyFont="1" applyFill="1" applyBorder="1" applyAlignment="1">
      <alignment horizontal="center" vertical="center" wrapText="1"/>
    </xf>
    <xf numFmtId="165" fontId="13" fillId="18" borderId="77" xfId="1" applyNumberFormat="1" applyFont="1" applyFill="1" applyBorder="1" applyAlignment="1">
      <alignment horizontal="center" vertical="center" wrapText="1"/>
    </xf>
    <xf numFmtId="165" fontId="13" fillId="18" borderId="57" xfId="1" applyNumberFormat="1" applyFont="1" applyFill="1" applyBorder="1" applyAlignment="1">
      <alignment horizontal="center" vertical="center" wrapText="1"/>
    </xf>
    <xf numFmtId="165" fontId="13" fillId="18" borderId="59" xfId="1" applyNumberFormat="1" applyFont="1" applyFill="1" applyBorder="1" applyAlignment="1">
      <alignment horizontal="center" vertical="center" wrapText="1"/>
    </xf>
    <xf numFmtId="165" fontId="13" fillId="18" borderId="55" xfId="1" applyNumberFormat="1" applyFont="1" applyFill="1" applyBorder="1" applyAlignment="1">
      <alignment horizontal="center" vertical="center" wrapText="1"/>
    </xf>
    <xf numFmtId="9" fontId="13" fillId="18" borderId="57" xfId="1" applyFont="1" applyFill="1" applyBorder="1" applyAlignment="1">
      <alignment horizontal="center" vertical="center" wrapText="1"/>
    </xf>
    <xf numFmtId="165" fontId="13" fillId="40" borderId="55" xfId="1" applyNumberFormat="1" applyFont="1" applyFill="1" applyBorder="1" applyAlignment="1">
      <alignment horizontal="center" vertical="center" wrapText="1"/>
    </xf>
    <xf numFmtId="10" fontId="13" fillId="18" borderId="57" xfId="1" applyNumberFormat="1" applyFont="1" applyFill="1" applyBorder="1" applyAlignment="1">
      <alignment horizontal="center" vertical="center" wrapText="1"/>
    </xf>
    <xf numFmtId="10" fontId="13" fillId="18" borderId="59" xfId="1" applyNumberFormat="1" applyFont="1" applyFill="1" applyBorder="1" applyAlignment="1">
      <alignment horizontal="center" vertical="center" wrapText="1"/>
    </xf>
    <xf numFmtId="10" fontId="13" fillId="40" borderId="2" xfId="1" applyNumberFormat="1" applyFont="1" applyFill="1" applyBorder="1" applyAlignment="1">
      <alignment horizontal="center" vertical="center" wrapText="1"/>
    </xf>
    <xf numFmtId="0" fontId="13" fillId="3" borderId="232" xfId="0" applyFont="1" applyFill="1" applyBorder="1" applyAlignment="1">
      <alignment horizontal="center" vertical="center" wrapText="1"/>
    </xf>
    <xf numFmtId="3" fontId="13" fillId="3" borderId="166" xfId="2" applyNumberFormat="1" applyFont="1" applyFill="1" applyBorder="1" applyAlignment="1">
      <alignment horizontal="center" vertical="center" wrapText="1"/>
    </xf>
    <xf numFmtId="3" fontId="13" fillId="3" borderId="167" xfId="2" applyNumberFormat="1" applyFont="1" applyFill="1" applyBorder="1" applyAlignment="1">
      <alignment horizontal="center" vertical="center" wrapText="1"/>
    </xf>
    <xf numFmtId="3" fontId="13" fillId="3" borderId="168" xfId="3" applyNumberFormat="1" applyFont="1" applyFill="1" applyBorder="1" applyAlignment="1">
      <alignment horizontal="center" vertical="center" wrapText="1"/>
    </xf>
    <xf numFmtId="3" fontId="13" fillId="3" borderId="169" xfId="3" applyNumberFormat="1" applyFont="1" applyFill="1" applyBorder="1" applyAlignment="1">
      <alignment horizontal="center" vertical="center" wrapText="1"/>
    </xf>
    <xf numFmtId="3" fontId="13" fillId="27" borderId="235" xfId="3" applyNumberFormat="1" applyFont="1" applyFill="1" applyBorder="1" applyAlignment="1">
      <alignment horizontal="center" vertical="center" wrapText="1"/>
    </xf>
    <xf numFmtId="3" fontId="13" fillId="18" borderId="235" xfId="3" applyNumberFormat="1" applyFont="1" applyFill="1" applyBorder="1" applyAlignment="1">
      <alignment horizontal="center" vertical="center" wrapText="1"/>
    </xf>
    <xf numFmtId="3" fontId="13" fillId="3" borderId="235" xfId="2" applyNumberFormat="1" applyFont="1" applyFill="1" applyBorder="1" applyAlignment="1">
      <alignment horizontal="center" vertical="center" wrapText="1"/>
    </xf>
    <xf numFmtId="0" fontId="13" fillId="0" borderId="28" xfId="2" applyFont="1" applyBorder="1" applyAlignment="1">
      <alignment horizontal="center" vertical="center" wrapText="1"/>
    </xf>
    <xf numFmtId="0" fontId="13" fillId="3" borderId="233" xfId="2" applyFont="1" applyFill="1" applyBorder="1" applyAlignment="1">
      <alignment horizontal="center" vertical="center" wrapText="1"/>
    </xf>
    <xf numFmtId="0" fontId="13" fillId="3" borderId="236" xfId="0" applyFont="1" applyFill="1" applyBorder="1" applyAlignment="1">
      <alignment horizontal="center" vertical="center" wrapText="1"/>
    </xf>
    <xf numFmtId="0" fontId="13" fillId="3" borderId="234" xfId="0" applyFont="1" applyFill="1" applyBorder="1" applyAlignment="1">
      <alignment horizontal="center" vertical="center" wrapText="1"/>
    </xf>
    <xf numFmtId="3" fontId="13" fillId="3" borderId="165" xfId="2" applyNumberFormat="1" applyFont="1" applyFill="1" applyBorder="1" applyAlignment="1">
      <alignment horizontal="center" vertical="center" wrapText="1"/>
    </xf>
    <xf numFmtId="0" fontId="13" fillId="3" borderId="237" xfId="0" applyFont="1" applyFill="1" applyBorder="1" applyAlignment="1">
      <alignment horizontal="center" vertical="center" wrapText="1"/>
    </xf>
    <xf numFmtId="165" fontId="13" fillId="18" borderId="165" xfId="1" applyNumberFormat="1" applyFont="1" applyFill="1" applyBorder="1" applyAlignment="1">
      <alignment horizontal="center" vertical="center" wrapText="1"/>
    </xf>
    <xf numFmtId="165" fontId="13" fillId="18" borderId="166" xfId="1" applyNumberFormat="1" applyFont="1" applyFill="1" applyBorder="1" applyAlignment="1">
      <alignment horizontal="center" vertical="center" wrapText="1"/>
    </xf>
    <xf numFmtId="165" fontId="13" fillId="18" borderId="167" xfId="1" applyNumberFormat="1" applyFont="1" applyFill="1" applyBorder="1" applyAlignment="1">
      <alignment horizontal="center" vertical="center" wrapText="1"/>
    </xf>
    <xf numFmtId="165" fontId="13" fillId="18" borderId="168" xfId="1" applyNumberFormat="1" applyFont="1" applyFill="1" applyBorder="1" applyAlignment="1">
      <alignment horizontal="center" vertical="center" wrapText="1"/>
    </xf>
    <xf numFmtId="165" fontId="13" fillId="18" borderId="169" xfId="1" applyNumberFormat="1" applyFont="1" applyFill="1" applyBorder="1" applyAlignment="1">
      <alignment horizontal="center" vertical="center" wrapText="1"/>
    </xf>
    <xf numFmtId="165" fontId="13" fillId="18" borderId="235" xfId="1" applyNumberFormat="1" applyFont="1" applyFill="1" applyBorder="1" applyAlignment="1">
      <alignment horizontal="center" vertical="center" wrapText="1"/>
    </xf>
    <xf numFmtId="3" fontId="13" fillId="18" borderId="165" xfId="2" applyNumberFormat="1" applyFont="1" applyFill="1" applyBorder="1" applyAlignment="1">
      <alignment horizontal="center" vertical="center" wrapText="1"/>
    </xf>
    <xf numFmtId="3" fontId="13" fillId="18" borderId="166" xfId="2" applyNumberFormat="1" applyFont="1" applyFill="1" applyBorder="1" applyAlignment="1">
      <alignment horizontal="center" vertical="center" wrapText="1"/>
    </xf>
    <xf numFmtId="3" fontId="13" fillId="18" borderId="167" xfId="2" applyNumberFormat="1" applyFont="1" applyFill="1" applyBorder="1" applyAlignment="1">
      <alignment horizontal="center" vertical="center" wrapText="1"/>
    </xf>
    <xf numFmtId="9" fontId="13" fillId="18" borderId="169" xfId="1" applyFont="1" applyFill="1" applyBorder="1" applyAlignment="1">
      <alignment horizontal="center" vertical="center" wrapText="1"/>
    </xf>
    <xf numFmtId="9" fontId="13" fillId="18" borderId="168" xfId="1" applyFont="1" applyFill="1" applyBorder="1" applyAlignment="1">
      <alignment horizontal="center" vertical="center" wrapText="1"/>
    </xf>
    <xf numFmtId="165" fontId="13" fillId="40" borderId="235" xfId="1" applyNumberFormat="1" applyFont="1" applyFill="1" applyBorder="1" applyAlignment="1">
      <alignment horizontal="center" vertical="center" wrapText="1"/>
    </xf>
    <xf numFmtId="10" fontId="13" fillId="18" borderId="168" xfId="1" applyNumberFormat="1" applyFont="1" applyFill="1" applyBorder="1" applyAlignment="1">
      <alignment horizontal="center" vertical="center" wrapText="1"/>
    </xf>
    <xf numFmtId="10" fontId="13" fillId="18" borderId="169" xfId="1" applyNumberFormat="1" applyFont="1" applyFill="1" applyBorder="1" applyAlignment="1">
      <alignment horizontal="center" vertical="center" wrapText="1"/>
    </xf>
    <xf numFmtId="10" fontId="13" fillId="40" borderId="170" xfId="1" applyNumberFormat="1" applyFont="1" applyFill="1" applyBorder="1" applyAlignment="1">
      <alignment horizontal="center" vertical="center" wrapText="1"/>
    </xf>
    <xf numFmtId="0" fontId="13" fillId="3" borderId="232" xfId="2" applyFont="1" applyFill="1" applyBorder="1" applyAlignment="1">
      <alignment horizontal="center" vertical="center" wrapText="1"/>
    </xf>
    <xf numFmtId="165" fontId="13" fillId="18" borderId="64" xfId="1" applyNumberFormat="1" applyFont="1" applyFill="1" applyBorder="1" applyAlignment="1">
      <alignment horizontal="center" vertical="center" wrapText="1"/>
    </xf>
    <xf numFmtId="165" fontId="13" fillId="18" borderId="61" xfId="1" applyNumberFormat="1" applyFont="1" applyFill="1" applyBorder="1" applyAlignment="1">
      <alignment horizontal="center" vertical="center" wrapText="1"/>
    </xf>
    <xf numFmtId="165" fontId="13" fillId="18" borderId="62" xfId="1" applyNumberFormat="1" applyFont="1" applyFill="1" applyBorder="1" applyAlignment="1">
      <alignment horizontal="center" vertical="center" wrapText="1"/>
    </xf>
    <xf numFmtId="165" fontId="13" fillId="18" borderId="60" xfId="1" applyNumberFormat="1" applyFont="1" applyFill="1" applyBorder="1" applyAlignment="1">
      <alignment horizontal="center" vertical="center" wrapText="1"/>
    </xf>
    <xf numFmtId="165" fontId="13" fillId="18" borderId="56" xfId="1" applyNumberFormat="1" applyFont="1" applyFill="1" applyBorder="1" applyAlignment="1">
      <alignment horizontal="center" vertical="center" wrapText="1"/>
    </xf>
    <xf numFmtId="9" fontId="13" fillId="18" borderId="60" xfId="1" applyFont="1" applyFill="1" applyBorder="1" applyAlignment="1">
      <alignment horizontal="center" vertical="center" wrapText="1"/>
    </xf>
    <xf numFmtId="165" fontId="13" fillId="40" borderId="56" xfId="1" applyNumberFormat="1" applyFont="1" applyFill="1" applyBorder="1" applyAlignment="1">
      <alignment horizontal="center" vertical="center" wrapText="1"/>
    </xf>
    <xf numFmtId="10" fontId="13" fillId="18" borderId="60" xfId="1" applyNumberFormat="1" applyFont="1" applyFill="1" applyBorder="1" applyAlignment="1">
      <alignment horizontal="center" vertical="center" wrapText="1"/>
    </xf>
    <xf numFmtId="10" fontId="13" fillId="18" borderId="62" xfId="1" applyNumberFormat="1" applyFont="1" applyFill="1" applyBorder="1" applyAlignment="1">
      <alignment horizontal="center" vertical="center" wrapText="1"/>
    </xf>
    <xf numFmtId="10" fontId="13" fillId="40" borderId="6" xfId="1" applyNumberFormat="1" applyFont="1" applyFill="1" applyBorder="1" applyAlignment="1">
      <alignment horizontal="center" vertical="center" wrapText="1"/>
    </xf>
    <xf numFmtId="0" fontId="54" fillId="46" borderId="55" xfId="2" applyFont="1" applyFill="1" applyBorder="1" applyAlignment="1">
      <alignment horizontal="left" vertical="center" wrapText="1" indent="4"/>
    </xf>
    <xf numFmtId="3" fontId="13" fillId="47" borderId="63" xfId="2" applyNumberFormat="1" applyFont="1" applyFill="1" applyBorder="1" applyAlignment="1">
      <alignment horizontal="center" vertical="center" wrapText="1"/>
    </xf>
    <xf numFmtId="3" fontId="13" fillId="47" borderId="58" xfId="2" applyNumberFormat="1" applyFont="1" applyFill="1" applyBorder="1" applyAlignment="1">
      <alignment horizontal="center" vertical="center" wrapText="1"/>
    </xf>
    <xf numFmtId="3" fontId="13" fillId="47" borderId="59" xfId="2" applyNumberFormat="1" applyFont="1" applyFill="1" applyBorder="1" applyAlignment="1">
      <alignment horizontal="center" vertical="center" wrapText="1"/>
    </xf>
    <xf numFmtId="3" fontId="13" fillId="47" borderId="57" xfId="3" applyNumberFormat="1" applyFont="1" applyFill="1" applyBorder="1" applyAlignment="1">
      <alignment horizontal="center" vertical="center" wrapText="1"/>
    </xf>
    <xf numFmtId="3" fontId="13" fillId="47" borderId="113" xfId="3" applyNumberFormat="1" applyFont="1" applyFill="1" applyBorder="1" applyAlignment="1">
      <alignment horizontal="center" vertical="center" wrapText="1"/>
    </xf>
    <xf numFmtId="3" fontId="13" fillId="46" borderId="113" xfId="3" applyNumberFormat="1" applyFont="1" applyFill="1" applyBorder="1" applyAlignment="1">
      <alignment horizontal="center" vertical="center" wrapText="1"/>
    </xf>
    <xf numFmtId="3" fontId="13" fillId="46" borderId="63" xfId="3" applyNumberFormat="1" applyFont="1" applyFill="1" applyBorder="1" applyAlignment="1">
      <alignment horizontal="center" vertical="center" wrapText="1"/>
    </xf>
    <xf numFmtId="3" fontId="13" fillId="46" borderId="115" xfId="3" applyNumberFormat="1" applyFont="1" applyFill="1" applyBorder="1" applyAlignment="1">
      <alignment horizontal="center" vertical="center" wrapText="1"/>
    </xf>
    <xf numFmtId="0" fontId="54" fillId="47" borderId="55" xfId="2" applyFont="1" applyFill="1" applyBorder="1" applyAlignment="1">
      <alignment horizontal="left" vertical="center" wrapText="1" indent="4"/>
    </xf>
    <xf numFmtId="9" fontId="13" fillId="47" borderId="63" xfId="1" applyFont="1" applyFill="1" applyBorder="1" applyAlignment="1">
      <alignment horizontal="center" vertical="center" wrapText="1"/>
    </xf>
    <xf numFmtId="9" fontId="13" fillId="47" borderId="58" xfId="1" applyFont="1" applyFill="1" applyBorder="1" applyAlignment="1">
      <alignment horizontal="center" vertical="center" wrapText="1"/>
    </xf>
    <xf numFmtId="9" fontId="13" fillId="47" borderId="59" xfId="1" applyFont="1" applyFill="1" applyBorder="1" applyAlignment="1">
      <alignment horizontal="center" vertical="center" wrapText="1"/>
    </xf>
    <xf numFmtId="9" fontId="13" fillId="47" borderId="57" xfId="1" applyFont="1" applyFill="1" applyBorder="1" applyAlignment="1">
      <alignment horizontal="center" vertical="center" wrapText="1"/>
    </xf>
    <xf numFmtId="9" fontId="13" fillId="47" borderId="113" xfId="3" applyNumberFormat="1" applyFont="1" applyFill="1" applyBorder="1" applyAlignment="1">
      <alignment horizontal="center" vertical="center" wrapText="1"/>
    </xf>
    <xf numFmtId="9" fontId="13" fillId="47" borderId="115" xfId="3" applyNumberFormat="1" applyFont="1" applyFill="1" applyBorder="1" applyAlignment="1">
      <alignment horizontal="center" vertical="center" wrapText="1"/>
    </xf>
    <xf numFmtId="9" fontId="13" fillId="47" borderId="2" xfId="1" applyFont="1" applyFill="1" applyBorder="1" applyAlignment="1">
      <alignment horizontal="center" vertical="center" wrapText="1"/>
    </xf>
    <xf numFmtId="3" fontId="13" fillId="46" borderId="55" xfId="2" applyNumberFormat="1" applyFont="1" applyFill="1" applyBorder="1" applyAlignment="1">
      <alignment horizontal="center" vertical="center" wrapText="1"/>
    </xf>
    <xf numFmtId="3" fontId="13" fillId="46" borderId="108" xfId="2" applyNumberFormat="1" applyFont="1" applyFill="1" applyBorder="1" applyAlignment="1">
      <alignment horizontal="center" vertical="center" wrapText="1"/>
    </xf>
    <xf numFmtId="3" fontId="13" fillId="46" borderId="58" xfId="2" applyNumberFormat="1" applyFont="1" applyFill="1" applyBorder="1" applyAlignment="1">
      <alignment horizontal="center" vertical="center" wrapText="1"/>
    </xf>
    <xf numFmtId="3" fontId="13" fillId="46" borderId="59" xfId="2" applyNumberFormat="1" applyFont="1" applyFill="1" applyBorder="1" applyAlignment="1">
      <alignment horizontal="center" vertical="center" wrapText="1"/>
    </xf>
    <xf numFmtId="3" fontId="13" fillId="46" borderId="57" xfId="3" applyNumberFormat="1" applyFont="1" applyFill="1" applyBorder="1" applyAlignment="1">
      <alignment horizontal="center" vertical="center" wrapText="1"/>
    </xf>
    <xf numFmtId="3" fontId="13" fillId="46" borderId="59" xfId="3" applyNumberFormat="1" applyFont="1" applyFill="1" applyBorder="1" applyAlignment="1">
      <alignment horizontal="center" vertical="center" wrapText="1"/>
    </xf>
    <xf numFmtId="3" fontId="13" fillId="46" borderId="0" xfId="2" applyNumberFormat="1" applyFont="1" applyFill="1" applyAlignment="1">
      <alignment horizontal="center" vertical="center" wrapText="1"/>
    </xf>
    <xf numFmtId="3" fontId="13" fillId="46" borderId="63" xfId="2" applyNumberFormat="1" applyFont="1" applyFill="1" applyBorder="1" applyAlignment="1">
      <alignment horizontal="center" vertical="center" wrapText="1"/>
    </xf>
    <xf numFmtId="3" fontId="13" fillId="46" borderId="2" xfId="2" applyNumberFormat="1" applyFont="1" applyFill="1" applyBorder="1" applyAlignment="1">
      <alignment horizontal="center" vertical="center" wrapText="1"/>
    </xf>
    <xf numFmtId="3" fontId="13" fillId="47" borderId="59" xfId="3" applyNumberFormat="1" applyFont="1" applyFill="1" applyBorder="1" applyAlignment="1">
      <alignment horizontal="center" vertical="center" wrapText="1"/>
    </xf>
    <xf numFmtId="9" fontId="13" fillId="47" borderId="108" xfId="1" applyFont="1" applyFill="1" applyBorder="1" applyAlignment="1">
      <alignment horizontal="center" vertical="center" wrapText="1"/>
    </xf>
    <xf numFmtId="3" fontId="13" fillId="47" borderId="55" xfId="3" applyNumberFormat="1" applyFont="1" applyFill="1" applyBorder="1" applyAlignment="1">
      <alignment horizontal="center" vertical="center" wrapText="1"/>
    </xf>
    <xf numFmtId="3" fontId="13" fillId="47" borderId="0" xfId="3" applyNumberFormat="1" applyFont="1" applyFill="1" applyBorder="1" applyAlignment="1">
      <alignment horizontal="center" vertical="center" wrapText="1"/>
    </xf>
    <xf numFmtId="3" fontId="13" fillId="47" borderId="108" xfId="2" applyNumberFormat="1" applyFont="1" applyFill="1" applyBorder="1" applyAlignment="1">
      <alignment horizontal="center" vertical="center" wrapText="1"/>
    </xf>
    <xf numFmtId="3" fontId="13" fillId="47" borderId="2" xfId="3" applyNumberFormat="1" applyFont="1" applyFill="1" applyBorder="1" applyAlignment="1">
      <alignment horizontal="center" vertical="center" wrapText="1"/>
    </xf>
    <xf numFmtId="164" fontId="13" fillId="3" borderId="0" xfId="0" applyNumberFormat="1" applyFont="1" applyFill="1" applyAlignment="1">
      <alignment horizontal="center" vertical="center" wrapText="1"/>
    </xf>
    <xf numFmtId="0" fontId="13" fillId="12" borderId="55" xfId="0" applyFont="1" applyFill="1" applyBorder="1" applyAlignment="1">
      <alignment horizontal="center" vertical="center" wrapText="1"/>
    </xf>
    <xf numFmtId="1" fontId="13" fillId="3" borderId="77" xfId="0" applyNumberFormat="1" applyFont="1" applyFill="1" applyBorder="1" applyAlignment="1">
      <alignment horizontal="center" vertical="center" wrapText="1"/>
    </xf>
    <xf numFmtId="1" fontId="13" fillId="3" borderId="55" xfId="0" applyNumberFormat="1" applyFont="1" applyFill="1" applyBorder="1" applyAlignment="1">
      <alignment horizontal="center" vertical="center" wrapText="1"/>
    </xf>
    <xf numFmtId="1" fontId="13" fillId="15" borderId="77" xfId="0" applyNumberFormat="1" applyFont="1" applyFill="1" applyBorder="1" applyAlignment="1">
      <alignment horizontal="center" vertical="center" wrapText="1"/>
    </xf>
    <xf numFmtId="3" fontId="13" fillId="0" borderId="239" xfId="2" applyNumberFormat="1" applyFont="1" applyBorder="1" applyAlignment="1">
      <alignment horizontal="center" vertical="center" wrapText="1"/>
    </xf>
    <xf numFmtId="3" fontId="13" fillId="46" borderId="76" xfId="2" applyNumberFormat="1" applyFont="1" applyFill="1" applyBorder="1" applyAlignment="1">
      <alignment horizontal="center" vertical="center" wrapText="1"/>
    </xf>
    <xf numFmtId="3" fontId="13" fillId="46" borderId="72" xfId="2" applyNumberFormat="1" applyFont="1" applyFill="1" applyBorder="1" applyAlignment="1">
      <alignment horizontal="center" vertical="center" wrapText="1"/>
    </xf>
    <xf numFmtId="3" fontId="13" fillId="46" borderId="43" xfId="2" applyNumberFormat="1" applyFont="1" applyFill="1" applyBorder="1" applyAlignment="1">
      <alignment horizontal="center" vertical="center" wrapText="1"/>
    </xf>
    <xf numFmtId="3" fontId="13" fillId="46" borderId="73" xfId="2" applyNumberFormat="1" applyFont="1" applyFill="1" applyBorder="1" applyAlignment="1">
      <alignment horizontal="center" vertical="center" wrapText="1"/>
    </xf>
    <xf numFmtId="3" fontId="13" fillId="46" borderId="74" xfId="3" applyNumberFormat="1" applyFont="1" applyFill="1" applyBorder="1" applyAlignment="1">
      <alignment horizontal="center" vertical="center" wrapText="1"/>
    </xf>
    <xf numFmtId="3" fontId="13" fillId="46" borderId="73" xfId="3" applyNumberFormat="1" applyFont="1" applyFill="1" applyBorder="1" applyAlignment="1">
      <alignment horizontal="center" vertical="center" wrapText="1"/>
    </xf>
    <xf numFmtId="4" fontId="13" fillId="46" borderId="63" xfId="2" applyNumberFormat="1" applyFont="1" applyFill="1" applyBorder="1" applyAlignment="1">
      <alignment horizontal="center" vertical="center" wrapText="1"/>
    </xf>
    <xf numFmtId="4" fontId="13" fillId="46" borderId="58" xfId="2" applyNumberFormat="1" applyFont="1" applyFill="1" applyBorder="1" applyAlignment="1">
      <alignment horizontal="center" vertical="center" wrapText="1"/>
    </xf>
    <xf numFmtId="4" fontId="13" fillId="46" borderId="59" xfId="2" applyNumberFormat="1" applyFont="1" applyFill="1" applyBorder="1" applyAlignment="1">
      <alignment horizontal="center" vertical="center" wrapText="1"/>
    </xf>
    <xf numFmtId="4" fontId="13" fillId="46" borderId="57" xfId="3" applyNumberFormat="1" applyFont="1" applyFill="1" applyBorder="1" applyAlignment="1">
      <alignment horizontal="center" vertical="center" wrapText="1"/>
    </xf>
    <xf numFmtId="4" fontId="13" fillId="46" borderId="59" xfId="3" applyNumberFormat="1" applyFont="1" applyFill="1" applyBorder="1" applyAlignment="1">
      <alignment horizontal="center" vertical="center" wrapText="1"/>
    </xf>
    <xf numFmtId="4" fontId="13" fillId="46" borderId="76" xfId="2" applyNumberFormat="1" applyFont="1" applyFill="1" applyBorder="1" applyAlignment="1">
      <alignment horizontal="center" vertical="center" wrapText="1"/>
    </xf>
    <xf numFmtId="4" fontId="13" fillId="46" borderId="55" xfId="2" applyNumberFormat="1" applyFont="1" applyFill="1" applyBorder="1" applyAlignment="1">
      <alignment horizontal="center" vertical="center" wrapText="1"/>
    </xf>
    <xf numFmtId="4" fontId="13" fillId="46" borderId="72" xfId="2" applyNumberFormat="1" applyFont="1" applyFill="1" applyBorder="1" applyAlignment="1">
      <alignment horizontal="center" vertical="center" wrapText="1"/>
    </xf>
    <xf numFmtId="4" fontId="13" fillId="46" borderId="43" xfId="2" applyNumberFormat="1" applyFont="1" applyFill="1" applyBorder="1" applyAlignment="1">
      <alignment horizontal="center" vertical="center" wrapText="1"/>
    </xf>
    <xf numFmtId="4" fontId="13" fillId="46" borderId="73" xfId="2" applyNumberFormat="1" applyFont="1" applyFill="1" applyBorder="1" applyAlignment="1">
      <alignment horizontal="center" vertical="center" wrapText="1"/>
    </xf>
    <xf numFmtId="4" fontId="13" fillId="46" borderId="74" xfId="3" applyNumberFormat="1" applyFont="1" applyFill="1" applyBorder="1" applyAlignment="1">
      <alignment horizontal="center" vertical="center" wrapText="1"/>
    </xf>
    <xf numFmtId="4" fontId="13" fillId="46" borderId="73" xfId="3" applyNumberFormat="1" applyFont="1" applyFill="1" applyBorder="1" applyAlignment="1">
      <alignment horizontal="center" vertical="center" wrapText="1"/>
    </xf>
    <xf numFmtId="4" fontId="13" fillId="46" borderId="2" xfId="2" applyNumberFormat="1" applyFont="1" applyFill="1" applyBorder="1" applyAlignment="1">
      <alignment horizontal="center" vertical="center" wrapText="1"/>
    </xf>
    <xf numFmtId="0" fontId="13" fillId="12" borderId="63" xfId="0" applyFont="1" applyFill="1" applyBorder="1" applyAlignment="1">
      <alignment horizontal="left" vertical="center" wrapText="1"/>
    </xf>
    <xf numFmtId="0" fontId="13" fillId="12" borderId="58" xfId="0" applyFont="1" applyFill="1" applyBorder="1" applyAlignment="1">
      <alignment horizontal="left" vertical="center" wrapText="1"/>
    </xf>
    <xf numFmtId="0" fontId="13" fillId="12" borderId="77" xfId="0" applyFont="1" applyFill="1" applyBorder="1" applyAlignment="1">
      <alignment horizontal="left" vertical="center" wrapText="1"/>
    </xf>
    <xf numFmtId="0" fontId="13" fillId="12" borderId="57" xfId="0" applyFont="1" applyFill="1" applyBorder="1" applyAlignment="1">
      <alignment horizontal="left" vertical="center" wrapText="1"/>
    </xf>
    <xf numFmtId="0" fontId="13" fillId="12" borderId="59" xfId="0" applyFont="1" applyFill="1" applyBorder="1" applyAlignment="1">
      <alignment horizontal="left" vertical="center" wrapText="1"/>
    </xf>
    <xf numFmtId="0" fontId="13" fillId="12" borderId="2" xfId="0" applyFont="1" applyFill="1" applyBorder="1" applyAlignment="1">
      <alignment horizontal="left" vertical="center" wrapText="1"/>
    </xf>
    <xf numFmtId="0" fontId="13" fillId="46" borderId="63" xfId="0" applyFont="1" applyFill="1" applyBorder="1" applyAlignment="1">
      <alignment horizontal="left" vertical="center" wrapText="1"/>
    </xf>
    <xf numFmtId="0" fontId="13" fillId="46" borderId="58" xfId="0" applyFont="1" applyFill="1" applyBorder="1" applyAlignment="1">
      <alignment horizontal="left" vertical="center" wrapText="1"/>
    </xf>
    <xf numFmtId="0" fontId="13" fillId="46" borderId="77" xfId="0" applyFont="1" applyFill="1" applyBorder="1" applyAlignment="1">
      <alignment horizontal="left" vertical="center" wrapText="1"/>
    </xf>
    <xf numFmtId="0" fontId="13" fillId="46" borderId="57" xfId="0" applyFont="1" applyFill="1" applyBorder="1" applyAlignment="1">
      <alignment horizontal="left" vertical="center" wrapText="1"/>
    </xf>
    <xf numFmtId="0" fontId="13" fillId="46" borderId="59" xfId="0" applyFont="1" applyFill="1" applyBorder="1" applyAlignment="1">
      <alignment horizontal="left" vertical="center" wrapText="1"/>
    </xf>
    <xf numFmtId="0" fontId="13" fillId="46" borderId="55" xfId="0" applyFont="1" applyFill="1" applyBorder="1" applyAlignment="1">
      <alignment horizontal="left" vertical="center" wrapText="1"/>
    </xf>
    <xf numFmtId="0" fontId="13" fillId="46" borderId="63" xfId="0" applyFont="1" applyFill="1" applyBorder="1" applyAlignment="1">
      <alignment horizontal="center" vertical="center" wrapText="1"/>
    </xf>
    <xf numFmtId="0" fontId="13" fillId="46" borderId="58" xfId="0" applyFont="1" applyFill="1" applyBorder="1" applyAlignment="1">
      <alignment horizontal="center" vertical="center" wrapText="1"/>
    </xf>
    <xf numFmtId="0" fontId="13" fillId="46" borderId="77" xfId="0" applyFont="1" applyFill="1" applyBorder="1" applyAlignment="1">
      <alignment horizontal="center" vertical="center" wrapText="1"/>
    </xf>
    <xf numFmtId="0" fontId="13" fillId="46" borderId="57" xfId="0" applyFont="1" applyFill="1" applyBorder="1" applyAlignment="1">
      <alignment horizontal="center" vertical="center" wrapText="1"/>
    </xf>
    <xf numFmtId="0" fontId="13" fillId="46" borderId="59" xfId="0" applyFont="1" applyFill="1" applyBorder="1" applyAlignment="1">
      <alignment horizontal="center" vertical="center" wrapText="1"/>
    </xf>
    <xf numFmtId="0" fontId="13" fillId="46" borderId="2" xfId="0" applyFont="1" applyFill="1" applyBorder="1" applyAlignment="1">
      <alignment horizontal="center" vertical="center" wrapText="1"/>
    </xf>
    <xf numFmtId="3" fontId="13" fillId="46" borderId="77" xfId="2" applyNumberFormat="1" applyFont="1" applyFill="1" applyBorder="1" applyAlignment="1">
      <alignment horizontal="center" vertical="center" wrapText="1"/>
    </xf>
    <xf numFmtId="3" fontId="13" fillId="46" borderId="238" xfId="2" applyNumberFormat="1" applyFont="1" applyFill="1" applyBorder="1" applyAlignment="1">
      <alignment horizontal="center" vertical="center" wrapText="1"/>
    </xf>
    <xf numFmtId="3" fontId="13" fillId="46" borderId="239" xfId="2" applyNumberFormat="1" applyFont="1" applyFill="1" applyBorder="1" applyAlignment="1">
      <alignment horizontal="center" vertical="center" wrapText="1"/>
    </xf>
    <xf numFmtId="0" fontId="13" fillId="18" borderId="63" xfId="0" applyFont="1" applyFill="1" applyBorder="1" applyAlignment="1">
      <alignment horizontal="center" vertical="center" wrapText="1"/>
    </xf>
    <xf numFmtId="0" fontId="13" fillId="18" borderId="58" xfId="0" applyFont="1" applyFill="1" applyBorder="1" applyAlignment="1">
      <alignment horizontal="center" vertical="center" wrapText="1"/>
    </xf>
    <xf numFmtId="0" fontId="13" fillId="18" borderId="77" xfId="0" applyFont="1" applyFill="1" applyBorder="1" applyAlignment="1">
      <alignment horizontal="center" vertical="center" wrapText="1"/>
    </xf>
    <xf numFmtId="0" fontId="13" fillId="18" borderId="57" xfId="0" applyFont="1" applyFill="1" applyBorder="1" applyAlignment="1">
      <alignment horizontal="center" vertical="center" wrapText="1"/>
    </xf>
    <xf numFmtId="0" fontId="13" fillId="18" borderId="59" xfId="0" applyFont="1" applyFill="1" applyBorder="1" applyAlignment="1">
      <alignment horizontal="center" vertical="center" wrapText="1"/>
    </xf>
    <xf numFmtId="0" fontId="13" fillId="18" borderId="55" xfId="0" applyFont="1" applyFill="1" applyBorder="1" applyAlignment="1">
      <alignment horizontal="center" vertical="center" wrapText="1"/>
    </xf>
    <xf numFmtId="0" fontId="13" fillId="18" borderId="63" xfId="0" applyFont="1" applyFill="1" applyBorder="1" applyAlignment="1">
      <alignment horizontal="left" vertical="center" wrapText="1"/>
    </xf>
    <xf numFmtId="0" fontId="13" fillId="18" borderId="58" xfId="0" applyFont="1" applyFill="1" applyBorder="1" applyAlignment="1">
      <alignment horizontal="left" vertical="center" wrapText="1"/>
    </xf>
    <xf numFmtId="0" fontId="13" fillId="18" borderId="77" xfId="0" applyFont="1" applyFill="1" applyBorder="1" applyAlignment="1">
      <alignment horizontal="left" vertical="center" wrapText="1"/>
    </xf>
    <xf numFmtId="0" fontId="13" fillId="18" borderId="57" xfId="0" applyFont="1" applyFill="1" applyBorder="1" applyAlignment="1">
      <alignment horizontal="left" vertical="center" wrapText="1"/>
    </xf>
    <xf numFmtId="0" fontId="13" fillId="18" borderId="59" xfId="0" applyFont="1" applyFill="1" applyBorder="1" applyAlignment="1">
      <alignment horizontal="left" vertical="center" wrapText="1"/>
    </xf>
    <xf numFmtId="0" fontId="13" fillId="18" borderId="2" xfId="0" applyFont="1" applyFill="1" applyBorder="1" applyAlignment="1">
      <alignment horizontal="left" vertical="center" wrapText="1"/>
    </xf>
    <xf numFmtId="0" fontId="52" fillId="27" borderId="63" xfId="0" applyFont="1" applyFill="1" applyBorder="1" applyAlignment="1">
      <alignment horizontal="center" vertical="center" wrapText="1"/>
    </xf>
    <xf numFmtId="0" fontId="13" fillId="27" borderId="58" xfId="0" applyFont="1" applyFill="1" applyBorder="1" applyAlignment="1">
      <alignment horizontal="center" vertical="center" wrapText="1"/>
    </xf>
    <xf numFmtId="0" fontId="13" fillId="27" borderId="77" xfId="0" applyFont="1" applyFill="1" applyBorder="1" applyAlignment="1">
      <alignment horizontal="center" vertical="center" wrapText="1"/>
    </xf>
    <xf numFmtId="0" fontId="13" fillId="27" borderId="57" xfId="0" applyFont="1" applyFill="1" applyBorder="1" applyAlignment="1">
      <alignment horizontal="center" vertical="center" wrapText="1"/>
    </xf>
    <xf numFmtId="0" fontId="11" fillId="0" borderId="0" xfId="2" applyAlignment="1">
      <alignment horizontal="center" vertical="center" wrapText="1"/>
    </xf>
    <xf numFmtId="0" fontId="15" fillId="16" borderId="0" xfId="0" applyFont="1" applyFill="1" applyAlignment="1">
      <alignment horizontal="center" vertical="center" wrapText="1"/>
    </xf>
    <xf numFmtId="3" fontId="33" fillId="3" borderId="0" xfId="2" applyNumberFormat="1" applyFont="1" applyFill="1" applyAlignment="1">
      <alignment horizontal="center" vertical="center" wrapText="1"/>
    </xf>
    <xf numFmtId="0" fontId="14" fillId="46" borderId="63" xfId="2" applyFont="1" applyFill="1" applyBorder="1" applyAlignment="1">
      <alignment vertical="center" wrapText="1"/>
    </xf>
    <xf numFmtId="0" fontId="14" fillId="46" borderId="58" xfId="2" applyFont="1" applyFill="1" applyBorder="1" applyAlignment="1">
      <alignment vertical="center" wrapText="1"/>
    </xf>
    <xf numFmtId="0" fontId="14" fillId="46" borderId="77" xfId="2" applyFont="1" applyFill="1" applyBorder="1" applyAlignment="1">
      <alignment vertical="center" wrapText="1"/>
    </xf>
    <xf numFmtId="0" fontId="14" fillId="46" borderId="57" xfId="2" applyFont="1" applyFill="1" applyBorder="1" applyAlignment="1">
      <alignment vertical="center" wrapText="1"/>
    </xf>
    <xf numFmtId="0" fontId="14" fillId="46" borderId="59" xfId="2" applyFont="1" applyFill="1" applyBorder="1" applyAlignment="1">
      <alignment vertical="center" wrapText="1"/>
    </xf>
    <xf numFmtId="0" fontId="14" fillId="46" borderId="2" xfId="2" applyFont="1" applyFill="1" applyBorder="1" applyAlignment="1">
      <alignment vertical="center" wrapText="1"/>
    </xf>
    <xf numFmtId="0" fontId="14" fillId="8" borderId="63" xfId="2" applyFont="1" applyFill="1" applyBorder="1" applyAlignment="1">
      <alignment vertical="center" wrapText="1"/>
    </xf>
    <xf numFmtId="0" fontId="14" fillId="8" borderId="58" xfId="2" applyFont="1" applyFill="1" applyBorder="1" applyAlignment="1">
      <alignment vertical="center" wrapText="1"/>
    </xf>
    <xf numFmtId="0" fontId="14" fillId="8" borderId="77" xfId="2" applyFont="1" applyFill="1" applyBorder="1" applyAlignment="1">
      <alignment vertical="center" wrapText="1"/>
    </xf>
    <xf numFmtId="0" fontId="14" fillId="8" borderId="57" xfId="2" applyFont="1" applyFill="1" applyBorder="1" applyAlignment="1">
      <alignment vertical="center" wrapText="1"/>
    </xf>
    <xf numFmtId="0" fontId="14" fillId="8" borderId="59" xfId="2" applyFont="1" applyFill="1" applyBorder="1" applyAlignment="1">
      <alignment vertical="center" wrapText="1"/>
    </xf>
    <xf numFmtId="0" fontId="14" fillId="8" borderId="2" xfId="2" applyFont="1" applyFill="1" applyBorder="1" applyAlignment="1">
      <alignment vertical="center" wrapText="1"/>
    </xf>
    <xf numFmtId="3" fontId="33" fillId="12" borderId="57" xfId="3" applyNumberFormat="1" applyFont="1" applyFill="1" applyBorder="1" applyAlignment="1">
      <alignment horizontal="center" vertical="center" wrapText="1"/>
    </xf>
    <xf numFmtId="3" fontId="33" fillId="12" borderId="59" xfId="3" applyNumberFormat="1" applyFont="1" applyFill="1" applyBorder="1" applyAlignment="1">
      <alignment horizontal="center" vertical="center" wrapText="1"/>
    </xf>
    <xf numFmtId="3" fontId="33" fillId="12" borderId="0" xfId="2" applyNumberFormat="1" applyFont="1" applyFill="1" applyAlignment="1">
      <alignment horizontal="center" vertical="center" wrapText="1"/>
    </xf>
    <xf numFmtId="4" fontId="13" fillId="42" borderId="0" xfId="1" applyNumberFormat="1" applyFont="1" applyFill="1" applyBorder="1" applyAlignment="1">
      <alignment horizontal="center" vertical="center" wrapText="1"/>
    </xf>
    <xf numFmtId="0" fontId="13" fillId="3" borderId="29" xfId="2" applyFont="1" applyFill="1" applyBorder="1" applyAlignment="1">
      <alignment horizontal="center" vertical="center" wrapText="1"/>
    </xf>
    <xf numFmtId="4" fontId="33" fillId="3" borderId="0" xfId="0" applyNumberFormat="1" applyFont="1" applyFill="1" applyAlignment="1">
      <alignment horizontal="center" vertical="center" wrapText="1"/>
    </xf>
    <xf numFmtId="165" fontId="33" fillId="3" borderId="0" xfId="1" applyNumberFormat="1" applyFont="1" applyFill="1" applyAlignment="1">
      <alignment horizontal="center" vertical="center" wrapText="1"/>
    </xf>
    <xf numFmtId="165" fontId="0" fillId="3" borderId="0" xfId="1" applyNumberFormat="1" applyFont="1" applyFill="1"/>
    <xf numFmtId="165" fontId="11" fillId="3" borderId="0" xfId="1" applyNumberFormat="1" applyFont="1" applyFill="1" applyBorder="1" applyAlignment="1">
      <alignment horizontal="center" vertical="center" wrapText="1"/>
    </xf>
    <xf numFmtId="0" fontId="13" fillId="27" borderId="0" xfId="1" applyNumberFormat="1" applyFont="1" applyFill="1" applyBorder="1" applyAlignment="1">
      <alignment horizontal="center" vertical="center" wrapText="1"/>
    </xf>
    <xf numFmtId="9" fontId="13" fillId="27" borderId="0" xfId="1" applyFont="1" applyFill="1" applyAlignment="1">
      <alignment horizontal="center" vertical="center" wrapText="1"/>
    </xf>
    <xf numFmtId="4" fontId="13" fillId="0" borderId="57" xfId="2" applyNumberFormat="1" applyFont="1" applyBorder="1" applyAlignment="1">
      <alignment horizontal="center" vertical="center" wrapText="1"/>
    </xf>
    <xf numFmtId="0" fontId="13" fillId="12" borderId="2" xfId="0" applyFont="1" applyFill="1" applyBorder="1" applyAlignment="1">
      <alignment horizontal="center" vertical="center" wrapText="1"/>
    </xf>
    <xf numFmtId="3" fontId="13" fillId="12" borderId="58" xfId="0" applyNumberFormat="1" applyFont="1" applyFill="1" applyBorder="1" applyAlignment="1">
      <alignment horizontal="center" vertical="center" wrapText="1"/>
    </xf>
    <xf numFmtId="3" fontId="13" fillId="32" borderId="77" xfId="2" applyNumberFormat="1" applyFont="1" applyFill="1" applyBorder="1" applyAlignment="1">
      <alignment horizontal="center" vertical="center" wrapText="1"/>
    </xf>
    <xf numFmtId="0" fontId="13" fillId="0" borderId="163" xfId="2" applyFont="1" applyBorder="1" applyAlignment="1">
      <alignment horizontal="center" vertical="center" wrapText="1"/>
    </xf>
    <xf numFmtId="0" fontId="13" fillId="0" borderId="164" xfId="2" applyFont="1" applyBorder="1" applyAlignment="1">
      <alignment horizontal="center" vertical="center" wrapText="1"/>
    </xf>
    <xf numFmtId="0" fontId="13" fillId="0" borderId="235" xfId="2" applyFont="1" applyBorder="1" applyAlignment="1">
      <alignment horizontal="center" vertical="center" wrapText="1"/>
    </xf>
    <xf numFmtId="0" fontId="15" fillId="24" borderId="115" xfId="0" applyFont="1" applyFill="1" applyBorder="1" applyAlignment="1">
      <alignment horizontal="center" vertical="center" wrapText="1"/>
    </xf>
    <xf numFmtId="169" fontId="13" fillId="3" borderId="56" xfId="0" applyNumberFormat="1" applyFont="1" applyFill="1" applyBorder="1" applyAlignment="1">
      <alignment horizontal="center" vertical="center" wrapText="1"/>
    </xf>
    <xf numFmtId="3" fontId="13" fillId="0" borderId="56" xfId="2" applyNumberFormat="1" applyFont="1" applyBorder="1" applyAlignment="1">
      <alignment horizontal="center" vertical="center" wrapText="1"/>
    </xf>
    <xf numFmtId="3" fontId="13" fillId="18" borderId="242" xfId="2" applyNumberFormat="1" applyFont="1" applyFill="1" applyBorder="1" applyAlignment="1">
      <alignment horizontal="center" vertical="center" wrapText="1"/>
    </xf>
    <xf numFmtId="3" fontId="13" fillId="18" borderId="243" xfId="2" applyNumberFormat="1" applyFont="1" applyFill="1" applyBorder="1" applyAlignment="1">
      <alignment horizontal="center" vertical="center" wrapText="1"/>
    </xf>
    <xf numFmtId="3" fontId="13" fillId="18" borderId="244" xfId="2" applyNumberFormat="1" applyFont="1" applyFill="1" applyBorder="1" applyAlignment="1">
      <alignment horizontal="center" vertical="center" wrapText="1"/>
    </xf>
    <xf numFmtId="0" fontId="13" fillId="3" borderId="237" xfId="2" applyFont="1" applyFill="1" applyBorder="1" applyAlignment="1">
      <alignment horizontal="center" vertical="center" wrapText="1"/>
    </xf>
    <xf numFmtId="0" fontId="13" fillId="18" borderId="242" xfId="2" applyFont="1" applyFill="1" applyBorder="1" applyAlignment="1">
      <alignment horizontal="center" vertical="center" wrapText="1"/>
    </xf>
    <xf numFmtId="0" fontId="13" fillId="18" borderId="243" xfId="2" applyFont="1" applyFill="1" applyBorder="1" applyAlignment="1">
      <alignment horizontal="center" vertical="center" wrapText="1"/>
    </xf>
    <xf numFmtId="0" fontId="13" fillId="18" borderId="247" xfId="2" applyFont="1" applyFill="1" applyBorder="1" applyAlignment="1">
      <alignment horizontal="center" vertical="center" wrapText="1"/>
    </xf>
    <xf numFmtId="0" fontId="13" fillId="18" borderId="245" xfId="2" applyFont="1" applyFill="1" applyBorder="1" applyAlignment="1">
      <alignment horizontal="center" vertical="center" wrapText="1"/>
    </xf>
    <xf numFmtId="0" fontId="13" fillId="18" borderId="244" xfId="2" applyFont="1" applyFill="1" applyBorder="1" applyAlignment="1">
      <alignment horizontal="center" vertical="center" wrapText="1"/>
    </xf>
    <xf numFmtId="0" fontId="13" fillId="18" borderId="237" xfId="2" applyFont="1" applyFill="1" applyBorder="1" applyAlignment="1">
      <alignment horizontal="center" vertical="center" wrapText="1"/>
    </xf>
    <xf numFmtId="0" fontId="13" fillId="18" borderId="30" xfId="2" applyFont="1" applyFill="1" applyBorder="1" applyAlignment="1">
      <alignment horizontal="center" vertical="center" wrapText="1"/>
    </xf>
    <xf numFmtId="0" fontId="13" fillId="18" borderId="246" xfId="2" applyFont="1" applyFill="1" applyBorder="1" applyAlignment="1">
      <alignment horizontal="center" vertical="center" wrapText="1"/>
    </xf>
    <xf numFmtId="0" fontId="13" fillId="18" borderId="241" xfId="2" applyFont="1" applyFill="1" applyBorder="1" applyAlignment="1">
      <alignment horizontal="center" vertical="center" wrapText="1"/>
    </xf>
    <xf numFmtId="165" fontId="13" fillId="18" borderId="242" xfId="1" applyNumberFormat="1" applyFont="1" applyFill="1" applyBorder="1" applyAlignment="1">
      <alignment horizontal="center" vertical="center" wrapText="1"/>
    </xf>
    <xf numFmtId="165" fontId="13" fillId="18" borderId="243" xfId="1" applyNumberFormat="1" applyFont="1" applyFill="1" applyBorder="1" applyAlignment="1">
      <alignment horizontal="center" vertical="center" wrapText="1"/>
    </xf>
    <xf numFmtId="165" fontId="13" fillId="18" borderId="247" xfId="1" applyNumberFormat="1" applyFont="1" applyFill="1" applyBorder="1" applyAlignment="1">
      <alignment horizontal="center" vertical="center" wrapText="1"/>
    </xf>
    <xf numFmtId="165" fontId="13" fillId="18" borderId="245" xfId="1" applyNumberFormat="1" applyFont="1" applyFill="1" applyBorder="1" applyAlignment="1">
      <alignment horizontal="center" vertical="center" wrapText="1"/>
    </xf>
    <xf numFmtId="165" fontId="13" fillId="18" borderId="244" xfId="1" applyNumberFormat="1" applyFont="1" applyFill="1" applyBorder="1" applyAlignment="1">
      <alignment horizontal="center" vertical="center" wrapText="1"/>
    </xf>
    <xf numFmtId="165" fontId="13" fillId="18" borderId="237" xfId="1" applyNumberFormat="1" applyFont="1" applyFill="1" applyBorder="1" applyAlignment="1">
      <alignment horizontal="center" vertical="center" wrapText="1"/>
    </xf>
    <xf numFmtId="3" fontId="13" fillId="18" borderId="247" xfId="2" applyNumberFormat="1" applyFont="1" applyFill="1" applyBorder="1" applyAlignment="1">
      <alignment horizontal="center" vertical="center" wrapText="1"/>
    </xf>
    <xf numFmtId="9" fontId="13" fillId="18" borderId="244" xfId="1" applyFont="1" applyFill="1" applyBorder="1" applyAlignment="1">
      <alignment horizontal="center" vertical="center" wrapText="1"/>
    </xf>
    <xf numFmtId="9" fontId="13" fillId="18" borderId="245" xfId="1" applyFont="1" applyFill="1" applyBorder="1" applyAlignment="1">
      <alignment horizontal="center" vertical="center" wrapText="1"/>
    </xf>
    <xf numFmtId="165" fontId="13" fillId="40" borderId="237" xfId="1" applyNumberFormat="1" applyFont="1" applyFill="1" applyBorder="1" applyAlignment="1">
      <alignment horizontal="center" vertical="center" wrapText="1"/>
    </xf>
    <xf numFmtId="10" fontId="13" fillId="18" borderId="245" xfId="1" applyNumberFormat="1" applyFont="1" applyFill="1" applyBorder="1" applyAlignment="1">
      <alignment horizontal="center" vertical="center" wrapText="1"/>
    </xf>
    <xf numFmtId="10" fontId="13" fillId="18" borderId="244" xfId="1" applyNumberFormat="1" applyFont="1" applyFill="1" applyBorder="1" applyAlignment="1">
      <alignment horizontal="center" vertical="center" wrapText="1"/>
    </xf>
    <xf numFmtId="10" fontId="13" fillId="40" borderId="241" xfId="1" applyNumberFormat="1" applyFont="1" applyFill="1" applyBorder="1" applyAlignment="1">
      <alignment horizontal="center" vertical="center" wrapText="1"/>
    </xf>
    <xf numFmtId="3" fontId="13" fillId="3" borderId="225" xfId="2" applyNumberFormat="1" applyFont="1" applyFill="1" applyBorder="1" applyAlignment="1">
      <alignment horizontal="center" vertical="center" wrapText="1"/>
    </xf>
    <xf numFmtId="3" fontId="13" fillId="3" borderId="226" xfId="2" applyNumberFormat="1" applyFont="1" applyFill="1" applyBorder="1" applyAlignment="1">
      <alignment horizontal="center" vertical="center" wrapText="1"/>
    </xf>
    <xf numFmtId="3" fontId="13" fillId="3" borderId="227" xfId="3" applyNumberFormat="1" applyFont="1" applyFill="1" applyBorder="1" applyAlignment="1">
      <alignment horizontal="center" vertical="center" wrapText="1"/>
    </xf>
    <xf numFmtId="3" fontId="13" fillId="3" borderId="228" xfId="3" applyNumberFormat="1" applyFont="1" applyFill="1" applyBorder="1" applyAlignment="1">
      <alignment horizontal="center" vertical="center" wrapText="1"/>
    </xf>
    <xf numFmtId="3" fontId="13" fillId="27" borderId="230" xfId="3" applyNumberFormat="1" applyFont="1" applyFill="1" applyBorder="1" applyAlignment="1">
      <alignment horizontal="center" vertical="center" wrapText="1"/>
    </xf>
    <xf numFmtId="3" fontId="13" fillId="18" borderId="230" xfId="3" applyNumberFormat="1" applyFont="1" applyFill="1" applyBorder="1" applyAlignment="1">
      <alignment horizontal="center" vertical="center" wrapText="1"/>
    </xf>
    <xf numFmtId="3" fontId="13" fillId="3" borderId="230" xfId="2" applyNumberFormat="1" applyFont="1" applyFill="1" applyBorder="1" applyAlignment="1">
      <alignment horizontal="center" vertical="center" wrapText="1"/>
    </xf>
    <xf numFmtId="3" fontId="13" fillId="3" borderId="229" xfId="2" applyNumberFormat="1" applyFont="1" applyFill="1" applyBorder="1" applyAlignment="1">
      <alignment horizontal="center" vertical="center" wrapText="1"/>
    </xf>
    <xf numFmtId="9" fontId="13" fillId="27" borderId="242" xfId="1" applyFont="1" applyFill="1" applyBorder="1" applyAlignment="1">
      <alignment horizontal="center" vertical="center" wrapText="1"/>
    </xf>
    <xf numFmtId="9" fontId="13" fillId="3" borderId="243" xfId="1" applyFont="1" applyFill="1" applyBorder="1" applyAlignment="1">
      <alignment horizontal="center" vertical="center" wrapText="1"/>
    </xf>
    <xf numFmtId="9" fontId="13" fillId="3" borderId="247" xfId="1" applyFont="1" applyFill="1" applyBorder="1" applyAlignment="1">
      <alignment horizontal="center" vertical="center" wrapText="1"/>
    </xf>
    <xf numFmtId="9" fontId="13" fillId="27" borderId="245" xfId="1" applyFont="1" applyFill="1" applyBorder="1" applyAlignment="1">
      <alignment horizontal="center" vertical="center" wrapText="1"/>
    </xf>
    <xf numFmtId="9" fontId="13" fillId="3" borderId="244" xfId="1" applyFont="1" applyFill="1" applyBorder="1" applyAlignment="1">
      <alignment horizontal="center" vertical="center" wrapText="1"/>
    </xf>
    <xf numFmtId="9" fontId="13" fillId="27" borderId="237" xfId="1" applyFont="1" applyFill="1" applyBorder="1" applyAlignment="1">
      <alignment horizontal="center" vertical="center" wrapText="1"/>
    </xf>
    <xf numFmtId="9" fontId="13" fillId="0" borderId="245" xfId="1" applyFont="1" applyFill="1" applyBorder="1" applyAlignment="1">
      <alignment horizontal="center" vertical="center" wrapText="1"/>
    </xf>
    <xf numFmtId="3" fontId="13" fillId="18" borderId="244" xfId="3" applyNumberFormat="1" applyFont="1" applyFill="1" applyBorder="1" applyAlignment="1">
      <alignment horizontal="center" vertical="center" wrapText="1"/>
    </xf>
    <xf numFmtId="3" fontId="13" fillId="18" borderId="30" xfId="3" applyNumberFormat="1" applyFont="1" applyFill="1" applyBorder="1" applyAlignment="1">
      <alignment horizontal="center" vertical="center" wrapText="1"/>
    </xf>
    <xf numFmtId="0" fontId="13" fillId="40" borderId="242" xfId="2" applyFont="1" applyFill="1" applyBorder="1" applyAlignment="1">
      <alignment horizontal="center" vertical="center" wrapText="1"/>
    </xf>
    <xf numFmtId="0" fontId="13" fillId="40" borderId="243" xfId="2" applyFont="1" applyFill="1" applyBorder="1" applyAlignment="1">
      <alignment horizontal="center" vertical="center" wrapText="1"/>
    </xf>
    <xf numFmtId="0" fontId="13" fillId="40" borderId="247" xfId="2" applyFont="1" applyFill="1" applyBorder="1" applyAlignment="1">
      <alignment horizontal="center" vertical="center" wrapText="1"/>
    </xf>
    <xf numFmtId="0" fontId="13" fillId="40" borderId="245" xfId="2" applyFont="1" applyFill="1" applyBorder="1" applyAlignment="1">
      <alignment horizontal="center" vertical="center" wrapText="1"/>
    </xf>
    <xf numFmtId="0" fontId="13" fillId="40" borderId="244" xfId="2" applyFont="1" applyFill="1" applyBorder="1" applyAlignment="1">
      <alignment horizontal="center" vertical="center" wrapText="1"/>
    </xf>
    <xf numFmtId="0" fontId="13" fillId="40" borderId="237" xfId="2" applyFont="1" applyFill="1" applyBorder="1" applyAlignment="1">
      <alignment horizontal="center" vertical="center" wrapText="1"/>
    </xf>
    <xf numFmtId="0" fontId="13" fillId="40" borderId="246" xfId="2" applyFont="1" applyFill="1" applyBorder="1" applyAlignment="1">
      <alignment horizontal="center" vertical="center" wrapText="1"/>
    </xf>
    <xf numFmtId="0" fontId="13" fillId="40" borderId="241" xfId="2" applyFont="1" applyFill="1" applyBorder="1" applyAlignment="1">
      <alignment horizontal="center" vertical="center" wrapText="1"/>
    </xf>
    <xf numFmtId="0" fontId="13" fillId="0" borderId="29" xfId="0" applyFont="1" applyBorder="1" applyAlignment="1">
      <alignment horizontal="center" vertical="center" wrapText="1"/>
    </xf>
    <xf numFmtId="3" fontId="13" fillId="18" borderId="248" xfId="3" applyNumberFormat="1" applyFont="1" applyFill="1" applyBorder="1" applyAlignment="1">
      <alignment horizontal="center" vertical="center" wrapText="1"/>
    </xf>
    <xf numFmtId="3" fontId="13" fillId="18" borderId="249" xfId="3" applyNumberFormat="1" applyFont="1" applyFill="1" applyBorder="1" applyAlignment="1">
      <alignment horizontal="center" vertical="center" wrapText="1"/>
    </xf>
    <xf numFmtId="9" fontId="48" fillId="18" borderId="55" xfId="1" applyFont="1" applyFill="1" applyBorder="1" applyAlignment="1">
      <alignment horizontal="center" vertical="center" wrapText="1"/>
    </xf>
    <xf numFmtId="0" fontId="13" fillId="3" borderId="29" xfId="0" applyFont="1" applyFill="1" applyBorder="1" applyAlignment="1">
      <alignment horizontal="center" vertical="center" wrapText="1"/>
    </xf>
    <xf numFmtId="9" fontId="13" fillId="3" borderId="242" xfId="1" applyFont="1" applyFill="1" applyBorder="1" applyAlignment="1">
      <alignment horizontal="center" vertical="center" wrapText="1"/>
    </xf>
    <xf numFmtId="9" fontId="13" fillId="3" borderId="245" xfId="1" applyFont="1" applyFill="1" applyBorder="1" applyAlignment="1">
      <alignment horizontal="center" vertical="center" wrapText="1"/>
    </xf>
    <xf numFmtId="9" fontId="13" fillId="29" borderId="248" xfId="3" applyNumberFormat="1" applyFont="1" applyFill="1" applyBorder="1" applyAlignment="1">
      <alignment horizontal="center" vertical="center" wrapText="1"/>
    </xf>
    <xf numFmtId="9" fontId="13" fillId="29" borderId="249" xfId="3" applyNumberFormat="1" applyFont="1" applyFill="1" applyBorder="1" applyAlignment="1">
      <alignment horizontal="center" vertical="center" wrapText="1"/>
    </xf>
    <xf numFmtId="9" fontId="48" fillId="18" borderId="237" xfId="1" applyFont="1" applyFill="1" applyBorder="1" applyAlignment="1">
      <alignment horizontal="center" vertical="center" wrapText="1"/>
    </xf>
    <xf numFmtId="9" fontId="48" fillId="18" borderId="56" xfId="1" applyFont="1" applyFill="1" applyBorder="1" applyAlignment="1">
      <alignment horizontal="center" vertical="center" wrapText="1"/>
    </xf>
    <xf numFmtId="3" fontId="13" fillId="18" borderId="237" xfId="3" applyNumberFormat="1" applyFont="1" applyFill="1" applyBorder="1" applyAlignment="1">
      <alignment horizontal="center" vertical="center" wrapText="1"/>
    </xf>
    <xf numFmtId="3" fontId="13" fillId="18" borderId="246" xfId="2" applyNumberFormat="1" applyFont="1" applyFill="1" applyBorder="1" applyAlignment="1">
      <alignment horizontal="center" vertical="center" wrapText="1"/>
    </xf>
    <xf numFmtId="3" fontId="13" fillId="18" borderId="245" xfId="3" applyNumberFormat="1" applyFont="1" applyFill="1" applyBorder="1" applyAlignment="1">
      <alignment horizontal="center" vertical="center" wrapText="1"/>
    </xf>
    <xf numFmtId="3" fontId="13" fillId="18" borderId="241" xfId="3" applyNumberFormat="1" applyFont="1" applyFill="1" applyBorder="1" applyAlignment="1">
      <alignment horizontal="center" vertical="center" wrapText="1"/>
    </xf>
    <xf numFmtId="3" fontId="13" fillId="3" borderId="251" xfId="2" applyNumberFormat="1" applyFont="1" applyFill="1" applyBorder="1" applyAlignment="1">
      <alignment horizontal="center" vertical="center" wrapText="1"/>
    </xf>
    <xf numFmtId="3" fontId="13" fillId="3" borderId="228" xfId="2" applyNumberFormat="1" applyFont="1" applyFill="1" applyBorder="1" applyAlignment="1">
      <alignment horizontal="center" vertical="center" wrapText="1"/>
    </xf>
    <xf numFmtId="3" fontId="13" fillId="18" borderId="27" xfId="3" applyNumberFormat="1" applyFont="1" applyFill="1" applyBorder="1" applyAlignment="1">
      <alignment horizontal="center" vertical="center" wrapText="1"/>
    </xf>
    <xf numFmtId="3" fontId="13" fillId="3" borderId="224" xfId="2" applyNumberFormat="1" applyFont="1" applyFill="1" applyBorder="1" applyAlignment="1">
      <alignment horizontal="center" vertical="center" wrapText="1"/>
    </xf>
    <xf numFmtId="3" fontId="13" fillId="18" borderId="228" xfId="3" applyNumberFormat="1" applyFont="1" applyFill="1" applyBorder="1" applyAlignment="1">
      <alignment horizontal="center" vertical="center" wrapText="1"/>
    </xf>
    <xf numFmtId="3" fontId="13" fillId="18" borderId="251" xfId="2" applyNumberFormat="1" applyFont="1" applyFill="1" applyBorder="1" applyAlignment="1">
      <alignment horizontal="center" vertical="center" wrapText="1"/>
    </xf>
    <xf numFmtId="3" fontId="13" fillId="18" borderId="225" xfId="2" applyNumberFormat="1" applyFont="1" applyFill="1" applyBorder="1" applyAlignment="1">
      <alignment horizontal="center" vertical="center" wrapText="1"/>
    </xf>
    <xf numFmtId="3" fontId="13" fillId="18" borderId="228" xfId="2" applyNumberFormat="1" applyFont="1" applyFill="1" applyBorder="1" applyAlignment="1">
      <alignment horizontal="center" vertical="center" wrapText="1"/>
    </xf>
    <xf numFmtId="3" fontId="13" fillId="18" borderId="227" xfId="3" applyNumberFormat="1" applyFont="1" applyFill="1" applyBorder="1" applyAlignment="1">
      <alignment horizontal="center" vertical="center" wrapText="1"/>
    </xf>
    <xf numFmtId="3" fontId="13" fillId="18" borderId="224" xfId="2" applyNumberFormat="1" applyFont="1" applyFill="1" applyBorder="1" applyAlignment="1">
      <alignment horizontal="center" vertical="center" wrapText="1"/>
    </xf>
    <xf numFmtId="3" fontId="13" fillId="18" borderId="229" xfId="3" applyNumberFormat="1" applyFont="1" applyFill="1" applyBorder="1" applyAlignment="1">
      <alignment horizontal="center" vertical="center" wrapText="1"/>
    </xf>
    <xf numFmtId="9" fontId="13" fillId="3" borderId="237" xfId="1" applyFont="1" applyFill="1" applyBorder="1" applyAlignment="1">
      <alignment horizontal="center" vertical="center" wrapText="1"/>
    </xf>
    <xf numFmtId="3" fontId="13" fillId="29" borderId="237" xfId="3" applyNumberFormat="1" applyFont="1" applyFill="1" applyBorder="1" applyAlignment="1">
      <alignment horizontal="center" vertical="center" wrapText="1"/>
    </xf>
    <xf numFmtId="9" fontId="13" fillId="3" borderId="246" xfId="1" applyFont="1" applyFill="1" applyBorder="1" applyAlignment="1">
      <alignment horizontal="center" vertical="center" wrapText="1"/>
    </xf>
    <xf numFmtId="9" fontId="13" fillId="3" borderId="241" xfId="1" applyFont="1" applyFill="1" applyBorder="1" applyAlignment="1">
      <alignment horizontal="center" vertical="center" wrapText="1"/>
    </xf>
    <xf numFmtId="3" fontId="13" fillId="29" borderId="230" xfId="3" applyNumberFormat="1" applyFont="1" applyFill="1" applyBorder="1" applyAlignment="1">
      <alignment horizontal="center" vertical="center" wrapText="1"/>
    </xf>
    <xf numFmtId="9" fontId="13" fillId="48" borderId="63" xfId="1" applyFont="1" applyFill="1" applyBorder="1" applyAlignment="1">
      <alignment horizontal="center" vertical="center" wrapText="1"/>
    </xf>
    <xf numFmtId="9" fontId="13" fillId="48" borderId="58" xfId="1" applyFont="1" applyFill="1" applyBorder="1" applyAlignment="1">
      <alignment horizontal="center" vertical="center" wrapText="1"/>
    </xf>
    <xf numFmtId="9" fontId="13" fillId="48" borderId="59" xfId="1" applyFont="1" applyFill="1" applyBorder="1" applyAlignment="1">
      <alignment horizontal="center" vertical="center" wrapText="1"/>
    </xf>
    <xf numFmtId="9" fontId="13" fillId="48" borderId="57" xfId="1" applyFont="1" applyFill="1" applyBorder="1" applyAlignment="1">
      <alignment horizontal="center" vertical="center" wrapText="1"/>
    </xf>
    <xf numFmtId="9" fontId="13" fillId="48" borderId="55" xfId="1" applyFont="1" applyFill="1" applyBorder="1" applyAlignment="1">
      <alignment horizontal="center" vertical="center" wrapText="1"/>
    </xf>
    <xf numFmtId="9" fontId="13" fillId="48" borderId="108" xfId="1" applyFont="1" applyFill="1" applyBorder="1" applyAlignment="1">
      <alignment horizontal="center" vertical="center" wrapText="1"/>
    </xf>
    <xf numFmtId="9" fontId="13" fillId="48" borderId="2" xfId="1" applyFont="1" applyFill="1" applyBorder="1" applyAlignment="1">
      <alignment horizontal="center" vertical="center" wrapText="1"/>
    </xf>
    <xf numFmtId="9" fontId="13" fillId="18" borderId="113" xfId="3" applyNumberFormat="1" applyFont="1" applyFill="1" applyBorder="1" applyAlignment="1">
      <alignment horizontal="center" vertical="center" wrapText="1"/>
    </xf>
    <xf numFmtId="9" fontId="13" fillId="18" borderId="242" xfId="1" applyFont="1" applyFill="1" applyBorder="1" applyAlignment="1">
      <alignment horizontal="center" vertical="center" wrapText="1"/>
    </xf>
    <xf numFmtId="9" fontId="13" fillId="18" borderId="243" xfId="1" applyFont="1" applyFill="1" applyBorder="1" applyAlignment="1">
      <alignment horizontal="center" vertical="center" wrapText="1"/>
    </xf>
    <xf numFmtId="9" fontId="13" fillId="18" borderId="248" xfId="3" applyNumberFormat="1" applyFont="1" applyFill="1" applyBorder="1" applyAlignment="1">
      <alignment horizontal="center" vertical="center" wrapText="1"/>
    </xf>
    <xf numFmtId="9" fontId="13" fillId="18" borderId="114" xfId="3" applyNumberFormat="1" applyFont="1" applyFill="1" applyBorder="1" applyAlignment="1">
      <alignment horizontal="center" vertical="center" wrapText="1"/>
    </xf>
    <xf numFmtId="3" fontId="13" fillId="18" borderId="63" xfId="3" applyNumberFormat="1" applyFont="1" applyFill="1" applyBorder="1" applyAlignment="1">
      <alignment horizontal="center" vertical="center" wrapText="1"/>
    </xf>
    <xf numFmtId="3" fontId="13" fillId="18" borderId="242" xfId="3" applyNumberFormat="1" applyFont="1" applyFill="1" applyBorder="1" applyAlignment="1">
      <alignment horizontal="center" vertical="center" wrapText="1"/>
    </xf>
    <xf numFmtId="9" fontId="13" fillId="40" borderId="2" xfId="1" applyFont="1" applyFill="1" applyBorder="1" applyAlignment="1">
      <alignment horizontal="center" vertical="center" wrapText="1"/>
    </xf>
    <xf numFmtId="9" fontId="13" fillId="40" borderId="162" xfId="1" applyFont="1" applyFill="1" applyBorder="1" applyAlignment="1">
      <alignment horizontal="center" vertical="center" wrapText="1"/>
    </xf>
    <xf numFmtId="9" fontId="13" fillId="40" borderId="170" xfId="1" applyFont="1" applyFill="1" applyBorder="1" applyAlignment="1">
      <alignment horizontal="center" vertical="center" wrapText="1"/>
    </xf>
    <xf numFmtId="9" fontId="13" fillId="40" borderId="6" xfId="1" applyFont="1" applyFill="1" applyBorder="1" applyAlignment="1">
      <alignment horizontal="center" vertical="center" wrapText="1"/>
    </xf>
    <xf numFmtId="9" fontId="13" fillId="47" borderId="55" xfId="1" applyFont="1" applyFill="1" applyBorder="1" applyAlignment="1">
      <alignment horizontal="center" vertical="center" wrapText="1"/>
    </xf>
    <xf numFmtId="3" fontId="13" fillId="47" borderId="57" xfId="2" applyNumberFormat="1" applyFont="1" applyFill="1" applyBorder="1" applyAlignment="1">
      <alignment horizontal="center" vertical="center" wrapText="1"/>
    </xf>
    <xf numFmtId="3" fontId="13" fillId="47" borderId="55" xfId="2" applyNumberFormat="1" applyFont="1" applyFill="1" applyBorder="1" applyAlignment="1">
      <alignment horizontal="center" vertical="center" wrapText="1"/>
    </xf>
    <xf numFmtId="0" fontId="13" fillId="47" borderId="59" xfId="0" applyFont="1" applyFill="1" applyBorder="1" applyAlignment="1">
      <alignment horizontal="center" vertical="center" wrapText="1"/>
    </xf>
    <xf numFmtId="0" fontId="13" fillId="47" borderId="57" xfId="0" applyFont="1" applyFill="1" applyBorder="1" applyAlignment="1">
      <alignment horizontal="center" vertical="center" wrapText="1"/>
    </xf>
    <xf numFmtId="0" fontId="13" fillId="47" borderId="55" xfId="0" applyFont="1" applyFill="1" applyBorder="1" applyAlignment="1">
      <alignment horizontal="center" vertical="center" wrapText="1"/>
    </xf>
    <xf numFmtId="0" fontId="13" fillId="47" borderId="63" xfId="0" applyFont="1" applyFill="1" applyBorder="1" applyAlignment="1">
      <alignment horizontal="center" vertical="center" wrapText="1"/>
    </xf>
    <xf numFmtId="0" fontId="13" fillId="47" borderId="58" xfId="0" applyFont="1" applyFill="1" applyBorder="1" applyAlignment="1">
      <alignment horizontal="center" vertical="center" wrapText="1"/>
    </xf>
    <xf numFmtId="0" fontId="13" fillId="47" borderId="108" xfId="0" applyFont="1" applyFill="1" applyBorder="1" applyAlignment="1">
      <alignment horizontal="center" vertical="center" wrapText="1"/>
    </xf>
    <xf numFmtId="0" fontId="13" fillId="47" borderId="2" xfId="0" applyFont="1" applyFill="1" applyBorder="1" applyAlignment="1">
      <alignment horizontal="center" vertical="center" wrapText="1"/>
    </xf>
    <xf numFmtId="0" fontId="14" fillId="46" borderId="55" xfId="2" applyFont="1" applyFill="1" applyBorder="1" applyAlignment="1">
      <alignment horizontal="left" vertical="center" wrapText="1" indent="4"/>
    </xf>
    <xf numFmtId="9" fontId="13" fillId="46" borderId="57" xfId="1" applyFont="1" applyFill="1" applyBorder="1" applyAlignment="1">
      <alignment horizontal="center" vertical="center" wrapText="1"/>
    </xf>
    <xf numFmtId="9" fontId="13" fillId="46" borderId="113" xfId="1" applyFont="1" applyFill="1" applyBorder="1" applyAlignment="1">
      <alignment horizontal="center" vertical="center" wrapText="1"/>
    </xf>
    <xf numFmtId="9" fontId="13" fillId="46" borderId="76" xfId="1" applyFont="1" applyFill="1" applyBorder="1" applyAlignment="1">
      <alignment horizontal="center" vertical="center" wrapText="1"/>
    </xf>
    <xf numFmtId="3" fontId="13" fillId="46" borderId="0" xfId="3" applyNumberFormat="1" applyFont="1" applyFill="1" applyBorder="1" applyAlignment="1">
      <alignment horizontal="center" vertical="center" wrapText="1"/>
    </xf>
    <xf numFmtId="3" fontId="13" fillId="46" borderId="67" xfId="3" applyNumberFormat="1" applyFont="1" applyFill="1" applyBorder="1" applyAlignment="1">
      <alignment horizontal="center" vertical="center" wrapText="1"/>
    </xf>
    <xf numFmtId="3" fontId="13" fillId="46" borderId="2" xfId="3" applyNumberFormat="1" applyFont="1" applyFill="1" applyBorder="1" applyAlignment="1">
      <alignment horizontal="center" vertical="center" wrapText="1"/>
    </xf>
    <xf numFmtId="3" fontId="13" fillId="46" borderId="76" xfId="3" applyNumberFormat="1" applyFont="1" applyFill="1" applyBorder="1" applyAlignment="1">
      <alignment horizontal="center" vertical="center" wrapText="1"/>
    </xf>
    <xf numFmtId="0" fontId="13" fillId="46" borderId="67" xfId="0" applyFont="1" applyFill="1" applyBorder="1" applyAlignment="1">
      <alignment horizontal="center" vertical="center" wrapText="1"/>
    </xf>
    <xf numFmtId="9" fontId="14" fillId="46" borderId="63" xfId="1" applyFont="1" applyFill="1" applyBorder="1" applyAlignment="1">
      <alignment horizontal="left" vertical="center" wrapText="1" indent="4"/>
    </xf>
    <xf numFmtId="9" fontId="14" fillId="46" borderId="58" xfId="1" applyFont="1" applyFill="1" applyBorder="1" applyAlignment="1">
      <alignment horizontal="left" vertical="center" wrapText="1" indent="4"/>
    </xf>
    <xf numFmtId="9" fontId="14" fillId="46" borderId="77" xfId="1" applyFont="1" applyFill="1" applyBorder="1" applyAlignment="1">
      <alignment horizontal="left" vertical="center" wrapText="1" indent="4"/>
    </xf>
    <xf numFmtId="9" fontId="14" fillId="46" borderId="57" xfId="1" applyFont="1" applyFill="1" applyBorder="1" applyAlignment="1">
      <alignment horizontal="left" vertical="center" wrapText="1" indent="4"/>
    </xf>
    <xf numFmtId="165" fontId="13" fillId="46" borderId="63" xfId="1" applyNumberFormat="1" applyFont="1" applyFill="1" applyBorder="1" applyAlignment="1">
      <alignment horizontal="center" vertical="center" wrapText="1"/>
    </xf>
    <xf numFmtId="165" fontId="13" fillId="46" borderId="58" xfId="1" applyNumberFormat="1" applyFont="1" applyFill="1" applyBorder="1" applyAlignment="1">
      <alignment horizontal="center" vertical="center" wrapText="1"/>
    </xf>
    <xf numFmtId="165" fontId="13" fillId="46" borderId="59" xfId="1" applyNumberFormat="1" applyFont="1" applyFill="1" applyBorder="1" applyAlignment="1">
      <alignment horizontal="center" vertical="center" wrapText="1"/>
    </xf>
    <xf numFmtId="165" fontId="13" fillId="46" borderId="57" xfId="3" applyNumberFormat="1" applyFont="1" applyFill="1" applyBorder="1" applyAlignment="1">
      <alignment horizontal="center" vertical="center" wrapText="1"/>
    </xf>
    <xf numFmtId="165" fontId="13" fillId="46" borderId="113" xfId="3" applyNumberFormat="1" applyFont="1" applyFill="1" applyBorder="1" applyAlignment="1">
      <alignment horizontal="center" vertical="center" wrapText="1"/>
    </xf>
    <xf numFmtId="9" fontId="13" fillId="46" borderId="63" xfId="1" applyFont="1" applyFill="1" applyBorder="1" applyAlignment="1">
      <alignment horizontal="center" vertical="center" wrapText="1"/>
    </xf>
    <xf numFmtId="9" fontId="13" fillId="46" borderId="58" xfId="1" applyFont="1" applyFill="1" applyBorder="1" applyAlignment="1">
      <alignment horizontal="center" vertical="center" wrapText="1"/>
    </xf>
    <xf numFmtId="9" fontId="13" fillId="46" borderId="77" xfId="1" applyFont="1" applyFill="1" applyBorder="1" applyAlignment="1">
      <alignment horizontal="center" vertical="center" wrapText="1"/>
    </xf>
    <xf numFmtId="9" fontId="13" fillId="46" borderId="76" xfId="3" applyNumberFormat="1" applyFont="1" applyFill="1" applyBorder="1" applyAlignment="1">
      <alignment horizontal="center" vertical="center" wrapText="1"/>
    </xf>
    <xf numFmtId="0" fontId="13" fillId="46" borderId="67" xfId="2" applyFont="1" applyFill="1" applyBorder="1" applyAlignment="1">
      <alignment horizontal="center" vertical="center" wrapText="1"/>
    </xf>
    <xf numFmtId="3" fontId="13" fillId="49" borderId="67" xfId="3" applyNumberFormat="1" applyFont="1" applyFill="1" applyBorder="1" applyAlignment="1">
      <alignment horizontal="center" vertical="center" wrapText="1"/>
    </xf>
    <xf numFmtId="3" fontId="13" fillId="49" borderId="68" xfId="3" applyNumberFormat="1" applyFont="1" applyFill="1" applyBorder="1" applyAlignment="1">
      <alignment horizontal="center" vertical="center" wrapText="1"/>
    </xf>
    <xf numFmtId="0" fontId="14" fillId="46" borderId="67" xfId="2" applyFont="1" applyFill="1" applyBorder="1" applyAlignment="1">
      <alignment horizontal="left" vertical="center" wrapText="1" indent="4"/>
    </xf>
    <xf numFmtId="3" fontId="13" fillId="46" borderId="67" xfId="2" applyNumberFormat="1" applyFont="1" applyFill="1" applyBorder="1" applyAlignment="1">
      <alignment horizontal="center" vertical="center" wrapText="1"/>
    </xf>
    <xf numFmtId="3" fontId="13" fillId="46" borderId="68" xfId="2" applyNumberFormat="1" applyFont="1" applyFill="1" applyBorder="1" applyAlignment="1">
      <alignment horizontal="center" vertical="center" wrapText="1"/>
    </xf>
    <xf numFmtId="0" fontId="13" fillId="0" borderId="164" xfId="0" applyFont="1" applyBorder="1" applyAlignment="1">
      <alignment horizontal="center" vertical="center" wrapText="1"/>
    </xf>
    <xf numFmtId="3" fontId="13" fillId="3" borderId="169" xfId="2" applyNumberFormat="1" applyFont="1" applyFill="1" applyBorder="1" applyAlignment="1">
      <alignment horizontal="center" vertical="center" wrapText="1"/>
    </xf>
    <xf numFmtId="3" fontId="13" fillId="3" borderId="240" xfId="2" applyNumberFormat="1" applyFont="1" applyFill="1" applyBorder="1" applyAlignment="1">
      <alignment horizontal="center" vertical="center" wrapText="1"/>
    </xf>
    <xf numFmtId="3" fontId="13" fillId="3" borderId="252" xfId="2" applyNumberFormat="1" applyFont="1" applyFill="1" applyBorder="1" applyAlignment="1">
      <alignment horizontal="center" vertical="center" wrapText="1"/>
    </xf>
    <xf numFmtId="3" fontId="13" fillId="3" borderId="253" xfId="2" applyNumberFormat="1" applyFont="1" applyFill="1" applyBorder="1" applyAlignment="1">
      <alignment horizontal="center" vertical="center" wrapText="1"/>
    </xf>
    <xf numFmtId="3" fontId="13" fillId="3" borderId="254" xfId="2" applyNumberFormat="1" applyFont="1" applyFill="1" applyBorder="1" applyAlignment="1">
      <alignment horizontal="center" vertical="center" wrapText="1"/>
    </xf>
    <xf numFmtId="3" fontId="13" fillId="3" borderId="255" xfId="3" applyNumberFormat="1" applyFont="1" applyFill="1" applyBorder="1" applyAlignment="1">
      <alignment horizontal="center" vertical="center" wrapText="1"/>
    </xf>
    <xf numFmtId="3" fontId="13" fillId="3" borderId="254" xfId="3" applyNumberFormat="1" applyFont="1" applyFill="1" applyBorder="1" applyAlignment="1">
      <alignment horizontal="center" vertical="center" wrapText="1"/>
    </xf>
    <xf numFmtId="4" fontId="13" fillId="3" borderId="165" xfId="2" applyNumberFormat="1" applyFont="1" applyFill="1" applyBorder="1" applyAlignment="1">
      <alignment horizontal="center" vertical="center" wrapText="1"/>
    </xf>
    <xf numFmtId="4" fontId="13" fillId="3" borderId="166" xfId="2" applyNumberFormat="1" applyFont="1" applyFill="1" applyBorder="1" applyAlignment="1">
      <alignment horizontal="center" vertical="center" wrapText="1"/>
    </xf>
    <xf numFmtId="4" fontId="13" fillId="3" borderId="169" xfId="2" applyNumberFormat="1" applyFont="1" applyFill="1" applyBorder="1" applyAlignment="1">
      <alignment horizontal="center" vertical="center" wrapText="1"/>
    </xf>
    <xf numFmtId="4" fontId="13" fillId="3" borderId="168" xfId="3" applyNumberFormat="1" applyFont="1" applyFill="1" applyBorder="1" applyAlignment="1">
      <alignment horizontal="center" vertical="center" wrapText="1"/>
    </xf>
    <xf numFmtId="4" fontId="13" fillId="3" borderId="169" xfId="3" applyNumberFormat="1" applyFont="1" applyFill="1" applyBorder="1" applyAlignment="1">
      <alignment horizontal="center" vertical="center" wrapText="1"/>
    </xf>
    <xf numFmtId="4" fontId="13" fillId="3" borderId="240" xfId="2" applyNumberFormat="1" applyFont="1" applyFill="1" applyBorder="1" applyAlignment="1">
      <alignment horizontal="center" vertical="center" wrapText="1"/>
    </xf>
    <xf numFmtId="4" fontId="13" fillId="3" borderId="235" xfId="2" applyNumberFormat="1" applyFont="1" applyFill="1" applyBorder="1" applyAlignment="1">
      <alignment horizontal="center" vertical="center" wrapText="1"/>
    </xf>
    <xf numFmtId="4" fontId="13" fillId="3" borderId="252" xfId="2" applyNumberFormat="1" applyFont="1" applyFill="1" applyBorder="1" applyAlignment="1">
      <alignment horizontal="center" vertical="center" wrapText="1"/>
    </xf>
    <xf numFmtId="4" fontId="13" fillId="3" borderId="253" xfId="2" applyNumberFormat="1" applyFont="1" applyFill="1" applyBorder="1" applyAlignment="1">
      <alignment horizontal="center" vertical="center" wrapText="1"/>
    </xf>
    <xf numFmtId="4" fontId="13" fillId="3" borderId="254" xfId="2" applyNumberFormat="1" applyFont="1" applyFill="1" applyBorder="1" applyAlignment="1">
      <alignment horizontal="center" vertical="center" wrapText="1"/>
    </xf>
    <xf numFmtId="4" fontId="13" fillId="3" borderId="255" xfId="3" applyNumberFormat="1" applyFont="1" applyFill="1" applyBorder="1" applyAlignment="1">
      <alignment horizontal="center" vertical="center" wrapText="1"/>
    </xf>
    <xf numFmtId="4" fontId="13" fillId="3" borderId="254" xfId="3" applyNumberFormat="1" applyFont="1" applyFill="1" applyBorder="1" applyAlignment="1">
      <alignment horizontal="center" vertical="center" wrapText="1"/>
    </xf>
    <xf numFmtId="4" fontId="13" fillId="3" borderId="170" xfId="2" applyNumberFormat="1" applyFont="1" applyFill="1" applyBorder="1" applyAlignment="1">
      <alignment horizontal="center" vertical="center" wrapText="1"/>
    </xf>
    <xf numFmtId="3" fontId="13" fillId="20" borderId="165" xfId="2" applyNumberFormat="1" applyFont="1" applyFill="1" applyBorder="1" applyAlignment="1">
      <alignment horizontal="center" vertical="center" wrapText="1"/>
    </xf>
    <xf numFmtId="3" fontId="13" fillId="20" borderId="166" xfId="2" applyNumberFormat="1" applyFont="1" applyFill="1" applyBorder="1" applyAlignment="1">
      <alignment horizontal="center" vertical="center" wrapText="1"/>
    </xf>
    <xf numFmtId="3" fontId="13" fillId="20" borderId="169" xfId="2" applyNumberFormat="1" applyFont="1" applyFill="1" applyBorder="1" applyAlignment="1">
      <alignment horizontal="center" vertical="center" wrapText="1"/>
    </xf>
    <xf numFmtId="3" fontId="13" fillId="20" borderId="168" xfId="3" applyNumberFormat="1" applyFont="1" applyFill="1" applyBorder="1" applyAlignment="1">
      <alignment horizontal="center" vertical="center" wrapText="1"/>
    </xf>
    <xf numFmtId="3" fontId="13" fillId="20" borderId="169" xfId="3" applyNumberFormat="1" applyFont="1" applyFill="1" applyBorder="1" applyAlignment="1">
      <alignment horizontal="center" vertical="center" wrapText="1"/>
    </xf>
    <xf numFmtId="3" fontId="13" fillId="20" borderId="235" xfId="2" applyNumberFormat="1" applyFont="1" applyFill="1" applyBorder="1" applyAlignment="1">
      <alignment horizontal="center" vertical="center" wrapText="1"/>
    </xf>
    <xf numFmtId="3" fontId="13" fillId="20" borderId="252" xfId="2" applyNumberFormat="1" applyFont="1" applyFill="1" applyBorder="1" applyAlignment="1">
      <alignment horizontal="center" vertical="center" wrapText="1"/>
    </xf>
    <xf numFmtId="3" fontId="13" fillId="20" borderId="253" xfId="2" applyNumberFormat="1" applyFont="1" applyFill="1" applyBorder="1" applyAlignment="1">
      <alignment horizontal="center" vertical="center" wrapText="1"/>
    </xf>
    <xf numFmtId="3" fontId="13" fillId="20" borderId="254" xfId="2" applyNumberFormat="1" applyFont="1" applyFill="1" applyBorder="1" applyAlignment="1">
      <alignment horizontal="center" vertical="center" wrapText="1"/>
    </xf>
    <xf numFmtId="3" fontId="13" fillId="20" borderId="255" xfId="3" applyNumberFormat="1" applyFont="1" applyFill="1" applyBorder="1" applyAlignment="1">
      <alignment horizontal="center" vertical="center" wrapText="1"/>
    </xf>
    <xf numFmtId="3" fontId="13" fillId="20" borderId="254" xfId="3" applyNumberFormat="1" applyFont="1" applyFill="1" applyBorder="1" applyAlignment="1">
      <alignment horizontal="center" vertical="center" wrapText="1"/>
    </xf>
    <xf numFmtId="3" fontId="13" fillId="20" borderId="170" xfId="2" applyNumberFormat="1" applyFont="1" applyFill="1" applyBorder="1" applyAlignment="1">
      <alignment horizontal="center" vertical="center" wrapText="1"/>
    </xf>
    <xf numFmtId="0" fontId="33" fillId="3" borderId="164" xfId="0" applyFont="1" applyFill="1" applyBorder="1" applyAlignment="1">
      <alignment horizontal="center" vertical="center" wrapText="1"/>
    </xf>
    <xf numFmtId="4" fontId="13" fillId="20" borderId="165" xfId="2" applyNumberFormat="1" applyFont="1" applyFill="1" applyBorder="1" applyAlignment="1">
      <alignment horizontal="center" vertical="center" wrapText="1"/>
    </xf>
    <xf numFmtId="4" fontId="13" fillId="20" borderId="166" xfId="2" applyNumberFormat="1" applyFont="1" applyFill="1" applyBorder="1" applyAlignment="1">
      <alignment horizontal="center" vertical="center" wrapText="1"/>
    </xf>
    <xf numFmtId="4" fontId="13" fillId="20" borderId="169" xfId="2" applyNumberFormat="1" applyFont="1" applyFill="1" applyBorder="1" applyAlignment="1">
      <alignment horizontal="center" vertical="center" wrapText="1"/>
    </xf>
    <xf numFmtId="4" fontId="13" fillId="20" borderId="168" xfId="3" applyNumberFormat="1" applyFont="1" applyFill="1" applyBorder="1" applyAlignment="1">
      <alignment horizontal="center" vertical="center" wrapText="1"/>
    </xf>
    <xf numFmtId="4" fontId="13" fillId="20" borderId="169" xfId="3" applyNumberFormat="1" applyFont="1" applyFill="1" applyBorder="1" applyAlignment="1">
      <alignment horizontal="center" vertical="center" wrapText="1"/>
    </xf>
    <xf numFmtId="4" fontId="13" fillId="20" borderId="235" xfId="2" applyNumberFormat="1" applyFont="1" applyFill="1" applyBorder="1" applyAlignment="1">
      <alignment horizontal="center" vertical="center" wrapText="1"/>
    </xf>
    <xf numFmtId="4" fontId="13" fillId="20" borderId="252" xfId="2" applyNumberFormat="1" applyFont="1" applyFill="1" applyBorder="1" applyAlignment="1">
      <alignment horizontal="center" vertical="center" wrapText="1"/>
    </xf>
    <xf numFmtId="4" fontId="13" fillId="20" borderId="253" xfId="2" applyNumberFormat="1" applyFont="1" applyFill="1" applyBorder="1" applyAlignment="1">
      <alignment horizontal="center" vertical="center" wrapText="1"/>
    </xf>
    <xf numFmtId="4" fontId="13" fillId="20" borderId="254" xfId="2" applyNumberFormat="1" applyFont="1" applyFill="1" applyBorder="1" applyAlignment="1">
      <alignment horizontal="center" vertical="center" wrapText="1"/>
    </xf>
    <xf numFmtId="4" fontId="13" fillId="20" borderId="255" xfId="3" applyNumberFormat="1" applyFont="1" applyFill="1" applyBorder="1" applyAlignment="1">
      <alignment horizontal="center" vertical="center" wrapText="1"/>
    </xf>
    <xf numFmtId="4" fontId="13" fillId="20" borderId="254" xfId="3" applyNumberFormat="1" applyFont="1" applyFill="1" applyBorder="1" applyAlignment="1">
      <alignment horizontal="center" vertical="center" wrapText="1"/>
    </xf>
    <xf numFmtId="4" fontId="13" fillId="20" borderId="170" xfId="2" applyNumberFormat="1" applyFont="1" applyFill="1" applyBorder="1" applyAlignment="1">
      <alignment horizontal="center" vertical="center" wrapText="1"/>
    </xf>
    <xf numFmtId="3" fontId="13" fillId="20" borderId="240" xfId="2" applyNumberFormat="1" applyFont="1" applyFill="1" applyBorder="1" applyAlignment="1">
      <alignment horizontal="center" vertical="center" wrapText="1"/>
    </xf>
    <xf numFmtId="1" fontId="13" fillId="3" borderId="165" xfId="0" applyNumberFormat="1" applyFont="1" applyFill="1" applyBorder="1" applyAlignment="1">
      <alignment horizontal="center" vertical="center" wrapText="1"/>
    </xf>
    <xf numFmtId="1" fontId="13" fillId="3" borderId="166" xfId="0" applyNumberFormat="1" applyFont="1" applyFill="1" applyBorder="1" applyAlignment="1">
      <alignment horizontal="center" vertical="center" wrapText="1"/>
    </xf>
    <xf numFmtId="1" fontId="13" fillId="3" borderId="167" xfId="0" applyNumberFormat="1" applyFont="1" applyFill="1" applyBorder="1" applyAlignment="1">
      <alignment horizontal="center" vertical="center" wrapText="1"/>
    </xf>
    <xf numFmtId="1" fontId="13" fillId="3" borderId="168" xfId="0" applyNumberFormat="1" applyFont="1" applyFill="1" applyBorder="1" applyAlignment="1">
      <alignment horizontal="center" vertical="center" wrapText="1"/>
    </xf>
    <xf numFmtId="1" fontId="13" fillId="3" borderId="169" xfId="0" applyNumberFormat="1" applyFont="1" applyFill="1" applyBorder="1" applyAlignment="1">
      <alignment horizontal="center" vertical="center" wrapText="1"/>
    </xf>
    <xf numFmtId="1" fontId="13" fillId="3" borderId="235" xfId="0" applyNumberFormat="1" applyFont="1" applyFill="1" applyBorder="1" applyAlignment="1">
      <alignment horizontal="center" vertical="center" wrapText="1"/>
    </xf>
    <xf numFmtId="1" fontId="13" fillId="15" borderId="165" xfId="0" applyNumberFormat="1" applyFont="1" applyFill="1" applyBorder="1" applyAlignment="1">
      <alignment horizontal="center" vertical="center" wrapText="1"/>
    </xf>
    <xf numFmtId="1" fontId="13" fillId="15" borderId="166" xfId="0" applyNumberFormat="1" applyFont="1" applyFill="1" applyBorder="1" applyAlignment="1">
      <alignment horizontal="center" vertical="center" wrapText="1"/>
    </xf>
    <xf numFmtId="1" fontId="13" fillId="15" borderId="167" xfId="0" applyNumberFormat="1" applyFont="1" applyFill="1" applyBorder="1" applyAlignment="1">
      <alignment horizontal="center" vertical="center" wrapText="1"/>
    </xf>
    <xf numFmtId="1" fontId="13" fillId="15" borderId="168" xfId="0" applyNumberFormat="1" applyFont="1" applyFill="1" applyBorder="1" applyAlignment="1">
      <alignment horizontal="center" vertical="center" wrapText="1"/>
    </xf>
    <xf numFmtId="1" fontId="13" fillId="15" borderId="169" xfId="0" applyNumberFormat="1" applyFont="1" applyFill="1" applyBorder="1" applyAlignment="1">
      <alignment horizontal="center" vertical="center" wrapText="1"/>
    </xf>
    <xf numFmtId="1" fontId="13" fillId="15" borderId="235" xfId="0" applyNumberFormat="1" applyFont="1" applyFill="1" applyBorder="1" applyAlignment="1">
      <alignment horizontal="center" vertical="center" wrapText="1"/>
    </xf>
    <xf numFmtId="1" fontId="13" fillId="15" borderId="170" xfId="0" applyNumberFormat="1" applyFont="1" applyFill="1" applyBorder="1" applyAlignment="1">
      <alignment horizontal="center" vertical="center" wrapText="1"/>
    </xf>
    <xf numFmtId="0" fontId="13" fillId="18" borderId="165" xfId="0" applyFont="1" applyFill="1" applyBorder="1" applyAlignment="1">
      <alignment horizontal="center" vertical="center" wrapText="1"/>
    </xf>
    <xf numFmtId="0" fontId="13" fillId="18" borderId="166" xfId="0" applyFont="1" applyFill="1" applyBorder="1" applyAlignment="1">
      <alignment horizontal="center" vertical="center" wrapText="1"/>
    </xf>
    <xf numFmtId="0" fontId="13" fillId="18" borderId="167" xfId="0" applyFont="1" applyFill="1" applyBorder="1" applyAlignment="1">
      <alignment horizontal="center" vertical="center" wrapText="1"/>
    </xf>
    <xf numFmtId="0" fontId="13" fillId="18" borderId="168" xfId="0" applyFont="1" applyFill="1" applyBorder="1" applyAlignment="1">
      <alignment horizontal="center" vertical="center" wrapText="1"/>
    </xf>
    <xf numFmtId="0" fontId="13" fillId="18" borderId="169" xfId="0" applyFont="1" applyFill="1" applyBorder="1" applyAlignment="1">
      <alignment horizontal="center" vertical="center" wrapText="1"/>
    </xf>
    <xf numFmtId="0" fontId="13" fillId="18" borderId="235" xfId="0" applyFont="1" applyFill="1" applyBorder="1" applyAlignment="1">
      <alignment horizontal="center" vertical="center" wrapText="1"/>
    </xf>
    <xf numFmtId="0" fontId="13" fillId="18" borderId="165" xfId="0" applyFont="1" applyFill="1" applyBorder="1" applyAlignment="1">
      <alignment horizontal="left" vertical="center" wrapText="1"/>
    </xf>
    <xf numFmtId="0" fontId="13" fillId="18" borderId="166" xfId="0" applyFont="1" applyFill="1" applyBorder="1" applyAlignment="1">
      <alignment horizontal="left" vertical="center" wrapText="1"/>
    </xf>
    <xf numFmtId="0" fontId="13" fillId="18" borderId="167" xfId="0" applyFont="1" applyFill="1" applyBorder="1" applyAlignment="1">
      <alignment horizontal="left" vertical="center" wrapText="1"/>
    </xf>
    <xf numFmtId="0" fontId="13" fillId="18" borderId="168" xfId="0" applyFont="1" applyFill="1" applyBorder="1" applyAlignment="1">
      <alignment horizontal="left" vertical="center" wrapText="1"/>
    </xf>
    <xf numFmtId="0" fontId="13" fillId="18" borderId="169" xfId="0" applyFont="1" applyFill="1" applyBorder="1" applyAlignment="1">
      <alignment horizontal="left" vertical="center" wrapText="1"/>
    </xf>
    <xf numFmtId="0" fontId="13" fillId="18" borderId="170" xfId="0" applyFont="1" applyFill="1" applyBorder="1" applyAlignment="1">
      <alignment horizontal="left" vertical="center" wrapText="1"/>
    </xf>
    <xf numFmtId="0" fontId="13" fillId="18" borderId="170" xfId="0" applyFont="1" applyFill="1" applyBorder="1" applyAlignment="1">
      <alignment horizontal="center" vertical="center" wrapText="1"/>
    </xf>
    <xf numFmtId="0" fontId="13" fillId="3" borderId="144" xfId="0" applyFont="1" applyFill="1" applyBorder="1" applyAlignment="1">
      <alignment horizontal="center" vertical="center" wrapText="1"/>
    </xf>
    <xf numFmtId="0" fontId="13" fillId="0" borderId="144" xfId="0" applyFont="1" applyBorder="1" applyAlignment="1">
      <alignment horizontal="center" vertical="center" wrapText="1"/>
    </xf>
    <xf numFmtId="4" fontId="13" fillId="3" borderId="0" xfId="0" applyNumberFormat="1" applyFont="1" applyFill="1" applyAlignment="1">
      <alignment horizontal="center" vertical="center" wrapText="1"/>
    </xf>
    <xf numFmtId="9" fontId="48" fillId="50" borderId="57" xfId="1" applyFont="1" applyFill="1" applyBorder="1" applyAlignment="1">
      <alignment horizontal="center" vertical="center" wrapText="1"/>
    </xf>
    <xf numFmtId="9" fontId="13" fillId="18" borderId="2" xfId="1" applyFont="1" applyFill="1" applyBorder="1" applyAlignment="1">
      <alignment horizontal="center" vertical="center" wrapText="1"/>
    </xf>
    <xf numFmtId="3" fontId="48" fillId="50" borderId="57" xfId="3" applyNumberFormat="1" applyFont="1" applyFill="1" applyBorder="1" applyAlignment="1">
      <alignment horizontal="center" vertical="center" wrapText="1"/>
    </xf>
    <xf numFmtId="3" fontId="13" fillId="18" borderId="57" xfId="2" applyNumberFormat="1" applyFont="1" applyFill="1" applyBorder="1" applyAlignment="1">
      <alignment horizontal="center" vertical="center" wrapText="1"/>
    </xf>
    <xf numFmtId="0" fontId="36" fillId="18" borderId="63" xfId="0" applyFont="1" applyFill="1" applyBorder="1" applyAlignment="1">
      <alignment horizontal="center" vertical="center" wrapText="1"/>
    </xf>
    <xf numFmtId="3" fontId="13" fillId="40" borderId="77" xfId="2" applyNumberFormat="1" applyFont="1" applyFill="1" applyBorder="1" applyAlignment="1">
      <alignment horizontal="center" vertical="center" wrapText="1"/>
    </xf>
    <xf numFmtId="3" fontId="13" fillId="40" borderId="57" xfId="2" applyNumberFormat="1" applyFont="1" applyFill="1" applyBorder="1" applyAlignment="1">
      <alignment horizontal="center" vertical="center" wrapText="1"/>
    </xf>
    <xf numFmtId="3" fontId="13" fillId="40" borderId="2" xfId="2" applyNumberFormat="1" applyFont="1" applyFill="1" applyBorder="1" applyAlignment="1">
      <alignment horizontal="center" vertical="center" wrapText="1"/>
    </xf>
    <xf numFmtId="0" fontId="13" fillId="40" borderId="58" xfId="0" applyFont="1" applyFill="1" applyBorder="1" applyAlignment="1">
      <alignment horizontal="center" vertical="center" wrapText="1"/>
    </xf>
    <xf numFmtId="0" fontId="13" fillId="40" borderId="77" xfId="0" applyFont="1" applyFill="1" applyBorder="1" applyAlignment="1">
      <alignment horizontal="center" vertical="center" wrapText="1"/>
    </xf>
    <xf numFmtId="0" fontId="13" fillId="40" borderId="57" xfId="0" applyFont="1" applyFill="1" applyBorder="1" applyAlignment="1">
      <alignment horizontal="center" vertical="center" wrapText="1"/>
    </xf>
    <xf numFmtId="0" fontId="13" fillId="40" borderId="59" xfId="0" applyFont="1" applyFill="1" applyBorder="1" applyAlignment="1">
      <alignment horizontal="center" vertical="center" wrapText="1"/>
    </xf>
    <xf numFmtId="0" fontId="13" fillId="40" borderId="2" xfId="0" applyFont="1" applyFill="1" applyBorder="1" applyAlignment="1">
      <alignment horizontal="center" vertical="center" wrapText="1"/>
    </xf>
    <xf numFmtId="168" fontId="13" fillId="18" borderId="55" xfId="3" applyNumberFormat="1" applyFont="1" applyFill="1" applyBorder="1" applyAlignment="1">
      <alignment horizontal="center" vertical="center" wrapText="1"/>
    </xf>
    <xf numFmtId="168" fontId="13" fillId="18" borderId="237" xfId="3" applyNumberFormat="1" applyFont="1" applyFill="1" applyBorder="1" applyAlignment="1">
      <alignment horizontal="center" vertical="center" wrapText="1"/>
    </xf>
    <xf numFmtId="171" fontId="13" fillId="3" borderId="0" xfId="0" applyNumberFormat="1" applyFont="1" applyFill="1" applyAlignment="1">
      <alignment horizontal="center" vertical="center" wrapText="1"/>
    </xf>
    <xf numFmtId="170" fontId="0" fillId="0" borderId="0" xfId="0" applyNumberFormat="1"/>
    <xf numFmtId="1" fontId="13" fillId="0" borderId="57" xfId="1" applyNumberFormat="1" applyFont="1" applyFill="1" applyBorder="1" applyAlignment="1">
      <alignment horizontal="center" vertical="center" wrapText="1"/>
    </xf>
    <xf numFmtId="1" fontId="13" fillId="3" borderId="59" xfId="1" applyNumberFormat="1" applyFont="1" applyFill="1" applyBorder="1" applyAlignment="1">
      <alignment horizontal="center" vertical="center" wrapText="1"/>
    </xf>
    <xf numFmtId="1" fontId="13" fillId="0" borderId="245" xfId="1" applyNumberFormat="1" applyFont="1" applyFill="1" applyBorder="1" applyAlignment="1">
      <alignment horizontal="center" vertical="center" wrapText="1"/>
    </xf>
    <xf numFmtId="1" fontId="13" fillId="3" borderId="244" xfId="1" applyNumberFormat="1" applyFont="1" applyFill="1" applyBorder="1" applyAlignment="1">
      <alignment horizontal="center" vertical="center" wrapText="1"/>
    </xf>
    <xf numFmtId="1" fontId="13" fillId="3" borderId="57" xfId="1" applyNumberFormat="1" applyFont="1" applyFill="1" applyBorder="1" applyAlignment="1">
      <alignment horizontal="center" vertical="center" wrapText="1"/>
    </xf>
    <xf numFmtId="1" fontId="13" fillId="0" borderId="168" xfId="1" applyNumberFormat="1" applyFont="1" applyFill="1" applyBorder="1" applyAlignment="1">
      <alignment horizontal="center" vertical="center" wrapText="1"/>
    </xf>
    <xf numFmtId="1" fontId="13" fillId="3" borderId="169" xfId="1" applyNumberFormat="1" applyFont="1" applyFill="1" applyBorder="1" applyAlignment="1">
      <alignment horizontal="center" vertical="center" wrapText="1"/>
    </xf>
    <xf numFmtId="1" fontId="13" fillId="3" borderId="63" xfId="1" applyNumberFormat="1" applyFont="1" applyFill="1" applyBorder="1" applyAlignment="1">
      <alignment horizontal="center" vertical="center" wrapText="1"/>
    </xf>
    <xf numFmtId="1" fontId="13" fillId="0" borderId="58" xfId="1" applyNumberFormat="1" applyFont="1" applyFill="1" applyBorder="1" applyAlignment="1">
      <alignment horizontal="center" vertical="center" wrapText="1"/>
    </xf>
    <xf numFmtId="1" fontId="13" fillId="3" borderId="242" xfId="1" applyNumberFormat="1" applyFont="1" applyFill="1" applyBorder="1" applyAlignment="1">
      <alignment horizontal="center" vertical="center" wrapText="1"/>
    </xf>
    <xf numFmtId="1" fontId="13" fillId="3" borderId="243" xfId="1" applyNumberFormat="1" applyFont="1" applyFill="1" applyBorder="1" applyAlignment="1">
      <alignment horizontal="center" vertical="center" wrapText="1"/>
    </xf>
    <xf numFmtId="1" fontId="13" fillId="3" borderId="58" xfId="1" applyNumberFormat="1" applyFont="1" applyFill="1" applyBorder="1" applyAlignment="1">
      <alignment horizontal="center" vertical="center" wrapText="1"/>
    </xf>
    <xf numFmtId="1" fontId="13" fillId="3" borderId="165" xfId="1" applyNumberFormat="1" applyFont="1" applyFill="1" applyBorder="1" applyAlignment="1">
      <alignment horizontal="center" vertical="center" wrapText="1"/>
    </xf>
    <xf numFmtId="1" fontId="13" fillId="0" borderId="166" xfId="1" applyNumberFormat="1" applyFont="1" applyFill="1" applyBorder="1" applyAlignment="1">
      <alignment horizontal="center" vertical="center" wrapText="1"/>
    </xf>
    <xf numFmtId="1" fontId="13" fillId="0" borderId="169" xfId="1" applyNumberFormat="1" applyFont="1" applyFill="1" applyBorder="1" applyAlignment="1">
      <alignment horizontal="center" vertical="center" wrapText="1"/>
    </xf>
    <xf numFmtId="3" fontId="13" fillId="0" borderId="225" xfId="2" applyNumberFormat="1" applyFont="1" applyBorder="1" applyAlignment="1">
      <alignment horizontal="center" vertical="center" wrapText="1"/>
    </xf>
    <xf numFmtId="9" fontId="13" fillId="27" borderId="63" xfId="1" applyFont="1" applyFill="1" applyBorder="1" applyAlignment="1">
      <alignment horizontal="center" vertical="center" wrapText="1"/>
    </xf>
    <xf numFmtId="9" fontId="13" fillId="27" borderId="57" xfId="1" applyFont="1" applyFill="1" applyBorder="1" applyAlignment="1">
      <alignment horizontal="center" vertical="center" wrapText="1"/>
    </xf>
    <xf numFmtId="0" fontId="13" fillId="0" borderId="63" xfId="0" applyFont="1" applyBorder="1" applyAlignment="1">
      <alignment horizontal="center" vertical="center" wrapText="1"/>
    </xf>
    <xf numFmtId="0" fontId="13" fillId="0" borderId="59" xfId="0" applyFont="1" applyBorder="1" applyAlignment="1">
      <alignment horizontal="center" vertical="center" wrapText="1"/>
    </xf>
    <xf numFmtId="9" fontId="13" fillId="0" borderId="242" xfId="1" applyFont="1" applyFill="1" applyBorder="1" applyAlignment="1">
      <alignment horizontal="center" vertical="center" wrapText="1"/>
    </xf>
    <xf numFmtId="9" fontId="13" fillId="0" borderId="243" xfId="1" applyFont="1" applyFill="1" applyBorder="1" applyAlignment="1">
      <alignment horizontal="center" vertical="center" wrapText="1"/>
    </xf>
    <xf numFmtId="9" fontId="13" fillId="0" borderId="244" xfId="1" applyFont="1" applyFill="1" applyBorder="1" applyAlignment="1">
      <alignment horizontal="center" vertical="center" wrapText="1"/>
    </xf>
    <xf numFmtId="1" fontId="13" fillId="0" borderId="63" xfId="0" applyNumberFormat="1" applyFont="1" applyBorder="1" applyAlignment="1">
      <alignment horizontal="center" vertical="center" wrapText="1"/>
    </xf>
    <xf numFmtId="1" fontId="13" fillId="0" borderId="58" xfId="0" applyNumberFormat="1" applyFont="1" applyBorder="1" applyAlignment="1">
      <alignment horizontal="center" vertical="center" wrapText="1"/>
    </xf>
    <xf numFmtId="1" fontId="13" fillId="0" borderId="59" xfId="0" applyNumberFormat="1" applyFont="1" applyBorder="1" applyAlignment="1">
      <alignment horizontal="center" vertical="center" wrapText="1"/>
    </xf>
    <xf numFmtId="0" fontId="14" fillId="47" borderId="63" xfId="2" applyFont="1" applyFill="1" applyBorder="1" applyAlignment="1">
      <alignment horizontal="left" vertical="center" wrapText="1" indent="4"/>
    </xf>
    <xf numFmtId="0" fontId="14" fillId="47" borderId="58" xfId="2" applyFont="1" applyFill="1" applyBorder="1" applyAlignment="1">
      <alignment horizontal="left" vertical="center" wrapText="1" indent="4"/>
    </xf>
    <xf numFmtId="0" fontId="14" fillId="47" borderId="59" xfId="2" applyFont="1" applyFill="1" applyBorder="1" applyAlignment="1">
      <alignment horizontal="left" vertical="center" wrapText="1" indent="4"/>
    </xf>
    <xf numFmtId="0" fontId="14" fillId="47" borderId="57" xfId="2" applyFont="1" applyFill="1" applyBorder="1" applyAlignment="1">
      <alignment horizontal="left" vertical="center" wrapText="1" indent="4"/>
    </xf>
    <xf numFmtId="0" fontId="33" fillId="3" borderId="4" xfId="0" applyFont="1" applyFill="1" applyBorder="1" applyAlignment="1">
      <alignment horizontal="center" vertical="center" wrapText="1"/>
    </xf>
    <xf numFmtId="3" fontId="13" fillId="3" borderId="108" xfId="3" applyNumberFormat="1" applyFont="1" applyFill="1" applyBorder="1" applyAlignment="1">
      <alignment horizontal="center" vertical="center" wrapText="1"/>
    </xf>
    <xf numFmtId="3" fontId="13" fillId="46" borderId="108" xfId="3" applyNumberFormat="1" applyFont="1" applyFill="1" applyBorder="1" applyAlignment="1">
      <alignment horizontal="center" vertical="center" wrapText="1"/>
    </xf>
    <xf numFmtId="3" fontId="13" fillId="3" borderId="244" xfId="3" applyNumberFormat="1" applyFont="1" applyFill="1" applyBorder="1" applyAlignment="1">
      <alignment horizontal="center" vertical="center" wrapText="1"/>
    </xf>
    <xf numFmtId="3" fontId="13" fillId="3" borderId="251" xfId="3" applyNumberFormat="1" applyFont="1" applyFill="1" applyBorder="1" applyAlignment="1">
      <alignment horizontal="center" vertical="center" wrapText="1"/>
    </xf>
    <xf numFmtId="9" fontId="13" fillId="27" borderId="59" xfId="1" applyFont="1" applyFill="1" applyBorder="1" applyAlignment="1">
      <alignment horizontal="center" vertical="center" wrapText="1"/>
    </xf>
    <xf numFmtId="165" fontId="13" fillId="0" borderId="59" xfId="1" applyNumberFormat="1" applyFont="1" applyFill="1" applyBorder="1" applyAlignment="1">
      <alignment horizontal="center" vertical="center" wrapText="1"/>
    </xf>
    <xf numFmtId="3" fontId="13" fillId="0" borderId="228" xfId="2" applyNumberFormat="1" applyFont="1" applyBorder="1" applyAlignment="1">
      <alignment horizontal="center" vertical="center" wrapText="1"/>
    </xf>
    <xf numFmtId="9" fontId="13" fillId="0" borderId="64" xfId="1" applyFont="1" applyFill="1" applyBorder="1" applyAlignment="1">
      <alignment horizontal="center" vertical="center" wrapText="1"/>
    </xf>
    <xf numFmtId="9" fontId="13" fillId="0" borderId="61" xfId="1" applyFont="1" applyFill="1" applyBorder="1" applyAlignment="1">
      <alignment horizontal="center" vertical="center" wrapText="1"/>
    </xf>
    <xf numFmtId="9" fontId="13" fillId="0" borderId="62" xfId="1" applyFont="1" applyFill="1" applyBorder="1" applyAlignment="1">
      <alignment horizontal="center" vertical="center" wrapText="1"/>
    </xf>
    <xf numFmtId="9" fontId="13" fillId="0" borderId="77" xfId="1" applyFont="1" applyFill="1" applyBorder="1" applyAlignment="1">
      <alignment horizontal="center" vertical="center" wrapText="1"/>
    </xf>
    <xf numFmtId="9" fontId="13" fillId="0" borderId="63" xfId="1" applyFont="1" applyBorder="1" applyAlignment="1">
      <alignment horizontal="center" vertical="center" wrapText="1"/>
    </xf>
    <xf numFmtId="9" fontId="13" fillId="0" borderId="58" xfId="1" applyFont="1" applyBorder="1" applyAlignment="1">
      <alignment horizontal="center" vertical="center" wrapText="1"/>
    </xf>
    <xf numFmtId="9" fontId="13" fillId="0" borderId="77" xfId="1" applyFont="1" applyBorder="1" applyAlignment="1">
      <alignment horizontal="center" vertical="center" wrapText="1"/>
    </xf>
    <xf numFmtId="9" fontId="13" fillId="0" borderId="57" xfId="1" applyFont="1" applyBorder="1" applyAlignment="1">
      <alignment horizontal="center" vertical="center" wrapText="1"/>
    </xf>
    <xf numFmtId="0" fontId="14" fillId="46" borderId="113" xfId="2" applyFont="1" applyFill="1" applyBorder="1" applyAlignment="1">
      <alignment horizontal="left" vertical="center" wrapText="1" indent="4"/>
    </xf>
    <xf numFmtId="9" fontId="13" fillId="0" borderId="113" xfId="1" applyFont="1" applyBorder="1" applyAlignment="1">
      <alignment horizontal="center" vertical="center" wrapText="1"/>
    </xf>
    <xf numFmtId="9" fontId="14" fillId="46" borderId="113" xfId="1" applyFont="1" applyFill="1" applyBorder="1" applyAlignment="1">
      <alignment horizontal="left" vertical="center" wrapText="1" indent="4"/>
    </xf>
    <xf numFmtId="3" fontId="13" fillId="0" borderId="59" xfId="0" applyNumberFormat="1" applyFont="1" applyBorder="1" applyAlignment="1">
      <alignment horizontal="center" vertical="center" wrapText="1"/>
    </xf>
    <xf numFmtId="0" fontId="21" fillId="8" borderId="113" xfId="0" applyFont="1" applyFill="1" applyBorder="1" applyAlignment="1">
      <alignment horizontal="center" vertical="center" wrapText="1"/>
    </xf>
    <xf numFmtId="0" fontId="14" fillId="12" borderId="113" xfId="2" applyFont="1" applyFill="1" applyBorder="1" applyAlignment="1">
      <alignment horizontal="left" vertical="center" wrapText="1" indent="4"/>
    </xf>
    <xf numFmtId="3" fontId="13" fillId="3" borderId="113" xfId="0" applyNumberFormat="1" applyFont="1" applyFill="1" applyBorder="1" applyAlignment="1">
      <alignment horizontal="center" vertical="center" wrapText="1"/>
    </xf>
    <xf numFmtId="0" fontId="54" fillId="39" borderId="113" xfId="2" applyFont="1" applyFill="1" applyBorder="1" applyAlignment="1">
      <alignment horizontal="left" vertical="center" wrapText="1" indent="4"/>
    </xf>
    <xf numFmtId="0" fontId="48" fillId="18" borderId="114" xfId="0" applyFont="1" applyFill="1" applyBorder="1" applyAlignment="1">
      <alignment horizontal="center" vertical="center" wrapText="1"/>
    </xf>
    <xf numFmtId="3" fontId="13" fillId="27" borderId="59" xfId="3" applyNumberFormat="1" applyFont="1" applyFill="1" applyBorder="1" applyAlignment="1">
      <alignment horizontal="center" vertical="center" wrapText="1"/>
    </xf>
    <xf numFmtId="3" fontId="13" fillId="3" borderId="109" xfId="3" applyNumberFormat="1" applyFont="1" applyFill="1" applyBorder="1" applyAlignment="1">
      <alignment horizontal="center" vertical="center" wrapText="1"/>
    </xf>
    <xf numFmtId="3" fontId="13" fillId="18" borderId="56" xfId="2" applyNumberFormat="1" applyFont="1" applyFill="1" applyBorder="1" applyAlignment="1">
      <alignment horizontal="center" vertical="center" wrapText="1"/>
    </xf>
    <xf numFmtId="3" fontId="13" fillId="38" borderId="59" xfId="2" applyNumberFormat="1" applyFont="1" applyFill="1" applyBorder="1" applyAlignment="1">
      <alignment horizontal="center" vertical="center" wrapText="1"/>
    </xf>
    <xf numFmtId="3" fontId="13" fillId="38" borderId="161" xfId="2" applyNumberFormat="1" applyFont="1" applyFill="1" applyBorder="1" applyAlignment="1">
      <alignment horizontal="center" vertical="center" wrapText="1"/>
    </xf>
    <xf numFmtId="3" fontId="13" fillId="38" borderId="169" xfId="2" applyNumberFormat="1" applyFont="1" applyFill="1" applyBorder="1" applyAlignment="1">
      <alignment horizontal="center" vertical="center" wrapText="1"/>
    </xf>
    <xf numFmtId="3" fontId="13" fillId="3" borderId="161" xfId="2" applyNumberFormat="1" applyFont="1" applyFill="1" applyBorder="1" applyAlignment="1">
      <alignment horizontal="center" vertical="center" wrapText="1"/>
    </xf>
    <xf numFmtId="9" fontId="13" fillId="3" borderId="62" xfId="2" applyNumberFormat="1" applyFont="1" applyFill="1" applyBorder="1" applyAlignment="1">
      <alignment horizontal="center" vertical="center" wrapText="1"/>
    </xf>
    <xf numFmtId="0" fontId="25" fillId="3" borderId="163" xfId="2" applyFont="1" applyFill="1" applyBorder="1" applyAlignment="1">
      <alignment horizontal="center" vertical="center" wrapText="1"/>
    </xf>
    <xf numFmtId="2" fontId="13" fillId="3" borderId="63" xfId="0" applyNumberFormat="1" applyFont="1" applyFill="1" applyBorder="1" applyAlignment="1">
      <alignment horizontal="center" vertical="center" wrapText="1"/>
    </xf>
    <xf numFmtId="2" fontId="13" fillId="3" borderId="58" xfId="0" applyNumberFormat="1" applyFont="1" applyFill="1" applyBorder="1" applyAlignment="1">
      <alignment horizontal="center" vertical="center" wrapText="1"/>
    </xf>
    <xf numFmtId="2" fontId="13" fillId="3" borderId="77" xfId="0" applyNumberFormat="1" applyFont="1" applyFill="1" applyBorder="1" applyAlignment="1">
      <alignment horizontal="center" vertical="center" wrapText="1"/>
    </xf>
    <xf numFmtId="2" fontId="13" fillId="3" borderId="57" xfId="0" applyNumberFormat="1" applyFont="1" applyFill="1" applyBorder="1" applyAlignment="1">
      <alignment horizontal="center" vertical="center" wrapText="1"/>
    </xf>
    <xf numFmtId="2" fontId="13" fillId="3" borderId="59" xfId="0" applyNumberFormat="1" applyFont="1" applyFill="1" applyBorder="1" applyAlignment="1">
      <alignment horizontal="center" vertical="center" wrapText="1"/>
    </xf>
    <xf numFmtId="2" fontId="13" fillId="3" borderId="55" xfId="0" applyNumberFormat="1" applyFont="1" applyFill="1" applyBorder="1" applyAlignment="1">
      <alignment horizontal="center" vertical="center" wrapText="1"/>
    </xf>
    <xf numFmtId="2" fontId="13" fillId="3" borderId="165" xfId="0" applyNumberFormat="1" applyFont="1" applyFill="1" applyBorder="1" applyAlignment="1">
      <alignment horizontal="center" vertical="center" wrapText="1"/>
    </xf>
    <xf numFmtId="2" fontId="13" fillId="3" borderId="166" xfId="0" applyNumberFormat="1" applyFont="1" applyFill="1" applyBorder="1" applyAlignment="1">
      <alignment horizontal="center" vertical="center" wrapText="1"/>
    </xf>
    <xf numFmtId="2" fontId="13" fillId="3" borderId="167" xfId="0" applyNumberFormat="1" applyFont="1" applyFill="1" applyBorder="1" applyAlignment="1">
      <alignment horizontal="center" vertical="center" wrapText="1"/>
    </xf>
    <xf numFmtId="2" fontId="13" fillId="3" borderId="168" xfId="0" applyNumberFormat="1" applyFont="1" applyFill="1" applyBorder="1" applyAlignment="1">
      <alignment horizontal="center" vertical="center" wrapText="1"/>
    </xf>
    <xf numFmtId="2" fontId="13" fillId="3" borderId="169" xfId="0" applyNumberFormat="1" applyFont="1" applyFill="1" applyBorder="1" applyAlignment="1">
      <alignment horizontal="center" vertical="center" wrapText="1"/>
    </xf>
    <xf numFmtId="2" fontId="13" fillId="3" borderId="235" xfId="0" applyNumberFormat="1" applyFont="1" applyFill="1" applyBorder="1" applyAlignment="1">
      <alignment horizontal="center" vertical="center" wrapText="1"/>
    </xf>
    <xf numFmtId="0" fontId="13" fillId="3" borderId="165" xfId="0" applyFont="1" applyFill="1" applyBorder="1" applyAlignment="1">
      <alignment horizontal="center" vertical="center" wrapText="1"/>
    </xf>
    <xf numFmtId="0" fontId="13" fillId="3" borderId="166" xfId="0" applyFont="1" applyFill="1" applyBorder="1" applyAlignment="1">
      <alignment horizontal="center" vertical="center" wrapText="1"/>
    </xf>
    <xf numFmtId="0" fontId="13" fillId="3" borderId="167" xfId="0" applyFont="1" applyFill="1" applyBorder="1" applyAlignment="1">
      <alignment horizontal="center" vertical="center" wrapText="1"/>
    </xf>
    <xf numFmtId="0" fontId="13" fillId="3" borderId="168" xfId="0" applyFont="1" applyFill="1" applyBorder="1" applyAlignment="1">
      <alignment horizontal="center" vertical="center" wrapText="1"/>
    </xf>
    <xf numFmtId="0" fontId="13" fillId="3" borderId="235" xfId="0" applyFont="1" applyFill="1" applyBorder="1" applyAlignment="1">
      <alignment horizontal="center" vertical="center" wrapText="1"/>
    </xf>
    <xf numFmtId="2" fontId="13" fillId="3" borderId="63" xfId="2" applyNumberFormat="1" applyFont="1" applyFill="1" applyBorder="1" applyAlignment="1">
      <alignment horizontal="center" vertical="center" wrapText="1"/>
    </xf>
    <xf numFmtId="2" fontId="13" fillId="3" borderId="58" xfId="2" applyNumberFormat="1" applyFont="1" applyFill="1" applyBorder="1" applyAlignment="1">
      <alignment horizontal="center" vertical="center" wrapText="1"/>
    </xf>
    <xf numFmtId="2" fontId="13" fillId="3" borderId="77" xfId="2" applyNumberFormat="1" applyFont="1" applyFill="1" applyBorder="1" applyAlignment="1">
      <alignment horizontal="center" vertical="center" wrapText="1"/>
    </xf>
    <xf numFmtId="2" fontId="13" fillId="3" borderId="57" xfId="2" applyNumberFormat="1" applyFont="1" applyFill="1" applyBorder="1" applyAlignment="1">
      <alignment horizontal="center" vertical="center" wrapText="1"/>
    </xf>
    <xf numFmtId="2" fontId="13" fillId="3" borderId="59" xfId="2" applyNumberFormat="1" applyFont="1" applyFill="1" applyBorder="1" applyAlignment="1">
      <alignment horizontal="center" vertical="center" wrapText="1"/>
    </xf>
    <xf numFmtId="2" fontId="13" fillId="3" borderId="55" xfId="2" applyNumberFormat="1" applyFont="1" applyFill="1" applyBorder="1" applyAlignment="1">
      <alignment horizontal="center" vertical="center" wrapText="1"/>
    </xf>
    <xf numFmtId="2" fontId="13" fillId="3" borderId="165" xfId="2" applyNumberFormat="1" applyFont="1" applyFill="1" applyBorder="1" applyAlignment="1">
      <alignment horizontal="center" vertical="center" wrapText="1"/>
    </xf>
    <xf numFmtId="2" fontId="13" fillId="3" borderId="166" xfId="2" applyNumberFormat="1" applyFont="1" applyFill="1" applyBorder="1" applyAlignment="1">
      <alignment horizontal="center" vertical="center" wrapText="1"/>
    </xf>
    <xf numFmtId="2" fontId="13" fillId="3" borderId="167" xfId="2" applyNumberFormat="1" applyFont="1" applyFill="1" applyBorder="1" applyAlignment="1">
      <alignment horizontal="center" vertical="center" wrapText="1"/>
    </xf>
    <xf numFmtId="2" fontId="13" fillId="3" borderId="168" xfId="2" applyNumberFormat="1" applyFont="1" applyFill="1" applyBorder="1" applyAlignment="1">
      <alignment horizontal="center" vertical="center" wrapText="1"/>
    </xf>
    <xf numFmtId="2" fontId="13" fillId="3" borderId="169" xfId="2" applyNumberFormat="1" applyFont="1" applyFill="1" applyBorder="1" applyAlignment="1">
      <alignment horizontal="center" vertical="center" wrapText="1"/>
    </xf>
    <xf numFmtId="2" fontId="13" fillId="3" borderId="235" xfId="2" applyNumberFormat="1" applyFont="1" applyFill="1" applyBorder="1" applyAlignment="1">
      <alignment horizontal="center" vertical="center" wrapText="1"/>
    </xf>
    <xf numFmtId="3" fontId="13" fillId="0" borderId="63" xfId="0" applyNumberFormat="1" applyFont="1" applyBorder="1" applyAlignment="1">
      <alignment horizontal="center" vertical="center" wrapText="1"/>
    </xf>
    <xf numFmtId="3" fontId="13" fillId="0" borderId="58" xfId="0" applyNumberFormat="1" applyFont="1" applyBorder="1" applyAlignment="1">
      <alignment horizontal="center" vertical="center" wrapText="1"/>
    </xf>
    <xf numFmtId="3" fontId="13" fillId="0" borderId="77" xfId="0" applyNumberFormat="1" applyFont="1" applyBorder="1" applyAlignment="1">
      <alignment horizontal="center" vertical="center" wrapText="1"/>
    </xf>
    <xf numFmtId="3" fontId="13" fillId="0" borderId="57" xfId="0" applyNumberFormat="1" applyFont="1" applyBorder="1" applyAlignment="1">
      <alignment horizontal="center" vertical="center" wrapText="1"/>
    </xf>
    <xf numFmtId="3" fontId="13" fillId="0" borderId="55" xfId="0" applyNumberFormat="1" applyFont="1" applyBorder="1" applyAlignment="1">
      <alignment horizontal="center" vertical="center" wrapText="1"/>
    </xf>
    <xf numFmtId="3" fontId="13" fillId="3" borderId="165" xfId="0" applyNumberFormat="1" applyFont="1" applyFill="1" applyBorder="1" applyAlignment="1">
      <alignment horizontal="center" vertical="center" wrapText="1"/>
    </xf>
    <xf numFmtId="3" fontId="13" fillId="3" borderId="166" xfId="0" applyNumberFormat="1" applyFont="1" applyFill="1" applyBorder="1" applyAlignment="1">
      <alignment horizontal="center" vertical="center" wrapText="1"/>
    </xf>
    <xf numFmtId="3" fontId="13" fillId="3" borderId="167" xfId="0" applyNumberFormat="1" applyFont="1" applyFill="1" applyBorder="1" applyAlignment="1">
      <alignment horizontal="center" vertical="center" wrapText="1"/>
    </xf>
    <xf numFmtId="3" fontId="13" fillId="3" borderId="168" xfId="0" applyNumberFormat="1" applyFont="1" applyFill="1" applyBorder="1" applyAlignment="1">
      <alignment horizontal="center" vertical="center" wrapText="1"/>
    </xf>
    <xf numFmtId="3" fontId="13" fillId="3" borderId="169" xfId="0" applyNumberFormat="1" applyFont="1" applyFill="1" applyBorder="1" applyAlignment="1">
      <alignment horizontal="center" vertical="center" wrapText="1"/>
    </xf>
    <xf numFmtId="3" fontId="13" fillId="3" borderId="235" xfId="0" applyNumberFormat="1" applyFont="1" applyFill="1" applyBorder="1" applyAlignment="1">
      <alignment horizontal="center" vertical="center" wrapText="1"/>
    </xf>
    <xf numFmtId="1" fontId="13" fillId="3" borderId="63" xfId="2" applyNumberFormat="1" applyFont="1" applyFill="1" applyBorder="1" applyAlignment="1">
      <alignment horizontal="center" vertical="center" wrapText="1"/>
    </xf>
    <xf numFmtId="1" fontId="13" fillId="3" borderId="58" xfId="2" applyNumberFormat="1" applyFont="1" applyFill="1" applyBorder="1" applyAlignment="1">
      <alignment horizontal="center" vertical="center" wrapText="1"/>
    </xf>
    <xf numFmtId="1" fontId="13" fillId="3" borderId="77" xfId="2" applyNumberFormat="1" applyFont="1" applyFill="1" applyBorder="1" applyAlignment="1">
      <alignment horizontal="center" vertical="center" wrapText="1"/>
    </xf>
    <xf numFmtId="1" fontId="13" fillId="3" borderId="57" xfId="2" applyNumberFormat="1" applyFont="1" applyFill="1" applyBorder="1" applyAlignment="1">
      <alignment horizontal="center" vertical="center" wrapText="1"/>
    </xf>
    <xf numFmtId="1" fontId="13" fillId="3" borderId="59" xfId="2" applyNumberFormat="1" applyFont="1" applyFill="1" applyBorder="1" applyAlignment="1">
      <alignment horizontal="center" vertical="center" wrapText="1"/>
    </xf>
    <xf numFmtId="1" fontId="13" fillId="3" borderId="55" xfId="2" applyNumberFormat="1" applyFont="1" applyFill="1" applyBorder="1" applyAlignment="1">
      <alignment horizontal="center" vertical="center" wrapText="1"/>
    </xf>
    <xf numFmtId="1" fontId="13" fillId="3" borderId="165" xfId="2" applyNumberFormat="1" applyFont="1" applyFill="1" applyBorder="1" applyAlignment="1">
      <alignment horizontal="center" vertical="center" wrapText="1"/>
    </xf>
    <xf numFmtId="1" fontId="13" fillId="3" borderId="166" xfId="2" applyNumberFormat="1" applyFont="1" applyFill="1" applyBorder="1" applyAlignment="1">
      <alignment horizontal="center" vertical="center" wrapText="1"/>
    </xf>
    <xf numFmtId="1" fontId="13" fillId="3" borderId="167" xfId="2" applyNumberFormat="1" applyFont="1" applyFill="1" applyBorder="1" applyAlignment="1">
      <alignment horizontal="center" vertical="center" wrapText="1"/>
    </xf>
    <xf numFmtId="1" fontId="13" fillId="3" borderId="168" xfId="2" applyNumberFormat="1" applyFont="1" applyFill="1" applyBorder="1" applyAlignment="1">
      <alignment horizontal="center" vertical="center" wrapText="1"/>
    </xf>
    <xf numFmtId="1" fontId="13" fillId="3" borderId="169" xfId="2" applyNumberFormat="1" applyFont="1" applyFill="1" applyBorder="1" applyAlignment="1">
      <alignment horizontal="center" vertical="center" wrapText="1"/>
    </xf>
    <xf numFmtId="1" fontId="13" fillId="3" borderId="235" xfId="2" applyNumberFormat="1" applyFont="1" applyFill="1" applyBorder="1" applyAlignment="1">
      <alignment horizontal="center" vertical="center" wrapText="1"/>
    </xf>
    <xf numFmtId="0" fontId="13" fillId="0" borderId="55" xfId="0" applyFont="1" applyBorder="1" applyAlignment="1">
      <alignment horizontal="center" vertical="center" wrapText="1"/>
    </xf>
    <xf numFmtId="0" fontId="13" fillId="0" borderId="165" xfId="0" applyFont="1" applyBorder="1" applyAlignment="1">
      <alignment horizontal="center" vertical="center" wrapText="1"/>
    </xf>
    <xf numFmtId="0" fontId="13" fillId="0" borderId="166" xfId="0" applyFont="1" applyBorder="1" applyAlignment="1">
      <alignment horizontal="center" vertical="center" wrapText="1"/>
    </xf>
    <xf numFmtId="0" fontId="13" fillId="0" borderId="167" xfId="0" applyFont="1" applyBorder="1" applyAlignment="1">
      <alignment horizontal="center" vertical="center" wrapText="1"/>
    </xf>
    <xf numFmtId="0" fontId="13" fillId="0" borderId="168" xfId="0" applyFont="1" applyBorder="1" applyAlignment="1">
      <alignment horizontal="center" vertical="center" wrapText="1"/>
    </xf>
    <xf numFmtId="0" fontId="13" fillId="0" borderId="169" xfId="0" applyFont="1" applyBorder="1" applyAlignment="1">
      <alignment horizontal="center" vertical="center" wrapText="1"/>
    </xf>
    <xf numFmtId="0" fontId="13" fillId="0" borderId="235" xfId="0" applyFont="1" applyBorder="1" applyAlignment="1">
      <alignment horizontal="center" vertical="center" wrapText="1"/>
    </xf>
    <xf numFmtId="2" fontId="13" fillId="0" borderId="63" xfId="0" applyNumberFormat="1" applyFont="1" applyBorder="1" applyAlignment="1">
      <alignment horizontal="center" vertical="center" wrapText="1"/>
    </xf>
    <xf numFmtId="2" fontId="13" fillId="0" borderId="58" xfId="0" applyNumberFormat="1" applyFont="1" applyBorder="1" applyAlignment="1">
      <alignment horizontal="center" vertical="center" wrapText="1"/>
    </xf>
    <xf numFmtId="2" fontId="13" fillId="0" borderId="77" xfId="0" applyNumberFormat="1" applyFont="1" applyBorder="1" applyAlignment="1">
      <alignment horizontal="center" vertical="center" wrapText="1"/>
    </xf>
    <xf numFmtId="2" fontId="13" fillId="0" borderId="57" xfId="0" applyNumberFormat="1" applyFont="1" applyBorder="1" applyAlignment="1">
      <alignment horizontal="center" vertical="center" wrapText="1"/>
    </xf>
    <xf numFmtId="2" fontId="13" fillId="0" borderId="59" xfId="0" applyNumberFormat="1" applyFont="1" applyBorder="1" applyAlignment="1">
      <alignment horizontal="center" vertical="center" wrapText="1"/>
    </xf>
    <xf numFmtId="2" fontId="13" fillId="0" borderId="55" xfId="0" applyNumberFormat="1" applyFont="1" applyBorder="1" applyAlignment="1">
      <alignment horizontal="center" vertical="center" wrapText="1"/>
    </xf>
    <xf numFmtId="2" fontId="13" fillId="0" borderId="146" xfId="0" applyNumberFormat="1" applyFont="1" applyBorder="1" applyAlignment="1">
      <alignment horizontal="center" vertical="center" wrapText="1"/>
    </xf>
    <xf numFmtId="2" fontId="13" fillId="0" borderId="142" xfId="0" applyNumberFormat="1" applyFont="1" applyBorder="1" applyAlignment="1">
      <alignment horizontal="center" vertical="center" wrapText="1"/>
    </xf>
    <xf numFmtId="2" fontId="13" fillId="0" borderId="147" xfId="0" applyNumberFormat="1" applyFont="1" applyBorder="1" applyAlignment="1">
      <alignment horizontal="center" vertical="center" wrapText="1"/>
    </xf>
    <xf numFmtId="2" fontId="13" fillId="0" borderId="148" xfId="0" applyNumberFormat="1" applyFont="1" applyBorder="1" applyAlignment="1">
      <alignment horizontal="center" vertical="center" wrapText="1"/>
    </xf>
    <xf numFmtId="2" fontId="13" fillId="0" borderId="149" xfId="0" applyNumberFormat="1" applyFont="1" applyBorder="1" applyAlignment="1">
      <alignment horizontal="center" vertical="center" wrapText="1"/>
    </xf>
    <xf numFmtId="2" fontId="13" fillId="0" borderId="145" xfId="0" applyNumberFormat="1" applyFont="1" applyBorder="1" applyAlignment="1">
      <alignment horizontal="center" vertical="center" wrapText="1"/>
    </xf>
    <xf numFmtId="3" fontId="13" fillId="18" borderId="168" xfId="3" applyNumberFormat="1" applyFont="1" applyFill="1" applyBorder="1" applyAlignment="1">
      <alignment horizontal="center" vertical="center" wrapText="1"/>
    </xf>
    <xf numFmtId="3" fontId="13" fillId="18" borderId="169" xfId="3" applyNumberFormat="1" applyFont="1" applyFill="1" applyBorder="1" applyAlignment="1">
      <alignment horizontal="center" vertical="center" wrapText="1"/>
    </xf>
    <xf numFmtId="3" fontId="13" fillId="18" borderId="235" xfId="2" applyNumberFormat="1" applyFont="1" applyFill="1" applyBorder="1" applyAlignment="1">
      <alignment horizontal="center" vertical="center" wrapText="1"/>
    </xf>
    <xf numFmtId="3" fontId="13" fillId="18" borderId="170" xfId="2" applyNumberFormat="1" applyFont="1" applyFill="1" applyBorder="1" applyAlignment="1">
      <alignment horizontal="center" vertical="center" wrapText="1"/>
    </xf>
    <xf numFmtId="4" fontId="13" fillId="18" borderId="63" xfId="2" applyNumberFormat="1" applyFont="1" applyFill="1" applyBorder="1" applyAlignment="1">
      <alignment horizontal="center" vertical="center" wrapText="1"/>
    </xf>
    <xf numFmtId="4" fontId="13" fillId="18" borderId="58" xfId="2" applyNumberFormat="1" applyFont="1" applyFill="1" applyBorder="1" applyAlignment="1">
      <alignment horizontal="center" vertical="center" wrapText="1"/>
    </xf>
    <xf numFmtId="4" fontId="13" fillId="18" borderId="59" xfId="2" applyNumberFormat="1" applyFont="1" applyFill="1" applyBorder="1" applyAlignment="1">
      <alignment horizontal="center" vertical="center" wrapText="1"/>
    </xf>
    <xf numFmtId="4" fontId="13" fillId="18" borderId="57" xfId="3" applyNumberFormat="1" applyFont="1" applyFill="1" applyBorder="1" applyAlignment="1">
      <alignment horizontal="center" vertical="center" wrapText="1"/>
    </xf>
    <xf numFmtId="4" fontId="13" fillId="18" borderId="59" xfId="3" applyNumberFormat="1" applyFont="1" applyFill="1" applyBorder="1" applyAlignment="1">
      <alignment horizontal="center" vertical="center" wrapText="1"/>
    </xf>
    <xf numFmtId="4" fontId="13" fillId="18" borderId="76" xfId="2" applyNumberFormat="1" applyFont="1" applyFill="1" applyBorder="1" applyAlignment="1">
      <alignment horizontal="center" vertical="center" wrapText="1"/>
    </xf>
    <xf numFmtId="4" fontId="13" fillId="18" borderId="55" xfId="2" applyNumberFormat="1" applyFont="1" applyFill="1" applyBorder="1" applyAlignment="1">
      <alignment horizontal="center" vertical="center" wrapText="1"/>
    </xf>
    <xf numFmtId="4" fontId="13" fillId="18" borderId="72" xfId="2" applyNumberFormat="1" applyFont="1" applyFill="1" applyBorder="1" applyAlignment="1">
      <alignment horizontal="center" vertical="center" wrapText="1"/>
    </xf>
    <xf numFmtId="4" fontId="13" fillId="18" borderId="43" xfId="2" applyNumberFormat="1" applyFont="1" applyFill="1" applyBorder="1" applyAlignment="1">
      <alignment horizontal="center" vertical="center" wrapText="1"/>
    </xf>
    <xf numFmtId="4" fontId="13" fillId="18" borderId="73" xfId="2" applyNumberFormat="1" applyFont="1" applyFill="1" applyBorder="1" applyAlignment="1">
      <alignment horizontal="center" vertical="center" wrapText="1"/>
    </xf>
    <xf numFmtId="4" fontId="13" fillId="18" borderId="74" xfId="3" applyNumberFormat="1" applyFont="1" applyFill="1" applyBorder="1" applyAlignment="1">
      <alignment horizontal="center" vertical="center" wrapText="1"/>
    </xf>
    <xf numFmtId="4" fontId="13" fillId="18" borderId="73" xfId="3" applyNumberFormat="1" applyFont="1" applyFill="1" applyBorder="1" applyAlignment="1">
      <alignment horizontal="center" vertical="center" wrapText="1"/>
    </xf>
    <xf numFmtId="4" fontId="13" fillId="18" borderId="2" xfId="2" applyNumberFormat="1" applyFont="1" applyFill="1" applyBorder="1" applyAlignment="1">
      <alignment horizontal="center" vertical="center" wrapText="1"/>
    </xf>
    <xf numFmtId="4" fontId="13" fillId="18" borderId="146" xfId="2" applyNumberFormat="1" applyFont="1" applyFill="1" applyBorder="1" applyAlignment="1">
      <alignment horizontal="center" vertical="center" wrapText="1"/>
    </xf>
    <xf numFmtId="4" fontId="13" fillId="18" borderId="142" xfId="2" applyNumberFormat="1" applyFont="1" applyFill="1" applyBorder="1" applyAlignment="1">
      <alignment horizontal="center" vertical="center" wrapText="1"/>
    </xf>
    <xf numFmtId="4" fontId="13" fillId="18" borderId="149" xfId="2" applyNumberFormat="1" applyFont="1" applyFill="1" applyBorder="1" applyAlignment="1">
      <alignment horizontal="center" vertical="center" wrapText="1"/>
    </xf>
    <xf numFmtId="4" fontId="13" fillId="18" borderId="148" xfId="3" applyNumberFormat="1" applyFont="1" applyFill="1" applyBorder="1" applyAlignment="1">
      <alignment horizontal="center" vertical="center" wrapText="1"/>
    </xf>
    <xf numFmtId="4" fontId="13" fillId="18" borderId="149" xfId="3" applyNumberFormat="1" applyFont="1" applyFill="1" applyBorder="1" applyAlignment="1">
      <alignment horizontal="center" vertical="center" wrapText="1"/>
    </xf>
    <xf numFmtId="4" fontId="13" fillId="18" borderId="150" xfId="2" applyNumberFormat="1" applyFont="1" applyFill="1" applyBorder="1" applyAlignment="1">
      <alignment horizontal="center" vertical="center" wrapText="1"/>
    </xf>
    <xf numFmtId="4" fontId="13" fillId="18" borderId="145" xfId="2" applyNumberFormat="1" applyFont="1" applyFill="1" applyBorder="1" applyAlignment="1">
      <alignment horizontal="center" vertical="center" wrapText="1"/>
    </xf>
    <xf numFmtId="4" fontId="13" fillId="18" borderId="147" xfId="2" applyNumberFormat="1" applyFont="1" applyFill="1" applyBorder="1" applyAlignment="1">
      <alignment horizontal="center" vertical="center" wrapText="1"/>
    </xf>
    <xf numFmtId="4" fontId="13" fillId="18" borderId="256" xfId="2" applyNumberFormat="1" applyFont="1" applyFill="1" applyBorder="1" applyAlignment="1">
      <alignment horizontal="center" vertical="center" wrapText="1"/>
    </xf>
    <xf numFmtId="4" fontId="13" fillId="18" borderId="257" xfId="2" applyNumberFormat="1" applyFont="1" applyFill="1" applyBorder="1" applyAlignment="1">
      <alignment horizontal="center" vertical="center" wrapText="1"/>
    </xf>
    <xf numFmtId="4" fontId="13" fillId="18" borderId="258" xfId="2" applyNumberFormat="1" applyFont="1" applyFill="1" applyBorder="1" applyAlignment="1">
      <alignment horizontal="center" vertical="center" wrapText="1"/>
    </xf>
    <xf numFmtId="4" fontId="13" fillId="18" borderId="259" xfId="3" applyNumberFormat="1" applyFont="1" applyFill="1" applyBorder="1" applyAlignment="1">
      <alignment horizontal="center" vertical="center" wrapText="1"/>
    </xf>
    <xf numFmtId="4" fontId="13" fillId="18" borderId="258" xfId="3" applyNumberFormat="1" applyFont="1" applyFill="1" applyBorder="1" applyAlignment="1">
      <alignment horizontal="center" vertical="center" wrapText="1"/>
    </xf>
    <xf numFmtId="4" fontId="13" fillId="18" borderId="151" xfId="2" applyNumberFormat="1" applyFont="1" applyFill="1" applyBorder="1" applyAlignment="1">
      <alignment horizontal="center" vertical="center" wrapText="1"/>
    </xf>
    <xf numFmtId="9" fontId="13" fillId="27" borderId="55" xfId="1" applyFont="1" applyFill="1" applyBorder="1" applyAlignment="1">
      <alignment horizontal="center" vertical="center" wrapText="1"/>
    </xf>
    <xf numFmtId="9" fontId="13" fillId="27" borderId="58" xfId="1" applyFont="1" applyFill="1" applyBorder="1" applyAlignment="1">
      <alignment horizontal="center" vertical="center" wrapText="1"/>
    </xf>
    <xf numFmtId="0" fontId="13" fillId="33" borderId="146" xfId="0" applyFont="1" applyFill="1" applyBorder="1"/>
    <xf numFmtId="49" fontId="13" fillId="3" borderId="143" xfId="0" applyNumberFormat="1" applyFont="1" applyFill="1" applyBorder="1" applyAlignment="1">
      <alignment horizontal="center" vertical="center"/>
    </xf>
    <xf numFmtId="0" fontId="13" fillId="3" borderId="144" xfId="0" applyFont="1" applyFill="1" applyBorder="1" applyAlignment="1">
      <alignment horizontal="center" vertical="center"/>
    </xf>
    <xf numFmtId="3" fontId="13" fillId="0" borderId="142" xfId="0" applyNumberFormat="1" applyFont="1" applyBorder="1" applyAlignment="1">
      <alignment horizontal="center" vertical="center"/>
    </xf>
    <xf numFmtId="3" fontId="13" fillId="0" borderId="151" xfId="0" applyNumberFormat="1" applyFont="1" applyBorder="1" applyAlignment="1">
      <alignment horizontal="center" vertical="center"/>
    </xf>
    <xf numFmtId="164" fontId="13" fillId="19" borderId="63" xfId="0" applyNumberFormat="1" applyFont="1" applyFill="1" applyBorder="1" applyAlignment="1">
      <alignment horizontal="center" vertical="center"/>
    </xf>
    <xf numFmtId="164" fontId="13" fillId="3" borderId="58" xfId="0" applyNumberFormat="1" applyFont="1" applyFill="1" applyBorder="1" applyAlignment="1">
      <alignment horizontal="center" vertical="center"/>
    </xf>
    <xf numFmtId="164" fontId="13" fillId="3" borderId="77" xfId="0" applyNumberFormat="1" applyFont="1" applyFill="1" applyBorder="1" applyAlignment="1">
      <alignment horizontal="center" vertical="center"/>
    </xf>
    <xf numFmtId="164" fontId="13" fillId="3" borderId="57" xfId="0" applyNumberFormat="1" applyFont="1" applyFill="1" applyBorder="1" applyAlignment="1">
      <alignment horizontal="center" vertical="center"/>
    </xf>
    <xf numFmtId="164" fontId="13" fillId="19" borderId="59" xfId="0" applyNumberFormat="1" applyFont="1" applyFill="1" applyBorder="1" applyAlignment="1">
      <alignment horizontal="center" vertical="center"/>
    </xf>
    <xf numFmtId="164" fontId="13" fillId="19" borderId="58" xfId="0" applyNumberFormat="1" applyFont="1" applyFill="1" applyBorder="1" applyAlignment="1">
      <alignment horizontal="center" vertical="center"/>
    </xf>
    <xf numFmtId="164" fontId="13" fillId="19" borderId="77" xfId="0" applyNumberFormat="1" applyFont="1" applyFill="1" applyBorder="1" applyAlignment="1">
      <alignment horizontal="center" vertical="center"/>
    </xf>
    <xf numFmtId="164" fontId="13" fillId="19" borderId="57" xfId="0" applyNumberFormat="1" applyFont="1" applyFill="1" applyBorder="1" applyAlignment="1">
      <alignment horizontal="center" vertical="center"/>
    </xf>
    <xf numFmtId="164" fontId="13" fillId="3" borderId="59" xfId="0" applyNumberFormat="1" applyFont="1" applyFill="1" applyBorder="1" applyAlignment="1">
      <alignment horizontal="center" vertical="center"/>
    </xf>
    <xf numFmtId="164" fontId="13" fillId="3" borderId="63" xfId="0" applyNumberFormat="1" applyFont="1" applyFill="1" applyBorder="1" applyAlignment="1">
      <alignment horizontal="center" vertical="center" wrapText="1"/>
    </xf>
    <xf numFmtId="164" fontId="13" fillId="3" borderId="58" xfId="0" applyNumberFormat="1" applyFont="1" applyFill="1" applyBorder="1" applyAlignment="1">
      <alignment horizontal="center" vertical="center" wrapText="1"/>
    </xf>
    <xf numFmtId="164" fontId="13" fillId="3" borderId="77" xfId="0" applyNumberFormat="1" applyFont="1" applyFill="1" applyBorder="1" applyAlignment="1">
      <alignment horizontal="center" vertical="center" wrapText="1"/>
    </xf>
    <xf numFmtId="164" fontId="13" fillId="3" borderId="59" xfId="0" applyNumberFormat="1" applyFont="1" applyFill="1" applyBorder="1" applyAlignment="1">
      <alignment horizontal="center" vertical="center" wrapText="1"/>
    </xf>
    <xf numFmtId="164" fontId="13" fillId="3" borderId="76" xfId="0" applyNumberFormat="1" applyFont="1" applyFill="1" applyBorder="1" applyAlignment="1">
      <alignment horizontal="center" vertical="center" wrapText="1"/>
    </xf>
    <xf numFmtId="164" fontId="13" fillId="3" borderId="64" xfId="0" applyNumberFormat="1" applyFont="1" applyFill="1" applyBorder="1" applyAlignment="1">
      <alignment horizontal="center" vertical="center"/>
    </xf>
    <xf numFmtId="164" fontId="13" fillId="3" borderId="61" xfId="0" applyNumberFormat="1" applyFont="1" applyFill="1" applyBorder="1" applyAlignment="1">
      <alignment horizontal="center" vertical="center"/>
    </xf>
    <xf numFmtId="164" fontId="13" fillId="3" borderId="78" xfId="0" applyNumberFormat="1" applyFont="1" applyFill="1" applyBorder="1" applyAlignment="1">
      <alignment horizontal="center" vertical="center"/>
    </xf>
    <xf numFmtId="164" fontId="13" fillId="3" borderId="62" xfId="0" applyNumberFormat="1" applyFont="1" applyFill="1" applyBorder="1" applyAlignment="1">
      <alignment horizontal="center" vertical="center"/>
    </xf>
    <xf numFmtId="164" fontId="13" fillId="3" borderId="75" xfId="0" applyNumberFormat="1" applyFont="1" applyFill="1" applyBorder="1" applyAlignment="1">
      <alignment horizontal="center" vertical="center"/>
    </xf>
    <xf numFmtId="164" fontId="13" fillId="3" borderId="55" xfId="0" applyNumberFormat="1" applyFont="1" applyFill="1" applyBorder="1" applyAlignment="1">
      <alignment horizontal="center" vertical="center" wrapText="1"/>
    </xf>
    <xf numFmtId="164" fontId="13" fillId="3" borderId="63" xfId="0" applyNumberFormat="1" applyFont="1" applyFill="1" applyBorder="1" applyAlignment="1">
      <alignment horizontal="center" vertical="center"/>
    </xf>
    <xf numFmtId="164" fontId="13" fillId="3" borderId="55" xfId="0" applyNumberFormat="1" applyFont="1" applyFill="1" applyBorder="1" applyAlignment="1">
      <alignment horizontal="center" vertical="center"/>
    </xf>
    <xf numFmtId="164" fontId="13" fillId="3" borderId="56" xfId="0" applyNumberFormat="1" applyFont="1" applyFill="1" applyBorder="1" applyAlignment="1">
      <alignment horizontal="center" vertical="center"/>
    </xf>
    <xf numFmtId="3" fontId="13" fillId="0" borderId="77" xfId="0" applyNumberFormat="1" applyFont="1" applyBorder="1" applyAlignment="1">
      <alignment horizontal="center" vertical="center"/>
    </xf>
    <xf numFmtId="3" fontId="13" fillId="3" borderId="63" xfId="0" applyNumberFormat="1" applyFont="1" applyFill="1" applyBorder="1" applyAlignment="1">
      <alignment horizontal="center" vertical="center"/>
    </xf>
    <xf numFmtId="3" fontId="13" fillId="3" borderId="58" xfId="0" applyNumberFormat="1" applyFont="1" applyFill="1" applyBorder="1" applyAlignment="1">
      <alignment horizontal="center" vertical="center"/>
    </xf>
    <xf numFmtId="3" fontId="13" fillId="3" borderId="77" xfId="0" applyNumberFormat="1" applyFont="1" applyFill="1" applyBorder="1" applyAlignment="1">
      <alignment horizontal="center" vertical="center"/>
    </xf>
    <xf numFmtId="3" fontId="13" fillId="3" borderId="179" xfId="0" applyNumberFormat="1" applyFont="1" applyFill="1" applyBorder="1" applyAlignment="1">
      <alignment horizontal="center" vertical="center"/>
    </xf>
    <xf numFmtId="3" fontId="13" fillId="3" borderId="180" xfId="0" applyNumberFormat="1" applyFont="1" applyFill="1" applyBorder="1" applyAlignment="1">
      <alignment horizontal="center" vertical="center"/>
    </xf>
    <xf numFmtId="3" fontId="13" fillId="3" borderId="212" xfId="0" applyNumberFormat="1" applyFont="1" applyFill="1" applyBorder="1" applyAlignment="1">
      <alignment horizontal="center" vertical="center"/>
    </xf>
    <xf numFmtId="3" fontId="14" fillId="3" borderId="182" xfId="0" applyNumberFormat="1" applyFont="1" applyFill="1" applyBorder="1" applyAlignment="1">
      <alignment horizontal="center" vertical="center"/>
    </xf>
    <xf numFmtId="3" fontId="14" fillId="3" borderId="183" xfId="0" applyNumberFormat="1" applyFont="1" applyFill="1" applyBorder="1" applyAlignment="1">
      <alignment horizontal="center" vertical="center"/>
    </xf>
    <xf numFmtId="3" fontId="14" fillId="3" borderId="213" xfId="0" applyNumberFormat="1" applyFont="1" applyFill="1" applyBorder="1" applyAlignment="1">
      <alignment horizontal="center" vertical="center"/>
    </xf>
    <xf numFmtId="3" fontId="13" fillId="13" borderId="214" xfId="0" applyNumberFormat="1" applyFont="1" applyFill="1" applyBorder="1" applyAlignment="1">
      <alignment horizontal="center" vertical="center"/>
    </xf>
    <xf numFmtId="3" fontId="13" fillId="14" borderId="77" xfId="0" applyNumberFormat="1" applyFont="1" applyFill="1" applyBorder="1" applyAlignment="1">
      <alignment horizontal="center" vertical="center"/>
    </xf>
    <xf numFmtId="3" fontId="13" fillId="4" borderId="215" xfId="0" applyNumberFormat="1" applyFont="1" applyFill="1" applyBorder="1" applyAlignment="1">
      <alignment horizontal="center" vertical="center"/>
    </xf>
    <xf numFmtId="3" fontId="13" fillId="3" borderId="193" xfId="0" applyNumberFormat="1" applyFont="1" applyFill="1" applyBorder="1" applyAlignment="1">
      <alignment horizontal="center" vertical="center"/>
    </xf>
    <xf numFmtId="3" fontId="13" fillId="3" borderId="194" xfId="0" applyNumberFormat="1" applyFont="1" applyFill="1" applyBorder="1" applyAlignment="1">
      <alignment horizontal="center" vertical="center"/>
    </xf>
    <xf numFmtId="3" fontId="13" fillId="3" borderId="216" xfId="0" applyNumberFormat="1" applyFont="1" applyFill="1" applyBorder="1" applyAlignment="1">
      <alignment horizontal="center" vertical="center"/>
    </xf>
    <xf numFmtId="3" fontId="13" fillId="3" borderId="196" xfId="0" applyNumberFormat="1" applyFont="1" applyFill="1" applyBorder="1" applyAlignment="1">
      <alignment horizontal="center" vertical="center"/>
    </xf>
    <xf numFmtId="3" fontId="13" fillId="3" borderId="197" xfId="0" applyNumberFormat="1" applyFont="1" applyFill="1" applyBorder="1" applyAlignment="1">
      <alignment horizontal="center" vertical="center"/>
    </xf>
    <xf numFmtId="3" fontId="13" fillId="3" borderId="214" xfId="0" applyNumberFormat="1" applyFont="1" applyFill="1" applyBorder="1" applyAlignment="1">
      <alignment horizontal="center" vertical="center"/>
    </xf>
    <xf numFmtId="3" fontId="13" fillId="13" borderId="215" xfId="0" applyNumberFormat="1" applyFont="1" applyFill="1" applyBorder="1" applyAlignment="1">
      <alignment horizontal="center" vertical="center"/>
    </xf>
    <xf numFmtId="3" fontId="13" fillId="3" borderId="195" xfId="0" applyNumberFormat="1" applyFont="1" applyFill="1" applyBorder="1" applyAlignment="1">
      <alignment horizontal="center" vertical="center"/>
    </xf>
    <xf numFmtId="3" fontId="13" fillId="3" borderId="113" xfId="0" applyNumberFormat="1" applyFont="1" applyFill="1" applyBorder="1" applyAlignment="1">
      <alignment horizontal="center" vertical="center"/>
    </xf>
    <xf numFmtId="3" fontId="13" fillId="3" borderId="181" xfId="0" applyNumberFormat="1" applyFont="1" applyFill="1" applyBorder="1" applyAlignment="1">
      <alignment horizontal="center" vertical="center"/>
    </xf>
    <xf numFmtId="3" fontId="14" fillId="3" borderId="184" xfId="0" applyNumberFormat="1" applyFont="1" applyFill="1" applyBorder="1" applyAlignment="1">
      <alignment horizontal="center" vertical="center"/>
    </xf>
    <xf numFmtId="3" fontId="13" fillId="13" borderId="78" xfId="0" applyNumberFormat="1" applyFont="1" applyFill="1" applyBorder="1" applyAlignment="1">
      <alignment horizontal="center" vertical="center"/>
    </xf>
    <xf numFmtId="3" fontId="13" fillId="3" borderId="0" xfId="0" applyNumberFormat="1" applyFont="1" applyFill="1" applyAlignment="1">
      <alignment horizontal="center" vertical="center"/>
    </xf>
    <xf numFmtId="0" fontId="13" fillId="40" borderId="165" xfId="2" applyFont="1" applyFill="1" applyBorder="1" applyAlignment="1">
      <alignment horizontal="center" vertical="center" wrapText="1"/>
    </xf>
    <xf numFmtId="0" fontId="13" fillId="40" borderId="166" xfId="2" applyFont="1" applyFill="1" applyBorder="1" applyAlignment="1">
      <alignment horizontal="center" vertical="center" wrapText="1"/>
    </xf>
    <xf numFmtId="0" fontId="13" fillId="40" borderId="167" xfId="2" applyFont="1" applyFill="1" applyBorder="1" applyAlignment="1">
      <alignment horizontal="center" vertical="center" wrapText="1"/>
    </xf>
    <xf numFmtId="3" fontId="14" fillId="12" borderId="57" xfId="2" applyNumberFormat="1" applyFont="1" applyFill="1" applyBorder="1" applyAlignment="1">
      <alignment horizontal="left" vertical="center" wrapText="1" indent="4"/>
    </xf>
    <xf numFmtId="3" fontId="14" fillId="12" borderId="59" xfId="2" applyNumberFormat="1" applyFont="1" applyFill="1" applyBorder="1" applyAlignment="1">
      <alignment horizontal="left" vertical="center" wrapText="1" indent="4"/>
    </xf>
    <xf numFmtId="3" fontId="14" fillId="12" borderId="55" xfId="2" applyNumberFormat="1" applyFont="1" applyFill="1" applyBorder="1" applyAlignment="1">
      <alignment horizontal="left" vertical="center" wrapText="1" indent="4"/>
    </xf>
    <xf numFmtId="4" fontId="13" fillId="3" borderId="77" xfId="2" applyNumberFormat="1" applyFont="1" applyFill="1" applyBorder="1" applyAlignment="1">
      <alignment horizontal="center" vertical="center" wrapText="1"/>
    </xf>
    <xf numFmtId="4" fontId="13" fillId="3" borderId="57" xfId="2" applyNumberFormat="1" applyFont="1" applyFill="1" applyBorder="1" applyAlignment="1">
      <alignment horizontal="center" vertical="center" wrapText="1"/>
    </xf>
    <xf numFmtId="3" fontId="13" fillId="18" borderId="63" xfId="0" applyNumberFormat="1" applyFont="1" applyFill="1" applyBorder="1" applyAlignment="1">
      <alignment horizontal="center" vertical="center" wrapText="1"/>
    </xf>
    <xf numFmtId="3" fontId="13" fillId="18" borderId="58" xfId="0" applyNumberFormat="1" applyFont="1" applyFill="1" applyBorder="1" applyAlignment="1">
      <alignment horizontal="center" vertical="center" wrapText="1"/>
    </xf>
    <xf numFmtId="3" fontId="13" fillId="18" borderId="77" xfId="0" applyNumberFormat="1" applyFont="1" applyFill="1" applyBorder="1" applyAlignment="1">
      <alignment horizontal="center" vertical="center" wrapText="1"/>
    </xf>
    <xf numFmtId="3" fontId="13" fillId="40" borderId="165" xfId="2" applyNumberFormat="1" applyFont="1" applyFill="1" applyBorder="1" applyAlignment="1">
      <alignment horizontal="center" vertical="center" wrapText="1"/>
    </xf>
    <xf numFmtId="3" fontId="13" fillId="40" borderId="166" xfId="2" applyNumberFormat="1" applyFont="1" applyFill="1" applyBorder="1" applyAlignment="1">
      <alignment horizontal="center" vertical="center" wrapText="1"/>
    </xf>
    <xf numFmtId="3" fontId="13" fillId="40" borderId="167" xfId="2" applyNumberFormat="1" applyFont="1" applyFill="1" applyBorder="1" applyAlignment="1">
      <alignment horizontal="center" vertical="center" wrapText="1"/>
    </xf>
    <xf numFmtId="4" fontId="13" fillId="19" borderId="55" xfId="2" applyNumberFormat="1" applyFont="1" applyFill="1" applyBorder="1" applyAlignment="1">
      <alignment horizontal="center" vertical="center" wrapText="1"/>
    </xf>
    <xf numFmtId="9" fontId="13" fillId="3" borderId="67" xfId="0" applyNumberFormat="1" applyFont="1" applyFill="1" applyBorder="1" applyAlignment="1">
      <alignment horizontal="center" vertical="center" wrapText="1"/>
    </xf>
    <xf numFmtId="164" fontId="35" fillId="0" borderId="59" xfId="2" applyNumberFormat="1" applyFont="1" applyBorder="1" applyAlignment="1">
      <alignment horizontal="center" vertical="center" wrapText="1"/>
    </xf>
    <xf numFmtId="9" fontId="13" fillId="27" borderId="77" xfId="1" applyFont="1" applyFill="1" applyBorder="1" applyAlignment="1">
      <alignment horizontal="center" vertical="center" wrapText="1"/>
    </xf>
    <xf numFmtId="4" fontId="13" fillId="19" borderId="63" xfId="2" applyNumberFormat="1" applyFont="1" applyFill="1" applyBorder="1" applyAlignment="1">
      <alignment horizontal="center" vertical="center" wrapText="1"/>
    </xf>
    <xf numFmtId="3" fontId="13" fillId="3" borderId="164" xfId="2" applyNumberFormat="1" applyFont="1" applyFill="1" applyBorder="1" applyAlignment="1">
      <alignment horizontal="center" vertical="center" wrapText="1"/>
    </xf>
    <xf numFmtId="3" fontId="13" fillId="3" borderId="30" xfId="2" applyNumberFormat="1" applyFont="1" applyFill="1" applyBorder="1" applyAlignment="1">
      <alignment horizontal="center" vertical="center" wrapText="1"/>
    </xf>
    <xf numFmtId="3" fontId="13" fillId="27" borderId="55" xfId="3" applyNumberFormat="1" applyFont="1" applyFill="1" applyBorder="1" applyAlignment="1">
      <alignment horizontal="center" vertical="center" wrapText="1"/>
    </xf>
    <xf numFmtId="3" fontId="13" fillId="3" borderId="168" xfId="2" applyNumberFormat="1" applyFont="1" applyFill="1" applyBorder="1" applyAlignment="1">
      <alignment horizontal="center" vertical="center" wrapText="1"/>
    </xf>
    <xf numFmtId="3" fontId="13" fillId="27" borderId="76" xfId="3" applyNumberFormat="1" applyFont="1" applyFill="1" applyBorder="1" applyAlignment="1">
      <alignment horizontal="center" vertical="center" wrapText="1"/>
    </xf>
    <xf numFmtId="3" fontId="13" fillId="3" borderId="242" xfId="2" applyNumberFormat="1" applyFont="1" applyFill="1" applyBorder="1" applyAlignment="1">
      <alignment horizontal="center" vertical="center" wrapText="1"/>
    </xf>
    <xf numFmtId="3" fontId="13" fillId="3" borderId="243" xfId="2" applyNumberFormat="1" applyFont="1" applyFill="1" applyBorder="1" applyAlignment="1">
      <alignment horizontal="center" vertical="center" wrapText="1"/>
    </xf>
    <xf numFmtId="3" fontId="13" fillId="3" borderId="244" xfId="2" applyNumberFormat="1" applyFont="1" applyFill="1" applyBorder="1" applyAlignment="1">
      <alignment horizontal="center" vertical="center" wrapText="1"/>
    </xf>
    <xf numFmtId="3" fontId="13" fillId="3" borderId="246" xfId="3" applyNumberFormat="1" applyFont="1" applyFill="1" applyBorder="1" applyAlignment="1">
      <alignment horizontal="center" vertical="center" wrapText="1"/>
    </xf>
    <xf numFmtId="3" fontId="13" fillId="3" borderId="250" xfId="3" applyNumberFormat="1" applyFont="1" applyFill="1" applyBorder="1" applyAlignment="1">
      <alignment horizontal="center" vertical="center" wrapText="1"/>
    </xf>
    <xf numFmtId="3" fontId="13" fillId="3" borderId="76" xfId="3" applyNumberFormat="1" applyFont="1" applyFill="1" applyBorder="1" applyAlignment="1">
      <alignment horizontal="center" vertical="center" wrapText="1"/>
    </xf>
    <xf numFmtId="3" fontId="13" fillId="3" borderId="57" xfId="0" applyNumberFormat="1" applyFont="1" applyFill="1" applyBorder="1" applyAlignment="1">
      <alignment horizontal="center" vertical="center"/>
    </xf>
    <xf numFmtId="3" fontId="13" fillId="3" borderId="148" xfId="0" applyNumberFormat="1" applyFont="1" applyFill="1" applyBorder="1" applyAlignment="1">
      <alignment horizontal="center" vertical="center"/>
    </xf>
    <xf numFmtId="3" fontId="13" fillId="27" borderId="77" xfId="0" applyNumberFormat="1" applyFont="1" applyFill="1" applyBorder="1" applyAlignment="1">
      <alignment horizontal="center" vertical="center"/>
    </xf>
    <xf numFmtId="3" fontId="13" fillId="27" borderId="57" xfId="0" applyNumberFormat="1" applyFont="1" applyFill="1" applyBorder="1" applyAlignment="1">
      <alignment horizontal="center" vertical="center"/>
    </xf>
    <xf numFmtId="3" fontId="13" fillId="27" borderId="77" xfId="0" applyNumberFormat="1" applyFont="1" applyFill="1" applyBorder="1" applyAlignment="1">
      <alignment horizontal="center" vertical="center" wrapText="1"/>
    </xf>
    <xf numFmtId="3" fontId="13" fillId="27" borderId="57" xfId="0" applyNumberFormat="1" applyFont="1" applyFill="1" applyBorder="1" applyAlignment="1">
      <alignment horizontal="center" vertical="center" wrapText="1"/>
    </xf>
    <xf numFmtId="3" fontId="13" fillId="0" borderId="57" xfId="0" applyNumberFormat="1" applyFont="1" applyBorder="1" applyAlignment="1">
      <alignment horizontal="center" vertical="center"/>
    </xf>
    <xf numFmtId="3" fontId="13" fillId="3" borderId="61" xfId="0" applyNumberFormat="1" applyFont="1" applyFill="1" applyBorder="1" applyAlignment="1">
      <alignment horizontal="center" vertical="center" wrapText="1"/>
    </xf>
    <xf numFmtId="3" fontId="13" fillId="0" borderId="78" xfId="0" applyNumberFormat="1" applyFont="1" applyBorder="1" applyAlignment="1">
      <alignment horizontal="center" vertical="center"/>
    </xf>
    <xf numFmtId="3" fontId="13" fillId="0" borderId="60" xfId="0" applyNumberFormat="1" applyFont="1" applyBorder="1" applyAlignment="1">
      <alignment horizontal="center" vertical="center"/>
    </xf>
    <xf numFmtId="164" fontId="13" fillId="3" borderId="57" xfId="0" applyNumberFormat="1" applyFont="1" applyFill="1" applyBorder="1" applyAlignment="1">
      <alignment horizontal="center" vertical="center" wrapText="1"/>
    </xf>
    <xf numFmtId="164" fontId="13" fillId="3" borderId="60" xfId="0" applyNumberFormat="1" applyFont="1" applyFill="1" applyBorder="1" applyAlignment="1">
      <alignment horizontal="center" vertical="center"/>
    </xf>
    <xf numFmtId="164" fontId="13" fillId="3" borderId="76" xfId="0" applyNumberFormat="1" applyFont="1" applyFill="1" applyBorder="1" applyAlignment="1">
      <alignment horizontal="center" vertical="center"/>
    </xf>
    <xf numFmtId="49" fontId="13" fillId="3" borderId="5" xfId="0" applyNumberFormat="1" applyFont="1" applyFill="1" applyBorder="1" applyAlignment="1">
      <alignment horizontal="center" vertical="center" wrapText="1"/>
    </xf>
    <xf numFmtId="9" fontId="13" fillId="0" borderId="57" xfId="3" applyNumberFormat="1" applyFont="1" applyFill="1" applyBorder="1" applyAlignment="1">
      <alignment horizontal="center" vertical="center" wrapText="1"/>
    </xf>
    <xf numFmtId="9" fontId="13" fillId="44" borderId="0" xfId="1" applyFont="1" applyFill="1" applyBorder="1" applyAlignment="1">
      <alignment horizontal="center" vertical="center" wrapText="1"/>
    </xf>
    <xf numFmtId="9" fontId="13" fillId="20" borderId="0" xfId="1" applyFont="1" applyFill="1" applyBorder="1" applyAlignment="1">
      <alignment horizontal="center" vertical="center" wrapText="1"/>
    </xf>
    <xf numFmtId="0" fontId="13" fillId="3" borderId="2" xfId="2" applyFont="1" applyFill="1" applyBorder="1" applyAlignment="1">
      <alignment horizontal="center" vertical="center" wrapText="1"/>
    </xf>
    <xf numFmtId="0" fontId="15" fillId="8" borderId="57" xfId="0" applyFont="1" applyFill="1" applyBorder="1" applyAlignment="1">
      <alignment horizontal="center" vertical="center" wrapText="1"/>
    </xf>
    <xf numFmtId="0" fontId="15" fillId="8" borderId="59" xfId="0" applyFont="1" applyFill="1" applyBorder="1" applyAlignment="1">
      <alignment horizontal="center" vertical="center" wrapText="1"/>
    </xf>
    <xf numFmtId="0" fontId="15" fillId="8" borderId="2" xfId="0" applyFont="1" applyFill="1" applyBorder="1" applyAlignment="1">
      <alignment horizontal="center" vertical="center" wrapText="1"/>
    </xf>
    <xf numFmtId="9" fontId="36" fillId="3" borderId="63" xfId="1" applyFont="1" applyFill="1" applyBorder="1" applyAlignment="1">
      <alignment horizontal="center" vertical="center" wrapText="1"/>
    </xf>
    <xf numFmtId="0" fontId="13" fillId="3" borderId="61" xfId="0" applyFont="1" applyFill="1" applyBorder="1" applyAlignment="1">
      <alignment horizontal="center" vertical="center" wrapText="1"/>
    </xf>
    <xf numFmtId="0" fontId="13" fillId="0" borderId="61" xfId="0" applyFont="1" applyBorder="1" applyAlignment="1">
      <alignment horizontal="center" vertical="center" wrapText="1"/>
    </xf>
    <xf numFmtId="0" fontId="13" fillId="0" borderId="78" xfId="0" applyFont="1" applyBorder="1" applyAlignment="1">
      <alignment horizontal="center" vertical="center" wrapText="1"/>
    </xf>
    <xf numFmtId="0" fontId="13" fillId="0" borderId="62" xfId="0" applyFont="1" applyBorder="1" applyAlignment="1">
      <alignment horizontal="center" vertical="center" wrapText="1"/>
    </xf>
    <xf numFmtId="0" fontId="13" fillId="0" borderId="6" xfId="0" applyFont="1" applyBorder="1" applyAlignment="1">
      <alignment horizontal="center" vertical="center" wrapText="1"/>
    </xf>
    <xf numFmtId="3" fontId="13" fillId="0" borderId="62" xfId="3" applyNumberFormat="1" applyFont="1" applyFill="1" applyBorder="1" applyAlignment="1">
      <alignment horizontal="center" vertical="center" wrapText="1"/>
    </xf>
    <xf numFmtId="3" fontId="13" fillId="0" borderId="4" xfId="2" applyNumberFormat="1" applyFont="1" applyBorder="1" applyAlignment="1">
      <alignment horizontal="center" vertical="center" wrapText="1"/>
    </xf>
    <xf numFmtId="9" fontId="13" fillId="0" borderId="0" xfId="1" applyFont="1" applyFill="1" applyBorder="1" applyAlignment="1">
      <alignment horizontal="center" vertical="center" wrapText="1"/>
    </xf>
    <xf numFmtId="1" fontId="13" fillId="0" borderId="63" xfId="1" applyNumberFormat="1" applyFont="1" applyFill="1" applyBorder="1" applyAlignment="1">
      <alignment horizontal="center" vertical="center" wrapText="1"/>
    </xf>
    <xf numFmtId="1" fontId="13" fillId="0" borderId="0" xfId="1" applyNumberFormat="1" applyFont="1" applyFill="1" applyBorder="1" applyAlignment="1">
      <alignment horizontal="center" vertical="center" wrapText="1"/>
    </xf>
    <xf numFmtId="3" fontId="13" fillId="19" borderId="57" xfId="3" applyNumberFormat="1" applyFont="1" applyFill="1" applyBorder="1" applyAlignment="1">
      <alignment horizontal="center" vertical="center" wrapText="1"/>
    </xf>
    <xf numFmtId="3" fontId="13" fillId="19" borderId="60" xfId="3" applyNumberFormat="1" applyFont="1" applyFill="1" applyBorder="1" applyAlignment="1">
      <alignment horizontal="center" vertical="center" wrapText="1"/>
    </xf>
    <xf numFmtId="3" fontId="13" fillId="19" borderId="62" xfId="3" applyNumberFormat="1" applyFont="1" applyFill="1" applyBorder="1" applyAlignment="1">
      <alignment horizontal="center" vertical="center" wrapText="1"/>
    </xf>
    <xf numFmtId="0" fontId="13" fillId="27" borderId="59" xfId="0" applyFont="1" applyFill="1" applyBorder="1" applyAlignment="1">
      <alignment horizontal="center" vertical="center" wrapText="1"/>
    </xf>
    <xf numFmtId="0" fontId="13" fillId="27" borderId="2" xfId="0" applyFont="1" applyFill="1" applyBorder="1" applyAlignment="1">
      <alignment horizontal="center" vertical="center" wrapText="1"/>
    </xf>
    <xf numFmtId="9" fontId="13" fillId="50" borderId="58" xfId="1" applyFont="1" applyFill="1" applyBorder="1" applyAlignment="1">
      <alignment horizontal="center" vertical="center" wrapText="1"/>
    </xf>
    <xf numFmtId="9" fontId="13" fillId="50" borderId="59" xfId="1" applyFont="1" applyFill="1" applyBorder="1" applyAlignment="1">
      <alignment horizontal="center" vertical="center" wrapText="1"/>
    </xf>
    <xf numFmtId="3" fontId="13" fillId="50" borderId="58" xfId="2" applyNumberFormat="1" applyFont="1" applyFill="1" applyBorder="1" applyAlignment="1">
      <alignment horizontal="center" vertical="center" wrapText="1"/>
    </xf>
    <xf numFmtId="3" fontId="13" fillId="50" borderId="59" xfId="2" applyNumberFormat="1" applyFont="1" applyFill="1" applyBorder="1" applyAlignment="1">
      <alignment horizontal="center" vertical="center" wrapText="1"/>
    </xf>
    <xf numFmtId="3" fontId="13" fillId="50" borderId="61" xfId="2" applyNumberFormat="1" applyFont="1" applyFill="1" applyBorder="1" applyAlignment="1">
      <alignment horizontal="center" vertical="center" wrapText="1"/>
    </xf>
    <xf numFmtId="3" fontId="13" fillId="50" borderId="62" xfId="2" applyNumberFormat="1" applyFont="1" applyFill="1" applyBorder="1" applyAlignment="1">
      <alignment horizontal="center" vertical="center" wrapText="1"/>
    </xf>
    <xf numFmtId="3" fontId="35" fillId="3" borderId="58" xfId="0" applyNumberFormat="1" applyFont="1" applyFill="1" applyBorder="1" applyAlignment="1">
      <alignment horizontal="center" vertical="center"/>
    </xf>
    <xf numFmtId="4" fontId="35" fillId="3" borderId="59" xfId="2" applyNumberFormat="1" applyFont="1" applyFill="1" applyBorder="1" applyAlignment="1">
      <alignment horizontal="center" vertical="center" wrapText="1"/>
    </xf>
    <xf numFmtId="4" fontId="35" fillId="3" borderId="59" xfId="3" applyNumberFormat="1" applyFont="1" applyFill="1" applyBorder="1" applyAlignment="1">
      <alignment horizontal="center" vertical="center" wrapText="1"/>
    </xf>
    <xf numFmtId="3" fontId="13" fillId="27" borderId="141" xfId="2" applyNumberFormat="1" applyFont="1" applyFill="1" applyBorder="1" applyAlignment="1">
      <alignment horizontal="center" vertical="center" wrapText="1"/>
    </xf>
    <xf numFmtId="3" fontId="13" fillId="27" borderId="166" xfId="2" applyNumberFormat="1" applyFont="1" applyFill="1" applyBorder="1" applyAlignment="1">
      <alignment horizontal="center" vertical="center" wrapText="1"/>
    </xf>
    <xf numFmtId="3" fontId="13" fillId="27" borderId="169" xfId="3" applyNumberFormat="1" applyFont="1" applyFill="1" applyBorder="1" applyAlignment="1">
      <alignment horizontal="center" vertical="center" wrapText="1"/>
    </xf>
    <xf numFmtId="0" fontId="13" fillId="19" borderId="63" xfId="0" applyFont="1" applyFill="1" applyBorder="1" applyAlignment="1">
      <alignment horizontal="center" vertical="center" wrapText="1"/>
    </xf>
    <xf numFmtId="3" fontId="13" fillId="31" borderId="58" xfId="2" applyNumberFormat="1" applyFont="1" applyFill="1" applyBorder="1" applyAlignment="1">
      <alignment horizontal="center" vertical="center" wrapText="1"/>
    </xf>
    <xf numFmtId="9" fontId="13" fillId="15" borderId="61" xfId="1" applyFont="1" applyFill="1" applyBorder="1" applyAlignment="1">
      <alignment horizontal="center" vertical="center" wrapText="1"/>
    </xf>
    <xf numFmtId="0" fontId="13" fillId="30" borderId="1" xfId="0" applyFont="1" applyFill="1" applyBorder="1" applyAlignment="1">
      <alignment horizontal="center" wrapText="1"/>
    </xf>
    <xf numFmtId="0" fontId="13" fillId="3" borderId="156" xfId="0" applyFont="1" applyFill="1" applyBorder="1" applyAlignment="1">
      <alignment horizontal="center" wrapText="1"/>
    </xf>
    <xf numFmtId="0" fontId="13" fillId="3" borderId="163" xfId="0" applyFont="1" applyFill="1" applyBorder="1" applyAlignment="1">
      <alignment horizontal="center" wrapText="1"/>
    </xf>
    <xf numFmtId="0" fontId="13" fillId="3" borderId="156" xfId="0" applyFont="1" applyFill="1" applyBorder="1" applyAlignment="1">
      <alignment horizontal="center" vertical="center" wrapText="1"/>
    </xf>
    <xf numFmtId="0" fontId="13" fillId="3" borderId="163" xfId="0" applyFont="1" applyFill="1" applyBorder="1" applyAlignment="1">
      <alignment horizontal="center" vertical="center" wrapText="1"/>
    </xf>
    <xf numFmtId="0" fontId="13" fillId="30" borderId="1" xfId="0" applyFont="1" applyFill="1" applyBorder="1" applyAlignment="1">
      <alignment horizontal="center" vertical="center" wrapText="1"/>
    </xf>
    <xf numFmtId="169" fontId="13" fillId="3" borderId="60" xfId="12" applyNumberFormat="1" applyFont="1" applyFill="1" applyBorder="1" applyAlignment="1">
      <alignment horizontal="center" vertical="center" wrapText="1"/>
    </xf>
    <xf numFmtId="0" fontId="19" fillId="7" borderId="8" xfId="0" applyFont="1" applyFill="1" applyBorder="1" applyAlignment="1">
      <alignment vertical="center" wrapText="1"/>
    </xf>
    <xf numFmtId="0" fontId="19" fillId="7" borderId="54" xfId="0" applyFont="1" applyFill="1" applyBorder="1" applyAlignment="1">
      <alignment vertical="center" wrapText="1"/>
    </xf>
    <xf numFmtId="0" fontId="13" fillId="3" borderId="56" xfId="2" applyFont="1" applyFill="1" applyBorder="1" applyAlignment="1">
      <alignment horizontal="center" vertical="center" wrapText="1"/>
    </xf>
    <xf numFmtId="0" fontId="15" fillId="3" borderId="0" xfId="0" applyFont="1" applyFill="1" applyAlignment="1">
      <alignment vertical="center"/>
    </xf>
    <xf numFmtId="0" fontId="15" fillId="3" borderId="0" xfId="0" applyFont="1" applyFill="1" applyAlignment="1">
      <alignment vertical="center" wrapText="1"/>
    </xf>
    <xf numFmtId="3" fontId="39" fillId="3" borderId="58" xfId="0" applyNumberFormat="1" applyFont="1" applyFill="1" applyBorder="1" applyAlignment="1">
      <alignment horizontal="center" vertical="center"/>
    </xf>
    <xf numFmtId="3" fontId="39" fillId="3" borderId="113" xfId="0" applyNumberFormat="1" applyFont="1" applyFill="1" applyBorder="1" applyAlignment="1">
      <alignment horizontal="center" vertical="center"/>
    </xf>
    <xf numFmtId="3" fontId="39" fillId="3" borderId="180" xfId="0" applyNumberFormat="1" applyFont="1" applyFill="1" applyBorder="1" applyAlignment="1">
      <alignment horizontal="center" vertical="center"/>
    </xf>
    <xf numFmtId="3" fontId="39" fillId="3" borderId="181" xfId="0" applyNumberFormat="1" applyFont="1" applyFill="1" applyBorder="1" applyAlignment="1">
      <alignment horizontal="center" vertical="center"/>
    </xf>
    <xf numFmtId="3" fontId="58" fillId="3" borderId="183" xfId="0" applyNumberFormat="1" applyFont="1" applyFill="1" applyBorder="1" applyAlignment="1">
      <alignment horizontal="center" vertical="center"/>
    </xf>
    <xf numFmtId="3" fontId="58" fillId="3" borderId="184" xfId="0" applyNumberFormat="1" applyFont="1" applyFill="1" applyBorder="1" applyAlignment="1">
      <alignment horizontal="center" vertical="center"/>
    </xf>
    <xf numFmtId="3" fontId="39" fillId="3" borderId="63" xfId="0" applyNumberFormat="1" applyFont="1" applyFill="1" applyBorder="1" applyAlignment="1">
      <alignment horizontal="center" vertical="center"/>
    </xf>
    <xf numFmtId="3" fontId="39" fillId="3" borderId="108" xfId="0" applyNumberFormat="1" applyFont="1" applyFill="1" applyBorder="1" applyAlignment="1">
      <alignment horizontal="center" vertical="center"/>
    </xf>
    <xf numFmtId="3" fontId="39" fillId="3" borderId="115" xfId="0" applyNumberFormat="1" applyFont="1" applyFill="1" applyBorder="1" applyAlignment="1">
      <alignment horizontal="center" vertical="center"/>
    </xf>
    <xf numFmtId="3" fontId="58" fillId="3" borderId="182" xfId="0" applyNumberFormat="1" applyFont="1" applyFill="1" applyBorder="1" applyAlignment="1">
      <alignment horizontal="center" vertical="center"/>
    </xf>
    <xf numFmtId="3" fontId="58" fillId="3" borderId="208" xfId="0" applyNumberFormat="1" applyFont="1" applyFill="1" applyBorder="1" applyAlignment="1">
      <alignment horizontal="center" vertical="center"/>
    </xf>
    <xf numFmtId="3" fontId="58" fillId="3" borderId="204" xfId="0" applyNumberFormat="1" applyFont="1" applyFill="1" applyBorder="1" applyAlignment="1">
      <alignment horizontal="center" vertical="center"/>
    </xf>
    <xf numFmtId="3" fontId="13" fillId="3" borderId="108" xfId="0" applyNumberFormat="1" applyFont="1" applyFill="1" applyBorder="1" applyAlignment="1">
      <alignment horizontal="center" vertical="center"/>
    </xf>
    <xf numFmtId="3" fontId="13" fillId="3" borderId="115" xfId="0" applyNumberFormat="1" applyFont="1" applyFill="1" applyBorder="1" applyAlignment="1">
      <alignment horizontal="center" vertical="center"/>
    </xf>
    <xf numFmtId="3" fontId="35" fillId="3" borderId="113" xfId="0" applyNumberFormat="1" applyFont="1" applyFill="1" applyBorder="1" applyAlignment="1">
      <alignment horizontal="center" vertical="center"/>
    </xf>
    <xf numFmtId="3" fontId="35" fillId="3" borderId="180" xfId="0" applyNumberFormat="1" applyFont="1" applyFill="1" applyBorder="1" applyAlignment="1">
      <alignment horizontal="center" vertical="center"/>
    </xf>
    <xf numFmtId="3" fontId="35" fillId="3" borderId="181" xfId="0" applyNumberFormat="1" applyFont="1" applyFill="1" applyBorder="1" applyAlignment="1">
      <alignment horizontal="center" vertical="center"/>
    </xf>
    <xf numFmtId="3" fontId="13" fillId="3" borderId="207" xfId="0" applyNumberFormat="1" applyFont="1" applyFill="1" applyBorder="1" applyAlignment="1">
      <alignment horizontal="center" vertical="center"/>
    </xf>
    <xf numFmtId="3" fontId="13" fillId="3" borderId="203" xfId="0" applyNumberFormat="1" applyFont="1" applyFill="1" applyBorder="1" applyAlignment="1">
      <alignment horizontal="center" vertical="center"/>
    </xf>
    <xf numFmtId="3" fontId="56" fillId="3" borderId="183" xfId="0" applyNumberFormat="1" applyFont="1" applyFill="1" applyBorder="1" applyAlignment="1">
      <alignment horizontal="center" vertical="center"/>
    </xf>
    <xf numFmtId="3" fontId="56" fillId="3" borderId="184" xfId="0" applyNumberFormat="1" applyFont="1" applyFill="1" applyBorder="1" applyAlignment="1">
      <alignment horizontal="center" vertical="center"/>
    </xf>
    <xf numFmtId="3" fontId="14" fillId="3" borderId="208" xfId="0" applyNumberFormat="1" applyFont="1" applyFill="1" applyBorder="1" applyAlignment="1">
      <alignment horizontal="center" vertical="center"/>
    </xf>
    <xf numFmtId="3" fontId="14" fillId="3" borderId="204" xfId="0" applyNumberFormat="1" applyFont="1" applyFill="1" applyBorder="1" applyAlignment="1">
      <alignment horizontal="center" vertical="center"/>
    </xf>
    <xf numFmtId="3" fontId="35" fillId="3" borderId="63" xfId="0" applyNumberFormat="1" applyFont="1" applyFill="1" applyBorder="1" applyAlignment="1">
      <alignment horizontal="center" vertical="center"/>
    </xf>
    <xf numFmtId="3" fontId="35" fillId="3" borderId="108" xfId="0" applyNumberFormat="1" applyFont="1" applyFill="1" applyBorder="1" applyAlignment="1">
      <alignment horizontal="center" vertical="center"/>
    </xf>
    <xf numFmtId="3" fontId="35" fillId="3" borderId="115" xfId="0" applyNumberFormat="1" applyFont="1" applyFill="1" applyBorder="1" applyAlignment="1">
      <alignment horizontal="center" vertical="center"/>
    </xf>
    <xf numFmtId="3" fontId="56" fillId="3" borderId="182" xfId="0" applyNumberFormat="1" applyFont="1" applyFill="1" applyBorder="1" applyAlignment="1">
      <alignment horizontal="center" vertical="center"/>
    </xf>
    <xf numFmtId="3" fontId="56" fillId="3" borderId="208" xfId="0" applyNumberFormat="1" applyFont="1" applyFill="1" applyBorder="1" applyAlignment="1">
      <alignment horizontal="center" vertical="center"/>
    </xf>
    <xf numFmtId="3" fontId="56" fillId="3" borderId="204" xfId="0" applyNumberFormat="1" applyFont="1" applyFill="1" applyBorder="1" applyAlignment="1">
      <alignment horizontal="center" vertical="center"/>
    </xf>
    <xf numFmtId="3" fontId="13" fillId="3" borderId="206" xfId="0" applyNumberFormat="1" applyFont="1" applyFill="1" applyBorder="1" applyAlignment="1">
      <alignment horizontal="center" vertical="center"/>
    </xf>
    <xf numFmtId="3" fontId="0" fillId="3" borderId="114" xfId="0" applyNumberFormat="1" applyFill="1" applyBorder="1" applyAlignment="1">
      <alignment horizontal="center" vertical="center"/>
    </xf>
    <xf numFmtId="3" fontId="0" fillId="3" borderId="116" xfId="0" applyNumberFormat="1" applyFill="1" applyBorder="1" applyAlignment="1">
      <alignment horizontal="center" vertical="center"/>
    </xf>
    <xf numFmtId="3" fontId="14" fillId="46" borderId="55" xfId="2" applyNumberFormat="1" applyFont="1" applyFill="1" applyBorder="1" applyAlignment="1">
      <alignment horizontal="center" vertical="center" wrapText="1"/>
    </xf>
    <xf numFmtId="3" fontId="14" fillId="12" borderId="55" xfId="2" applyNumberFormat="1" applyFont="1" applyFill="1" applyBorder="1" applyAlignment="1">
      <alignment horizontal="center" vertical="center" wrapText="1"/>
    </xf>
    <xf numFmtId="3" fontId="13" fillId="27" borderId="56" xfId="2" applyNumberFormat="1" applyFont="1" applyFill="1" applyBorder="1" applyAlignment="1">
      <alignment horizontal="center" vertical="center" wrapText="1"/>
    </xf>
    <xf numFmtId="3" fontId="13" fillId="27" borderId="235" xfId="2" applyNumberFormat="1" applyFont="1" applyFill="1" applyBorder="1" applyAlignment="1">
      <alignment horizontal="center" vertical="center" wrapText="1"/>
    </xf>
    <xf numFmtId="3" fontId="13" fillId="0" borderId="166" xfId="0" applyNumberFormat="1" applyFont="1" applyBorder="1" applyAlignment="1">
      <alignment horizontal="center" vertical="center"/>
    </xf>
    <xf numFmtId="0" fontId="13" fillId="3" borderId="262" xfId="0" applyFont="1" applyFill="1" applyBorder="1" applyAlignment="1">
      <alignment horizontal="center" vertical="center" wrapText="1"/>
    </xf>
    <xf numFmtId="9" fontId="13" fillId="27" borderId="55" xfId="2" applyNumberFormat="1" applyFont="1" applyFill="1" applyBorder="1" applyAlignment="1">
      <alignment horizontal="center" vertical="center" wrapText="1"/>
    </xf>
    <xf numFmtId="3" fontId="13" fillId="18" borderId="0" xfId="2" applyNumberFormat="1" applyFont="1" applyFill="1" applyAlignment="1">
      <alignment horizontal="center" vertical="center" wrapText="1"/>
    </xf>
    <xf numFmtId="3" fontId="13" fillId="39" borderId="2" xfId="2" applyNumberFormat="1" applyFont="1" applyFill="1" applyBorder="1" applyAlignment="1">
      <alignment horizontal="center" vertical="center" wrapText="1"/>
    </xf>
    <xf numFmtId="0" fontId="13" fillId="27" borderId="163" xfId="2" applyFont="1" applyFill="1" applyBorder="1" applyAlignment="1">
      <alignment horizontal="center" vertical="center" wrapText="1"/>
    </xf>
    <xf numFmtId="0" fontId="13" fillId="27" borderId="5" xfId="2" applyFont="1" applyFill="1" applyBorder="1" applyAlignment="1">
      <alignment horizontal="center" vertical="center" wrapText="1"/>
    </xf>
    <xf numFmtId="0" fontId="13" fillId="39" borderId="63" xfId="2" applyFont="1" applyFill="1" applyBorder="1" applyAlignment="1">
      <alignment horizontal="center" vertical="center" wrapText="1"/>
    </xf>
    <xf numFmtId="0" fontId="13" fillId="39" borderId="58" xfId="2" applyFont="1" applyFill="1" applyBorder="1" applyAlignment="1">
      <alignment horizontal="center" vertical="center" wrapText="1"/>
    </xf>
    <xf numFmtId="0" fontId="13" fillId="39" borderId="77" xfId="2" applyFont="1" applyFill="1" applyBorder="1" applyAlignment="1">
      <alignment horizontal="center" vertical="center" wrapText="1"/>
    </xf>
    <xf numFmtId="0" fontId="13" fillId="39" borderId="55" xfId="2" applyFont="1" applyFill="1" applyBorder="1" applyAlignment="1">
      <alignment horizontal="center" vertical="center" wrapText="1"/>
    </xf>
    <xf numFmtId="0" fontId="13" fillId="39" borderId="57" xfId="2" applyFont="1" applyFill="1" applyBorder="1" applyAlignment="1">
      <alignment horizontal="center" vertical="center" wrapText="1"/>
    </xf>
    <xf numFmtId="0" fontId="13" fillId="39" borderId="59" xfId="2" applyFont="1" applyFill="1" applyBorder="1" applyAlignment="1">
      <alignment horizontal="center" vertical="center" wrapText="1"/>
    </xf>
    <xf numFmtId="3" fontId="13" fillId="27" borderId="169" xfId="2" applyNumberFormat="1" applyFont="1" applyFill="1" applyBorder="1" applyAlignment="1">
      <alignment horizontal="center" vertical="center" wrapText="1"/>
    </xf>
    <xf numFmtId="3" fontId="13" fillId="27" borderId="62" xfId="2" applyNumberFormat="1" applyFont="1" applyFill="1" applyBorder="1" applyAlignment="1">
      <alignment horizontal="center" vertical="center" wrapText="1"/>
    </xf>
    <xf numFmtId="3" fontId="13" fillId="39" borderId="55" xfId="2" applyNumberFormat="1" applyFont="1" applyFill="1" applyBorder="1" applyAlignment="1">
      <alignment horizontal="center" vertical="center" wrapText="1"/>
    </xf>
    <xf numFmtId="164" fontId="13" fillId="39" borderId="58" xfId="2" applyNumberFormat="1" applyFont="1" applyFill="1" applyBorder="1" applyAlignment="1">
      <alignment horizontal="center" vertical="center" wrapText="1"/>
    </xf>
    <xf numFmtId="164" fontId="13" fillId="39" borderId="77" xfId="2" applyNumberFormat="1" applyFont="1" applyFill="1" applyBorder="1" applyAlignment="1">
      <alignment horizontal="center" vertical="center" wrapText="1"/>
    </xf>
    <xf numFmtId="164" fontId="13" fillId="39" borderId="57" xfId="3" applyNumberFormat="1" applyFont="1" applyFill="1" applyBorder="1" applyAlignment="1">
      <alignment horizontal="center" vertical="center" wrapText="1"/>
    </xf>
    <xf numFmtId="164" fontId="13" fillId="39" borderId="59" xfId="3" applyNumberFormat="1" applyFont="1" applyFill="1" applyBorder="1" applyAlignment="1">
      <alignment horizontal="center" vertical="center" wrapText="1"/>
    </xf>
    <xf numFmtId="4" fontId="13" fillId="39" borderId="58" xfId="2" applyNumberFormat="1" applyFont="1" applyFill="1" applyBorder="1" applyAlignment="1">
      <alignment horizontal="center" vertical="center" wrapText="1"/>
    </xf>
    <xf numFmtId="4" fontId="13" fillId="39" borderId="77" xfId="2" applyNumberFormat="1" applyFont="1" applyFill="1" applyBorder="1" applyAlignment="1">
      <alignment horizontal="center" vertical="center" wrapText="1"/>
    </xf>
    <xf numFmtId="164" fontId="13" fillId="39" borderId="55" xfId="2" applyNumberFormat="1" applyFont="1" applyFill="1" applyBorder="1" applyAlignment="1">
      <alignment horizontal="center" vertical="center" wrapText="1"/>
    </xf>
    <xf numFmtId="4" fontId="13" fillId="39" borderId="57" xfId="2" applyNumberFormat="1" applyFont="1" applyFill="1" applyBorder="1" applyAlignment="1">
      <alignment horizontal="center" vertical="center" wrapText="1"/>
    </xf>
    <xf numFmtId="164" fontId="13" fillId="39" borderId="59" xfId="2" applyNumberFormat="1" applyFont="1" applyFill="1" applyBorder="1" applyAlignment="1">
      <alignment horizontal="center" vertical="center" wrapText="1"/>
    </xf>
    <xf numFmtId="164" fontId="13" fillId="19" borderId="58" xfId="2" applyNumberFormat="1" applyFont="1" applyFill="1" applyBorder="1" applyAlignment="1">
      <alignment horizontal="center" vertical="center" wrapText="1"/>
    </xf>
    <xf numFmtId="164" fontId="13" fillId="19" borderId="77" xfId="2" applyNumberFormat="1" applyFont="1" applyFill="1" applyBorder="1" applyAlignment="1">
      <alignment horizontal="center" vertical="center" wrapText="1"/>
    </xf>
    <xf numFmtId="164" fontId="13" fillId="19" borderId="57" xfId="3" applyNumberFormat="1" applyFont="1" applyFill="1" applyBorder="1" applyAlignment="1">
      <alignment horizontal="center" vertical="center" wrapText="1"/>
    </xf>
    <xf numFmtId="164" fontId="13" fillId="19" borderId="59" xfId="3" applyNumberFormat="1" applyFont="1" applyFill="1" applyBorder="1" applyAlignment="1">
      <alignment horizontal="center" vertical="center" wrapText="1"/>
    </xf>
    <xf numFmtId="164" fontId="13" fillId="19" borderId="61" xfId="2" applyNumberFormat="1" applyFont="1" applyFill="1" applyBorder="1" applyAlignment="1">
      <alignment horizontal="center" vertical="center" wrapText="1"/>
    </xf>
    <xf numFmtId="164" fontId="13" fillId="19" borderId="78" xfId="2" applyNumberFormat="1" applyFont="1" applyFill="1" applyBorder="1" applyAlignment="1">
      <alignment horizontal="center" vertical="center" wrapText="1"/>
    </xf>
    <xf numFmtId="164" fontId="13" fillId="19" borderId="60" xfId="3" applyNumberFormat="1" applyFont="1" applyFill="1" applyBorder="1" applyAlignment="1">
      <alignment horizontal="center" vertical="center" wrapText="1"/>
    </xf>
    <xf numFmtId="164" fontId="13" fillId="19" borderId="62" xfId="3" applyNumberFormat="1" applyFont="1" applyFill="1" applyBorder="1" applyAlignment="1">
      <alignment horizontal="center" vertical="center" wrapText="1"/>
    </xf>
    <xf numFmtId="0" fontId="13" fillId="19" borderId="63" xfId="2" applyFont="1" applyFill="1" applyBorder="1" applyAlignment="1">
      <alignment horizontal="center" vertical="center" wrapText="1"/>
    </xf>
    <xf numFmtId="0" fontId="13" fillId="19" borderId="58" xfId="2" applyFont="1" applyFill="1" applyBorder="1" applyAlignment="1">
      <alignment horizontal="center" vertical="center" wrapText="1"/>
    </xf>
    <xf numFmtId="0" fontId="13" fillId="19" borderId="77" xfId="2" applyFont="1" applyFill="1" applyBorder="1" applyAlignment="1">
      <alignment horizontal="center" vertical="center" wrapText="1"/>
    </xf>
    <xf numFmtId="0" fontId="13" fillId="19" borderId="57" xfId="2" applyFont="1" applyFill="1" applyBorder="1" applyAlignment="1">
      <alignment horizontal="center" vertical="center" wrapText="1"/>
    </xf>
    <xf numFmtId="4" fontId="13" fillId="33" borderId="58" xfId="2" applyNumberFormat="1" applyFont="1" applyFill="1" applyBorder="1" applyAlignment="1">
      <alignment horizontal="center" vertical="center" wrapText="1"/>
    </xf>
    <xf numFmtId="4" fontId="13" fillId="33" borderId="77" xfId="2" applyNumberFormat="1" applyFont="1" applyFill="1" applyBorder="1" applyAlignment="1">
      <alignment horizontal="center" vertical="center" wrapText="1"/>
    </xf>
    <xf numFmtId="4" fontId="13" fillId="33" borderId="57" xfId="2" applyNumberFormat="1" applyFont="1" applyFill="1" applyBorder="1" applyAlignment="1">
      <alignment horizontal="center" vertical="center" wrapText="1"/>
    </xf>
    <xf numFmtId="164" fontId="13" fillId="33" borderId="59" xfId="2" applyNumberFormat="1" applyFont="1" applyFill="1" applyBorder="1" applyAlignment="1">
      <alignment horizontal="center" vertical="center" wrapText="1"/>
    </xf>
    <xf numFmtId="164" fontId="13" fillId="19" borderId="55" xfId="2" applyNumberFormat="1" applyFont="1" applyFill="1" applyBorder="1" applyAlignment="1">
      <alignment horizontal="center" vertical="center" wrapText="1"/>
    </xf>
    <xf numFmtId="4" fontId="13" fillId="33" borderId="61" xfId="2" applyNumberFormat="1" applyFont="1" applyFill="1" applyBorder="1" applyAlignment="1">
      <alignment horizontal="center" vertical="center" wrapText="1"/>
    </xf>
    <xf numFmtId="4" fontId="13" fillId="33" borderId="78" xfId="2" applyNumberFormat="1" applyFont="1" applyFill="1" applyBorder="1" applyAlignment="1">
      <alignment horizontal="center" vertical="center" wrapText="1"/>
    </xf>
    <xf numFmtId="4" fontId="13" fillId="33" borderId="60" xfId="2" applyNumberFormat="1" applyFont="1" applyFill="1" applyBorder="1" applyAlignment="1">
      <alignment horizontal="center" vertical="center" wrapText="1"/>
    </xf>
    <xf numFmtId="164" fontId="13" fillId="33" borderId="62" xfId="2" applyNumberFormat="1" applyFont="1" applyFill="1" applyBorder="1" applyAlignment="1">
      <alignment horizontal="center" vertical="center" wrapText="1"/>
    </xf>
    <xf numFmtId="164" fontId="13" fillId="19" borderId="56" xfId="2" applyNumberFormat="1" applyFont="1" applyFill="1" applyBorder="1" applyAlignment="1">
      <alignment horizontal="center" vertical="center" wrapText="1"/>
    </xf>
    <xf numFmtId="4" fontId="13" fillId="33" borderId="166" xfId="2" applyNumberFormat="1" applyFont="1" applyFill="1" applyBorder="1" applyAlignment="1">
      <alignment horizontal="center" vertical="center" wrapText="1"/>
    </xf>
    <xf numFmtId="4" fontId="13" fillId="33" borderId="167" xfId="2" applyNumberFormat="1" applyFont="1" applyFill="1" applyBorder="1" applyAlignment="1">
      <alignment horizontal="center" vertical="center" wrapText="1"/>
    </xf>
    <xf numFmtId="4" fontId="13" fillId="33" borderId="168" xfId="2" applyNumberFormat="1" applyFont="1" applyFill="1" applyBorder="1" applyAlignment="1">
      <alignment horizontal="center" vertical="center" wrapText="1"/>
    </xf>
    <xf numFmtId="164" fontId="13" fillId="33" borderId="169" xfId="2" applyNumberFormat="1" applyFont="1" applyFill="1" applyBorder="1" applyAlignment="1">
      <alignment horizontal="center" vertical="center" wrapText="1"/>
    </xf>
    <xf numFmtId="164" fontId="13" fillId="19" borderId="235" xfId="2" applyNumberFormat="1" applyFont="1" applyFill="1" applyBorder="1" applyAlignment="1">
      <alignment horizontal="center" vertical="center" wrapText="1"/>
    </xf>
    <xf numFmtId="164" fontId="13" fillId="19" borderId="166" xfId="2" applyNumberFormat="1" applyFont="1" applyFill="1" applyBorder="1" applyAlignment="1">
      <alignment horizontal="center" vertical="center" wrapText="1"/>
    </xf>
    <xf numFmtId="164" fontId="13" fillId="19" borderId="167" xfId="2" applyNumberFormat="1" applyFont="1" applyFill="1" applyBorder="1" applyAlignment="1">
      <alignment horizontal="center" vertical="center" wrapText="1"/>
    </xf>
    <xf numFmtId="164" fontId="13" fillId="19" borderId="168" xfId="3" applyNumberFormat="1" applyFont="1" applyFill="1" applyBorder="1" applyAlignment="1">
      <alignment horizontal="center" vertical="center" wrapText="1"/>
    </xf>
    <xf numFmtId="164" fontId="13" fillId="19" borderId="169" xfId="3" applyNumberFormat="1" applyFont="1" applyFill="1" applyBorder="1" applyAlignment="1">
      <alignment horizontal="center" vertical="center" wrapText="1"/>
    </xf>
    <xf numFmtId="3" fontId="13" fillId="19" borderId="235" xfId="2" applyNumberFormat="1" applyFont="1" applyFill="1" applyBorder="1" applyAlignment="1">
      <alignment horizontal="center" vertical="center" wrapText="1"/>
    </xf>
    <xf numFmtId="3" fontId="13" fillId="19" borderId="165" xfId="2" applyNumberFormat="1" applyFont="1" applyFill="1" applyBorder="1" applyAlignment="1">
      <alignment horizontal="center" vertical="center" wrapText="1"/>
    </xf>
    <xf numFmtId="3" fontId="13" fillId="19" borderId="170" xfId="2" applyNumberFormat="1" applyFont="1" applyFill="1" applyBorder="1" applyAlignment="1">
      <alignment horizontal="center" vertical="center" wrapText="1"/>
    </xf>
    <xf numFmtId="9" fontId="13" fillId="15" borderId="78" xfId="1" applyFont="1" applyFill="1" applyBorder="1" applyAlignment="1">
      <alignment horizontal="center" vertical="center" wrapText="1"/>
    </xf>
    <xf numFmtId="3" fontId="13" fillId="19" borderId="63" xfId="0" applyNumberFormat="1" applyFont="1" applyFill="1" applyBorder="1" applyAlignment="1">
      <alignment horizontal="center" vertical="center" wrapText="1"/>
    </xf>
    <xf numFmtId="3" fontId="13" fillId="19" borderId="64" xfId="0" applyNumberFormat="1" applyFont="1" applyFill="1" applyBorder="1" applyAlignment="1">
      <alignment horizontal="center" vertical="center" wrapText="1"/>
    </xf>
    <xf numFmtId="0" fontId="0" fillId="0" borderId="0" xfId="0" applyAlignment="1">
      <alignment vertical="center" wrapText="1"/>
    </xf>
    <xf numFmtId="9" fontId="13" fillId="12" borderId="59" xfId="1" applyFont="1" applyFill="1" applyBorder="1" applyAlignment="1">
      <alignment horizontal="center" vertical="center" wrapText="1"/>
    </xf>
    <xf numFmtId="9" fontId="13" fillId="12" borderId="57" xfId="1" applyFont="1" applyFill="1" applyBorder="1" applyAlignment="1">
      <alignment horizontal="center" vertical="center" wrapText="1"/>
    </xf>
    <xf numFmtId="9" fontId="13" fillId="12" borderId="0" xfId="1" applyFont="1" applyFill="1" applyBorder="1" applyAlignment="1">
      <alignment horizontal="center" vertical="center" wrapText="1"/>
    </xf>
    <xf numFmtId="9" fontId="13" fillId="12" borderId="58" xfId="1" applyFont="1" applyFill="1" applyBorder="1" applyAlignment="1">
      <alignment horizontal="center" vertical="center" wrapText="1"/>
    </xf>
    <xf numFmtId="3" fontId="13" fillId="0" borderId="141" xfId="1" applyNumberFormat="1" applyFont="1" applyFill="1" applyBorder="1" applyAlignment="1">
      <alignment horizontal="center" vertical="center" wrapText="1"/>
    </xf>
    <xf numFmtId="3" fontId="13" fillId="0" borderId="166" xfId="1" applyNumberFormat="1" applyFont="1" applyFill="1" applyBorder="1" applyAlignment="1">
      <alignment horizontal="center" vertical="center" wrapText="1"/>
    </xf>
    <xf numFmtId="0" fontId="13" fillId="19" borderId="158" xfId="0" applyFont="1" applyFill="1" applyBorder="1" applyAlignment="1">
      <alignment horizontal="center" vertical="center" wrapText="1"/>
    </xf>
    <xf numFmtId="0" fontId="13" fillId="19" borderId="165" xfId="0" applyFont="1" applyFill="1" applyBorder="1" applyAlignment="1">
      <alignment horizontal="center" vertical="center" wrapText="1"/>
    </xf>
    <xf numFmtId="0" fontId="13" fillId="19" borderId="64" xfId="0" applyFont="1" applyFill="1" applyBorder="1" applyAlignment="1">
      <alignment horizontal="center" vertical="center" wrapText="1"/>
    </xf>
    <xf numFmtId="3" fontId="13" fillId="27" borderId="0" xfId="0" applyNumberFormat="1" applyFont="1" applyFill="1" applyAlignment="1">
      <alignment horizontal="center" vertical="center" wrapText="1"/>
    </xf>
    <xf numFmtId="0" fontId="14" fillId="46" borderId="94" xfId="2" applyFont="1" applyFill="1" applyBorder="1" applyAlignment="1">
      <alignment vertical="center" wrapText="1" indent="4"/>
    </xf>
    <xf numFmtId="0" fontId="19" fillId="7" borderId="129" xfId="9" applyFont="1" applyFill="1" applyBorder="1" applyAlignment="1">
      <alignment horizontal="center" vertical="center"/>
    </xf>
    <xf numFmtId="0" fontId="62" fillId="7" borderId="273" xfId="9" applyFont="1" applyFill="1" applyBorder="1" applyAlignment="1">
      <alignment horizontal="center" vertical="center"/>
    </xf>
    <xf numFmtId="3" fontId="13" fillId="29" borderId="0" xfId="3" applyNumberFormat="1" applyFont="1" applyFill="1" applyBorder="1" applyAlignment="1">
      <alignment horizontal="center" vertical="center" wrapText="1"/>
    </xf>
    <xf numFmtId="9" fontId="13" fillId="18" borderId="77" xfId="1" applyFont="1" applyFill="1" applyBorder="1" applyAlignment="1">
      <alignment horizontal="center" vertical="center" wrapText="1"/>
    </xf>
    <xf numFmtId="9" fontId="13" fillId="18" borderId="0" xfId="1" applyFont="1" applyFill="1" applyBorder="1" applyAlignment="1">
      <alignment horizontal="center" vertical="center" wrapText="1"/>
    </xf>
    <xf numFmtId="1" fontId="13" fillId="50" borderId="63" xfId="2" applyNumberFormat="1" applyFont="1" applyFill="1" applyBorder="1" applyAlignment="1">
      <alignment horizontal="center" vertical="center" wrapText="1"/>
    </xf>
    <xf numFmtId="1" fontId="13" fillId="50" borderId="58" xfId="2" applyNumberFormat="1" applyFont="1" applyFill="1" applyBorder="1" applyAlignment="1">
      <alignment horizontal="center" vertical="center" wrapText="1"/>
    </xf>
    <xf numFmtId="1" fontId="13" fillId="50" borderId="59" xfId="2" applyNumberFormat="1" applyFont="1" applyFill="1" applyBorder="1" applyAlignment="1">
      <alignment horizontal="center" vertical="center" wrapText="1"/>
    </xf>
    <xf numFmtId="3" fontId="13" fillId="40" borderId="57" xfId="3" applyNumberFormat="1" applyFont="1" applyFill="1" applyBorder="1" applyAlignment="1">
      <alignment horizontal="center" vertical="center" wrapText="1"/>
    </xf>
    <xf numFmtId="0" fontId="64" fillId="3" borderId="130" xfId="9" applyFont="1" applyFill="1" applyBorder="1" applyAlignment="1">
      <alignment horizontal="center" vertical="center" wrapText="1"/>
    </xf>
    <xf numFmtId="0" fontId="65" fillId="18" borderId="107" xfId="9" applyFont="1" applyFill="1" applyBorder="1" applyAlignment="1">
      <alignment horizontal="center" vertical="center" wrapText="1"/>
    </xf>
    <xf numFmtId="0" fontId="64" fillId="18" borderId="130" xfId="9" applyFont="1" applyFill="1" applyBorder="1" applyAlignment="1">
      <alignment horizontal="center" vertical="center" wrapText="1"/>
    </xf>
    <xf numFmtId="0" fontId="65" fillId="3" borderId="107" xfId="9" applyFont="1" applyFill="1" applyBorder="1" applyAlignment="1">
      <alignment horizontal="center" vertical="center" wrapText="1"/>
    </xf>
    <xf numFmtId="0" fontId="63" fillId="18" borderId="131" xfId="0" applyFont="1" applyFill="1" applyBorder="1" applyAlignment="1">
      <alignment horizontal="center" vertical="center" wrapText="1"/>
    </xf>
    <xf numFmtId="0" fontId="65" fillId="3" borderId="106" xfId="9" applyFont="1" applyFill="1" applyBorder="1" applyAlignment="1">
      <alignment horizontal="center" vertical="center" wrapText="1"/>
    </xf>
    <xf numFmtId="0" fontId="65" fillId="20" borderId="107" xfId="9" applyFont="1" applyFill="1" applyBorder="1" applyAlignment="1">
      <alignment horizontal="center" vertical="center" wrapText="1"/>
    </xf>
    <xf numFmtId="0" fontId="65" fillId="20" borderId="106" xfId="9" applyFont="1" applyFill="1" applyBorder="1" applyAlignment="1">
      <alignment horizontal="center" vertical="center" wrapText="1"/>
    </xf>
    <xf numFmtId="0" fontId="64" fillId="20" borderId="130" xfId="9" applyFont="1" applyFill="1" applyBorder="1" applyAlignment="1">
      <alignment horizontal="center" vertical="center" wrapText="1"/>
    </xf>
    <xf numFmtId="0" fontId="64" fillId="50" borderId="130" xfId="9" applyFont="1" applyFill="1" applyBorder="1" applyAlignment="1">
      <alignment horizontal="center" vertical="center" wrapText="1"/>
    </xf>
    <xf numFmtId="0" fontId="65" fillId="50" borderId="107" xfId="9" applyFont="1" applyFill="1" applyBorder="1" applyAlignment="1">
      <alignment horizontal="center" vertical="center" wrapText="1"/>
    </xf>
    <xf numFmtId="0" fontId="65" fillId="3" borderId="107" xfId="9" applyFont="1" applyFill="1" applyBorder="1" applyAlignment="1">
      <alignment horizontal="center" vertical="center"/>
    </xf>
    <xf numFmtId="0" fontId="64" fillId="20" borderId="131" xfId="9" applyFont="1" applyFill="1" applyBorder="1" applyAlignment="1">
      <alignment horizontal="center" vertical="center" wrapText="1"/>
    </xf>
    <xf numFmtId="0" fontId="65" fillId="50" borderId="106" xfId="9" applyFont="1" applyFill="1" applyBorder="1" applyAlignment="1">
      <alignment horizontal="center" vertical="center" wrapText="1"/>
    </xf>
    <xf numFmtId="3" fontId="13" fillId="27" borderId="55" xfId="1" applyNumberFormat="1" applyFont="1" applyFill="1" applyBorder="1" applyAlignment="1">
      <alignment horizontal="center" vertical="center" wrapText="1"/>
    </xf>
    <xf numFmtId="0" fontId="0" fillId="40" borderId="107" xfId="0" applyFill="1" applyBorder="1"/>
    <xf numFmtId="0" fontId="39" fillId="40" borderId="107" xfId="0" applyFont="1" applyFill="1" applyBorder="1"/>
    <xf numFmtId="9" fontId="48" fillId="18" borderId="63" xfId="1" applyFont="1" applyFill="1" applyBorder="1" applyAlignment="1">
      <alignment horizontal="center" vertical="center" wrapText="1"/>
    </xf>
    <xf numFmtId="9" fontId="48" fillId="18" borderId="58" xfId="1" applyFont="1" applyFill="1" applyBorder="1" applyAlignment="1">
      <alignment horizontal="center" vertical="center" wrapText="1"/>
    </xf>
    <xf numFmtId="9" fontId="48" fillId="18" borderId="59" xfId="1" applyFont="1" applyFill="1" applyBorder="1" applyAlignment="1">
      <alignment horizontal="center" vertical="center" wrapText="1"/>
    </xf>
    <xf numFmtId="9" fontId="48" fillId="18" borderId="57" xfId="1" applyFont="1" applyFill="1" applyBorder="1" applyAlignment="1">
      <alignment horizontal="center" vertical="center" wrapText="1"/>
    </xf>
    <xf numFmtId="3" fontId="13" fillId="27" borderId="2" xfId="3" applyNumberFormat="1" applyFont="1" applyFill="1" applyBorder="1" applyAlignment="1">
      <alignment horizontal="center" vertical="center" wrapText="1"/>
    </xf>
    <xf numFmtId="165" fontId="35" fillId="27" borderId="59" xfId="3" applyNumberFormat="1" applyFont="1" applyFill="1" applyBorder="1" applyAlignment="1">
      <alignment horizontal="center" vertical="center" wrapText="1"/>
    </xf>
    <xf numFmtId="165" fontId="35" fillId="27" borderId="2" xfId="3" applyNumberFormat="1" applyFont="1" applyFill="1" applyBorder="1" applyAlignment="1">
      <alignment horizontal="center" vertical="center" wrapText="1"/>
    </xf>
    <xf numFmtId="165" fontId="35" fillId="27" borderId="55" xfId="3" applyNumberFormat="1" applyFont="1" applyFill="1" applyBorder="1" applyAlignment="1">
      <alignment horizontal="center" vertical="center" wrapText="1"/>
    </xf>
    <xf numFmtId="0" fontId="13" fillId="40" borderId="0" xfId="2" applyFont="1" applyFill="1" applyAlignment="1">
      <alignment horizontal="center" vertical="center" wrapText="1"/>
    </xf>
    <xf numFmtId="0" fontId="13" fillId="46" borderId="0" xfId="0" applyFont="1" applyFill="1" applyAlignment="1">
      <alignment horizontal="center" vertical="center" wrapText="1"/>
    </xf>
    <xf numFmtId="0" fontId="13" fillId="18" borderId="0" xfId="0" applyFont="1" applyFill="1" applyAlignment="1">
      <alignment horizontal="center" vertical="center" wrapText="1"/>
    </xf>
    <xf numFmtId="3" fontId="13" fillId="19" borderId="58" xfId="0" applyNumberFormat="1" applyFont="1" applyFill="1" applyBorder="1" applyAlignment="1">
      <alignment horizontal="center" vertical="center"/>
    </xf>
    <xf numFmtId="3" fontId="13" fillId="19" borderId="58" xfId="0" applyNumberFormat="1" applyFont="1" applyFill="1" applyBorder="1" applyAlignment="1">
      <alignment horizontal="center" vertical="center" wrapText="1"/>
    </xf>
    <xf numFmtId="0" fontId="13" fillId="33" borderId="58" xfId="0" applyFont="1" applyFill="1" applyBorder="1"/>
    <xf numFmtId="0" fontId="13" fillId="33" borderId="61" xfId="0" applyFont="1" applyFill="1" applyBorder="1"/>
    <xf numFmtId="3" fontId="13" fillId="18" borderId="59" xfId="0" applyNumberFormat="1" applyFont="1" applyFill="1" applyBorder="1" applyAlignment="1">
      <alignment horizontal="center" vertical="center"/>
    </xf>
    <xf numFmtId="3" fontId="13" fillId="18" borderId="59" xfId="0" applyNumberFormat="1" applyFont="1" applyFill="1" applyBorder="1" applyAlignment="1">
      <alignment horizontal="center" vertical="center" wrapText="1"/>
    </xf>
    <xf numFmtId="3" fontId="13" fillId="40" borderId="59" xfId="0" applyNumberFormat="1" applyFont="1" applyFill="1" applyBorder="1" applyAlignment="1">
      <alignment horizontal="center" vertical="center"/>
    </xf>
    <xf numFmtId="3" fontId="13" fillId="40" borderId="62" xfId="0" applyNumberFormat="1" applyFont="1" applyFill="1" applyBorder="1" applyAlignment="1">
      <alignment horizontal="center" vertical="center"/>
    </xf>
    <xf numFmtId="3" fontId="13" fillId="19" borderId="111" xfId="0" applyNumberFormat="1" applyFont="1" applyFill="1" applyBorder="1" applyAlignment="1">
      <alignment horizontal="center" vertical="center"/>
    </xf>
    <xf numFmtId="3" fontId="13" fillId="27" borderId="2" xfId="0" applyNumberFormat="1" applyFont="1" applyFill="1" applyBorder="1" applyAlignment="1">
      <alignment horizontal="center" vertical="center"/>
    </xf>
    <xf numFmtId="3" fontId="13" fillId="19" borderId="111" xfId="0" applyNumberFormat="1" applyFont="1" applyFill="1" applyBorder="1" applyAlignment="1">
      <alignment horizontal="center" vertical="center" wrapText="1"/>
    </xf>
    <xf numFmtId="3" fontId="13" fillId="27" borderId="2" xfId="0" applyNumberFormat="1" applyFont="1" applyFill="1" applyBorder="1" applyAlignment="1">
      <alignment horizontal="center" vertical="center" wrapText="1"/>
    </xf>
    <xf numFmtId="0" fontId="13" fillId="33" borderId="111" xfId="0" applyFont="1" applyFill="1" applyBorder="1"/>
    <xf numFmtId="0" fontId="13" fillId="33" borderId="137" xfId="0" applyFont="1" applyFill="1" applyBorder="1"/>
    <xf numFmtId="3" fontId="13" fillId="0" borderId="6" xfId="0" applyNumberFormat="1" applyFont="1" applyBorder="1" applyAlignment="1">
      <alignment horizontal="center" vertical="center"/>
    </xf>
    <xf numFmtId="3" fontId="13" fillId="40" borderId="149" xfId="0" applyNumberFormat="1" applyFont="1" applyFill="1" applyBorder="1" applyAlignment="1">
      <alignment horizontal="center" vertical="center"/>
    </xf>
    <xf numFmtId="3" fontId="13" fillId="18" borderId="55" xfId="0" applyNumberFormat="1" applyFont="1" applyFill="1" applyBorder="1" applyAlignment="1">
      <alignment horizontal="center" vertical="center" wrapText="1"/>
    </xf>
    <xf numFmtId="3" fontId="13" fillId="18" borderId="2" xfId="0" applyNumberFormat="1" applyFont="1" applyFill="1" applyBorder="1" applyAlignment="1">
      <alignment horizontal="center" vertical="center" wrapText="1"/>
    </xf>
    <xf numFmtId="164" fontId="35" fillId="40" borderId="59" xfId="2" applyNumberFormat="1" applyFont="1" applyFill="1" applyBorder="1" applyAlignment="1">
      <alignment horizontal="center" vertical="center" wrapText="1"/>
    </xf>
    <xf numFmtId="3" fontId="13" fillId="19" borderId="77" xfId="2" applyNumberFormat="1" applyFont="1" applyFill="1" applyBorder="1" applyAlignment="1">
      <alignment horizontal="center" vertical="center" wrapText="1"/>
    </xf>
    <xf numFmtId="3" fontId="13" fillId="19" borderId="57" xfId="2" applyNumberFormat="1" applyFont="1" applyFill="1" applyBorder="1" applyAlignment="1">
      <alignment horizontal="center" vertical="center" wrapText="1"/>
    </xf>
    <xf numFmtId="3" fontId="35" fillId="33" borderId="59" xfId="2" applyNumberFormat="1" applyFont="1" applyFill="1" applyBorder="1" applyAlignment="1">
      <alignment horizontal="center" vertical="center" wrapText="1"/>
    </xf>
    <xf numFmtId="3" fontId="13" fillId="19" borderId="78" xfId="2" applyNumberFormat="1" applyFont="1" applyFill="1" applyBorder="1" applyAlignment="1">
      <alignment horizontal="center" vertical="center" wrapText="1"/>
    </xf>
    <xf numFmtId="3" fontId="13" fillId="19" borderId="60" xfId="2" applyNumberFormat="1" applyFont="1" applyFill="1" applyBorder="1" applyAlignment="1">
      <alignment horizontal="center" vertical="center" wrapText="1"/>
    </xf>
    <xf numFmtId="3" fontId="35" fillId="33" borderId="62" xfId="2" applyNumberFormat="1" applyFont="1" applyFill="1" applyBorder="1" applyAlignment="1">
      <alignment horizontal="center" vertical="center" wrapText="1"/>
    </xf>
    <xf numFmtId="3" fontId="13" fillId="19" borderId="77" xfId="0" applyNumberFormat="1" applyFont="1" applyFill="1" applyBorder="1" applyAlignment="1">
      <alignment horizontal="center" vertical="center" wrapText="1"/>
    </xf>
    <xf numFmtId="3" fontId="13" fillId="19" borderId="57" xfId="0" applyNumberFormat="1" applyFont="1" applyFill="1" applyBorder="1" applyAlignment="1">
      <alignment horizontal="center" vertical="center" wrapText="1"/>
    </xf>
    <xf numFmtId="3" fontId="13" fillId="33" borderId="58" xfId="2" applyNumberFormat="1" applyFont="1" applyFill="1" applyBorder="1" applyAlignment="1">
      <alignment horizontal="center" vertical="center" wrapText="1"/>
    </xf>
    <xf numFmtId="3" fontId="13" fillId="33" borderId="57" xfId="2" applyNumberFormat="1" applyFont="1" applyFill="1" applyBorder="1" applyAlignment="1">
      <alignment horizontal="center" vertical="center" wrapText="1"/>
    </xf>
    <xf numFmtId="164" fontId="13" fillId="18" borderId="58" xfId="2" applyNumberFormat="1" applyFont="1" applyFill="1" applyBorder="1" applyAlignment="1">
      <alignment horizontal="center" vertical="center" wrapText="1"/>
    </xf>
    <xf numFmtId="164" fontId="13" fillId="18" borderId="57" xfId="3" applyNumberFormat="1" applyFont="1" applyFill="1" applyBorder="1" applyAlignment="1">
      <alignment horizontal="center" vertical="center" wrapText="1"/>
    </xf>
    <xf numFmtId="164" fontId="13" fillId="18" borderId="59" xfId="3" applyNumberFormat="1" applyFont="1" applyFill="1" applyBorder="1" applyAlignment="1">
      <alignment horizontal="center" vertical="center" wrapText="1"/>
    </xf>
    <xf numFmtId="3" fontId="13" fillId="19" borderId="158" xfId="2" applyNumberFormat="1" applyFont="1" applyFill="1" applyBorder="1" applyAlignment="1">
      <alignment horizontal="center" vertical="center" wrapText="1"/>
    </xf>
    <xf numFmtId="9" fontId="13" fillId="15" borderId="60" xfId="1" applyFont="1" applyFill="1" applyBorder="1" applyAlignment="1">
      <alignment horizontal="center" vertical="center" wrapText="1"/>
    </xf>
    <xf numFmtId="9" fontId="13" fillId="31" borderId="62" xfId="1" applyFont="1" applyFill="1" applyBorder="1" applyAlignment="1">
      <alignment horizontal="center" vertical="center" wrapText="1"/>
    </xf>
    <xf numFmtId="9" fontId="13" fillId="15" borderId="56" xfId="1" applyFont="1" applyFill="1" applyBorder="1" applyAlignment="1">
      <alignment horizontal="center" vertical="center" wrapText="1"/>
    </xf>
    <xf numFmtId="3" fontId="13" fillId="46" borderId="58" xfId="1" applyNumberFormat="1" applyFont="1" applyFill="1" applyBorder="1" applyAlignment="1">
      <alignment horizontal="center" vertical="center" wrapText="1"/>
    </xf>
    <xf numFmtId="3" fontId="13" fillId="46" borderId="57" xfId="2" applyNumberFormat="1" applyFont="1" applyFill="1" applyBorder="1" applyAlignment="1">
      <alignment horizontal="center" vertical="center" wrapText="1"/>
    </xf>
    <xf numFmtId="4" fontId="13" fillId="19" borderId="165" xfId="2" applyNumberFormat="1" applyFont="1" applyFill="1" applyBorder="1" applyAlignment="1">
      <alignment horizontal="center" vertical="center" wrapText="1"/>
    </xf>
    <xf numFmtId="3" fontId="14" fillId="46" borderId="63" xfId="2" applyNumberFormat="1" applyFont="1" applyFill="1" applyBorder="1" applyAlignment="1">
      <alignment horizontal="center" vertical="center" wrapText="1"/>
    </xf>
    <xf numFmtId="3" fontId="14" fillId="12" borderId="63" xfId="2" applyNumberFormat="1" applyFont="1" applyFill="1" applyBorder="1" applyAlignment="1">
      <alignment horizontal="center" vertical="center" wrapText="1"/>
    </xf>
    <xf numFmtId="4" fontId="13" fillId="19" borderId="64" xfId="2" applyNumberFormat="1" applyFont="1" applyFill="1" applyBorder="1" applyAlignment="1">
      <alignment horizontal="center" vertical="center" wrapText="1"/>
    </xf>
    <xf numFmtId="3" fontId="13" fillId="3" borderId="166" xfId="0" applyNumberFormat="1" applyFont="1" applyFill="1" applyBorder="1" applyAlignment="1">
      <alignment horizontal="center" vertical="center"/>
    </xf>
    <xf numFmtId="164" fontId="13" fillId="0" borderId="58" xfId="0" applyNumberFormat="1" applyFont="1" applyBorder="1" applyAlignment="1">
      <alignment horizontal="center" vertical="center"/>
    </xf>
    <xf numFmtId="164" fontId="13" fillId="3" borderId="77" xfId="2" applyNumberFormat="1" applyFont="1" applyFill="1" applyBorder="1" applyAlignment="1">
      <alignment horizontal="center" vertical="center" wrapText="1"/>
    </xf>
    <xf numFmtId="164" fontId="13" fillId="0" borderId="77" xfId="0" applyNumberFormat="1" applyFont="1" applyBorder="1" applyAlignment="1">
      <alignment horizontal="center" vertical="center"/>
    </xf>
    <xf numFmtId="164" fontId="13" fillId="0" borderId="57" xfId="2" applyNumberFormat="1" applyFont="1" applyBorder="1" applyAlignment="1">
      <alignment horizontal="center" vertical="center" wrapText="1"/>
    </xf>
    <xf numFmtId="3" fontId="13" fillId="27" borderId="59" xfId="1" applyNumberFormat="1" applyFont="1" applyFill="1" applyBorder="1" applyAlignment="1">
      <alignment horizontal="center" vertical="center" wrapText="1"/>
    </xf>
    <xf numFmtId="9" fontId="14" fillId="12" borderId="57" xfId="1" applyFont="1" applyFill="1" applyBorder="1" applyAlignment="1">
      <alignment horizontal="center" vertical="center" wrapText="1"/>
    </xf>
    <xf numFmtId="0" fontId="13" fillId="3" borderId="278" xfId="2" applyFont="1" applyFill="1" applyBorder="1" applyAlignment="1">
      <alignment horizontal="center" vertical="center" wrapText="1"/>
    </xf>
    <xf numFmtId="0" fontId="13" fillId="27" borderId="178" xfId="2" applyFont="1" applyFill="1" applyBorder="1" applyAlignment="1">
      <alignment horizontal="center" vertical="center" wrapText="1"/>
    </xf>
    <xf numFmtId="4" fontId="13" fillId="19" borderId="179" xfId="2" applyNumberFormat="1" applyFont="1" applyFill="1" applyBorder="1" applyAlignment="1">
      <alignment horizontal="center" vertical="center" wrapText="1"/>
    </xf>
    <xf numFmtId="0" fontId="13" fillId="27" borderId="157" xfId="2" applyFont="1" applyFill="1" applyBorder="1" applyAlignment="1">
      <alignment horizontal="center" vertical="center" wrapText="1"/>
    </xf>
    <xf numFmtId="4" fontId="13" fillId="19" borderId="158" xfId="2" applyNumberFormat="1" applyFont="1" applyFill="1" applyBorder="1" applyAlignment="1">
      <alignment horizontal="center" vertical="center" wrapText="1"/>
    </xf>
    <xf numFmtId="3" fontId="13" fillId="27" borderId="161" xfId="2" applyNumberFormat="1" applyFont="1" applyFill="1" applyBorder="1" applyAlignment="1">
      <alignment horizontal="center" vertical="center" wrapText="1"/>
    </xf>
    <xf numFmtId="3" fontId="13" fillId="27" borderId="282" xfId="2" applyNumberFormat="1" applyFont="1" applyFill="1" applyBorder="1" applyAlignment="1">
      <alignment horizontal="center" vertical="center" wrapText="1"/>
    </xf>
    <xf numFmtId="0" fontId="13" fillId="3" borderId="177" xfId="0" applyFont="1" applyFill="1" applyBorder="1" applyAlignment="1">
      <alignment horizontal="center" vertical="center" wrapText="1"/>
    </xf>
    <xf numFmtId="3" fontId="13" fillId="27" borderId="180" xfId="2" applyNumberFormat="1" applyFont="1" applyFill="1" applyBorder="1" applyAlignment="1">
      <alignment horizontal="center" vertical="center" wrapText="1"/>
    </xf>
    <xf numFmtId="3" fontId="13" fillId="27" borderId="212" xfId="2" applyNumberFormat="1" applyFont="1" applyFill="1" applyBorder="1" applyAlignment="1">
      <alignment horizontal="center" vertical="center" wrapText="1"/>
    </xf>
    <xf numFmtId="3" fontId="13" fillId="27" borderId="279" xfId="2" applyNumberFormat="1" applyFont="1" applyFill="1" applyBorder="1" applyAlignment="1">
      <alignment horizontal="center" vertical="center" wrapText="1"/>
    </xf>
    <xf numFmtId="3" fontId="13" fillId="27" borderId="280" xfId="1" applyNumberFormat="1" applyFont="1" applyFill="1" applyBorder="1" applyAlignment="1">
      <alignment horizontal="center" vertical="center" wrapText="1"/>
    </xf>
    <xf numFmtId="3" fontId="13" fillId="27" borderId="177" xfId="2" applyNumberFormat="1" applyFont="1" applyFill="1" applyBorder="1" applyAlignment="1">
      <alignment horizontal="center" vertical="center" wrapText="1"/>
    </xf>
    <xf numFmtId="3" fontId="13" fillId="18" borderId="180" xfId="2" applyNumberFormat="1" applyFont="1" applyFill="1" applyBorder="1" applyAlignment="1">
      <alignment horizontal="center" vertical="center" wrapText="1"/>
    </xf>
    <xf numFmtId="3" fontId="13" fillId="18" borderId="212" xfId="2" applyNumberFormat="1" applyFont="1" applyFill="1" applyBorder="1" applyAlignment="1">
      <alignment horizontal="center" vertical="center" wrapText="1"/>
    </xf>
    <xf numFmtId="3" fontId="13" fillId="18" borderId="279" xfId="3" applyNumberFormat="1" applyFont="1" applyFill="1" applyBorder="1" applyAlignment="1">
      <alignment horizontal="center" vertical="center" wrapText="1"/>
    </xf>
    <xf numFmtId="3" fontId="13" fillId="18" borderId="280" xfId="3" applyNumberFormat="1" applyFont="1" applyFill="1" applyBorder="1" applyAlignment="1">
      <alignment horizontal="center" vertical="center" wrapText="1"/>
    </xf>
    <xf numFmtId="3" fontId="13" fillId="18" borderId="177" xfId="2" applyNumberFormat="1" applyFont="1" applyFill="1" applyBorder="1" applyAlignment="1">
      <alignment horizontal="center" vertical="center" wrapText="1"/>
    </xf>
    <xf numFmtId="3" fontId="13" fillId="18" borderId="281" xfId="2" applyNumberFormat="1" applyFont="1" applyFill="1" applyBorder="1" applyAlignment="1">
      <alignment horizontal="center" vertical="center" wrapText="1"/>
    </xf>
    <xf numFmtId="3" fontId="13" fillId="18" borderId="141" xfId="2" applyNumberFormat="1" applyFont="1" applyFill="1" applyBorder="1" applyAlignment="1">
      <alignment horizontal="center" vertical="center" wrapText="1"/>
    </xf>
    <xf numFmtId="3" fontId="13" fillId="18" borderId="159" xfId="2" applyNumberFormat="1" applyFont="1" applyFill="1" applyBorder="1" applyAlignment="1">
      <alignment horizontal="center" vertical="center" wrapText="1"/>
    </xf>
    <xf numFmtId="3" fontId="13" fillId="18" borderId="160" xfId="3" applyNumberFormat="1" applyFont="1" applyFill="1" applyBorder="1" applyAlignment="1">
      <alignment horizontal="center" vertical="center" wrapText="1"/>
    </xf>
    <xf numFmtId="3" fontId="13" fillId="18" borderId="161" xfId="3" applyNumberFormat="1" applyFont="1" applyFill="1" applyBorder="1" applyAlignment="1">
      <alignment horizontal="center" vertical="center" wrapText="1"/>
    </xf>
    <xf numFmtId="3" fontId="13" fillId="18" borderId="282" xfId="2" applyNumberFormat="1" applyFont="1" applyFill="1" applyBorder="1" applyAlignment="1">
      <alignment horizontal="center" vertical="center" wrapText="1"/>
    </xf>
    <xf numFmtId="3" fontId="13" fillId="18" borderId="162" xfId="2" applyNumberFormat="1" applyFont="1" applyFill="1" applyBorder="1" applyAlignment="1">
      <alignment horizontal="center" vertical="center" wrapText="1"/>
    </xf>
    <xf numFmtId="9" fontId="13" fillId="27" borderId="141" xfId="1" applyFont="1" applyFill="1" applyBorder="1" applyAlignment="1">
      <alignment horizontal="center" vertical="center" wrapText="1"/>
    </xf>
    <xf numFmtId="9" fontId="13" fillId="27" borderId="159" xfId="1" applyFont="1" applyFill="1" applyBorder="1" applyAlignment="1">
      <alignment horizontal="center" vertical="center" wrapText="1"/>
    </xf>
    <xf numFmtId="9" fontId="13" fillId="27" borderId="160" xfId="1" applyFont="1" applyFill="1" applyBorder="1" applyAlignment="1">
      <alignment horizontal="center" vertical="center" wrapText="1"/>
    </xf>
    <xf numFmtId="9" fontId="13" fillId="27" borderId="161" xfId="2" applyNumberFormat="1" applyFont="1" applyFill="1" applyBorder="1" applyAlignment="1">
      <alignment horizontal="center" vertical="center" wrapText="1"/>
    </xf>
    <xf numFmtId="9" fontId="13" fillId="27" borderId="282" xfId="2" applyNumberFormat="1" applyFont="1" applyFill="1" applyBorder="1" applyAlignment="1">
      <alignment horizontal="center" vertical="center" wrapText="1"/>
    </xf>
    <xf numFmtId="9" fontId="13" fillId="19" borderId="158" xfId="1" applyFont="1" applyFill="1" applyBorder="1" applyAlignment="1">
      <alignment horizontal="center" vertical="center" wrapText="1"/>
    </xf>
    <xf numFmtId="9" fontId="13" fillId="27" borderId="161" xfId="1" applyFont="1" applyFill="1" applyBorder="1" applyAlignment="1">
      <alignment horizontal="center" vertical="center" wrapText="1"/>
    </xf>
    <xf numFmtId="9" fontId="13" fillId="27" borderId="282" xfId="1" applyFont="1" applyFill="1" applyBorder="1" applyAlignment="1">
      <alignment horizontal="center" vertical="center" wrapText="1"/>
    </xf>
    <xf numFmtId="9" fontId="13" fillId="27" borderId="162" xfId="1" applyFont="1" applyFill="1" applyBorder="1" applyAlignment="1">
      <alignment horizontal="center" vertical="center" wrapText="1"/>
    </xf>
    <xf numFmtId="0" fontId="13" fillId="18" borderId="165" xfId="2" applyFont="1" applyFill="1" applyBorder="1" applyAlignment="1">
      <alignment horizontal="center" vertical="center" wrapText="1"/>
    </xf>
    <xf numFmtId="0" fontId="13" fillId="18" borderId="166" xfId="2" applyFont="1" applyFill="1" applyBorder="1" applyAlignment="1">
      <alignment horizontal="center" vertical="center" wrapText="1"/>
    </xf>
    <xf numFmtId="0" fontId="13" fillId="18" borderId="167" xfId="2" applyFont="1" applyFill="1" applyBorder="1" applyAlignment="1">
      <alignment horizontal="center" vertical="center" wrapText="1"/>
    </xf>
    <xf numFmtId="0" fontId="13" fillId="18" borderId="168" xfId="2" applyFont="1" applyFill="1" applyBorder="1" applyAlignment="1">
      <alignment horizontal="center" vertical="center" wrapText="1"/>
    </xf>
    <xf numFmtId="0" fontId="13" fillId="18" borderId="169" xfId="2" applyFont="1" applyFill="1" applyBorder="1" applyAlignment="1">
      <alignment horizontal="center" vertical="center" wrapText="1"/>
    </xf>
    <xf numFmtId="0" fontId="13" fillId="18" borderId="235" xfId="2" applyFont="1" applyFill="1" applyBorder="1" applyAlignment="1">
      <alignment horizontal="center" vertical="center" wrapText="1"/>
    </xf>
    <xf numFmtId="0" fontId="13" fillId="18" borderId="170" xfId="2" applyFont="1" applyFill="1" applyBorder="1" applyAlignment="1">
      <alignment horizontal="center" vertical="center" wrapText="1"/>
    </xf>
    <xf numFmtId="3" fontId="13" fillId="40" borderId="63" xfId="2" applyNumberFormat="1" applyFont="1" applyFill="1" applyBorder="1" applyAlignment="1">
      <alignment horizontal="center" vertical="center" wrapText="1"/>
    </xf>
    <xf numFmtId="3" fontId="13" fillId="33" borderId="63" xfId="2" applyNumberFormat="1" applyFont="1" applyFill="1" applyBorder="1" applyAlignment="1">
      <alignment horizontal="center" vertical="center" wrapText="1"/>
    </xf>
    <xf numFmtId="164" fontId="13" fillId="18" borderId="77" xfId="2" applyNumberFormat="1" applyFont="1" applyFill="1" applyBorder="1" applyAlignment="1">
      <alignment horizontal="center" vertical="center" wrapText="1"/>
    </xf>
    <xf numFmtId="3" fontId="13" fillId="33" borderId="77" xfId="2" applyNumberFormat="1" applyFont="1" applyFill="1" applyBorder="1" applyAlignment="1">
      <alignment horizontal="center" vertical="center" wrapText="1"/>
    </xf>
    <xf numFmtId="4" fontId="13" fillId="0" borderId="77" xfId="2" applyNumberFormat="1" applyFont="1" applyBorder="1" applyAlignment="1">
      <alignment horizontal="center" vertical="center" wrapText="1"/>
    </xf>
    <xf numFmtId="3" fontId="13" fillId="40" borderId="235" xfId="2" applyNumberFormat="1" applyFont="1" applyFill="1" applyBorder="1" applyAlignment="1">
      <alignment horizontal="center" vertical="center" wrapText="1"/>
    </xf>
    <xf numFmtId="3" fontId="13" fillId="40" borderId="55" xfId="2" applyNumberFormat="1" applyFont="1" applyFill="1" applyBorder="1" applyAlignment="1">
      <alignment horizontal="center" vertical="center" wrapText="1"/>
    </xf>
    <xf numFmtId="3" fontId="35" fillId="18" borderId="59" xfId="2" applyNumberFormat="1" applyFont="1" applyFill="1" applyBorder="1" applyAlignment="1">
      <alignment horizontal="center" vertical="center" wrapText="1"/>
    </xf>
    <xf numFmtId="0" fontId="7" fillId="27" borderId="0" xfId="2" applyFont="1" applyFill="1" applyAlignment="1">
      <alignment horizontal="center" vertical="center" wrapText="1"/>
    </xf>
    <xf numFmtId="0" fontId="13" fillId="3" borderId="115" xfId="0" applyFont="1" applyFill="1" applyBorder="1" applyAlignment="1">
      <alignment horizontal="center" vertical="center" wrapText="1"/>
    </xf>
    <xf numFmtId="0" fontId="13" fillId="3" borderId="116" xfId="0" applyFont="1" applyFill="1" applyBorder="1" applyAlignment="1">
      <alignment horizontal="center" vertical="center" wrapText="1"/>
    </xf>
    <xf numFmtId="0" fontId="28" fillId="15" borderId="285" xfId="0" applyFont="1" applyFill="1" applyBorder="1" applyAlignment="1">
      <alignment horizontal="center" vertical="center" wrapText="1"/>
    </xf>
    <xf numFmtId="0" fontId="28" fillId="15" borderId="286" xfId="0" applyFont="1" applyFill="1" applyBorder="1" applyAlignment="1">
      <alignment horizontal="center" vertical="center" wrapText="1"/>
    </xf>
    <xf numFmtId="0" fontId="28" fillId="15" borderId="287" xfId="0" applyFont="1" applyFill="1" applyBorder="1" applyAlignment="1">
      <alignment horizontal="center" vertical="center" wrapText="1"/>
    </xf>
    <xf numFmtId="0" fontId="28" fillId="15" borderId="289" xfId="0" applyFont="1" applyFill="1" applyBorder="1" applyAlignment="1">
      <alignment horizontal="center" vertical="center" wrapText="1"/>
    </xf>
    <xf numFmtId="3" fontId="35" fillId="13" borderId="214" xfId="0" applyNumberFormat="1" applyFont="1" applyFill="1" applyBorder="1" applyAlignment="1">
      <alignment horizontal="center" vertical="center"/>
    </xf>
    <xf numFmtId="3" fontId="35" fillId="14" borderId="77" xfId="0" applyNumberFormat="1" applyFont="1" applyFill="1" applyBorder="1" applyAlignment="1">
      <alignment horizontal="center" vertical="center"/>
    </xf>
    <xf numFmtId="3" fontId="35" fillId="4" borderId="215" xfId="0" applyNumberFormat="1" applyFont="1" applyFill="1" applyBorder="1" applyAlignment="1">
      <alignment horizontal="center" vertical="center"/>
    </xf>
    <xf numFmtId="3" fontId="35" fillId="13" borderId="198" xfId="0" applyNumberFormat="1" applyFont="1" applyFill="1" applyBorder="1" applyAlignment="1">
      <alignment horizontal="center" vertical="center"/>
    </xf>
    <xf numFmtId="3" fontId="35" fillId="14" borderId="113" xfId="0" applyNumberFormat="1" applyFont="1" applyFill="1" applyBorder="1" applyAlignment="1">
      <alignment horizontal="center" vertical="center"/>
    </xf>
    <xf numFmtId="3" fontId="35" fillId="4" borderId="201" xfId="0" applyNumberFormat="1" applyFont="1" applyFill="1" applyBorder="1" applyAlignment="1">
      <alignment horizontal="center" vertical="center"/>
    </xf>
    <xf numFmtId="3" fontId="35" fillId="13" borderId="205" xfId="0" applyNumberFormat="1" applyFont="1" applyFill="1" applyBorder="1" applyAlignment="1">
      <alignment horizontal="center" vertical="center"/>
    </xf>
    <xf numFmtId="3" fontId="35" fillId="14" borderId="115" xfId="0" applyNumberFormat="1" applyFont="1" applyFill="1" applyBorder="1" applyAlignment="1">
      <alignment horizontal="center" vertical="center"/>
    </xf>
    <xf numFmtId="3" fontId="35" fillId="4" borderId="202" xfId="0" applyNumberFormat="1" applyFont="1" applyFill="1" applyBorder="1" applyAlignment="1">
      <alignment horizontal="center" vertical="center"/>
    </xf>
    <xf numFmtId="0" fontId="14" fillId="3" borderId="292" xfId="5" applyFont="1" applyFill="1" applyBorder="1" applyAlignment="1">
      <alignment horizontal="left" vertical="top" wrapText="1"/>
    </xf>
    <xf numFmtId="0" fontId="13" fillId="3" borderId="293" xfId="5" applyFont="1" applyFill="1" applyBorder="1" applyAlignment="1">
      <alignment horizontal="left" vertical="top" wrapText="1"/>
    </xf>
    <xf numFmtId="0" fontId="13" fillId="3" borderId="92" xfId="5" applyFont="1" applyFill="1" applyBorder="1" applyAlignment="1">
      <alignment horizontal="left" vertical="center" wrapText="1"/>
    </xf>
    <xf numFmtId="0" fontId="13" fillId="18" borderId="95" xfId="5" applyFont="1" applyFill="1" applyBorder="1" applyAlignment="1">
      <alignment horizontal="left" vertical="center" wrapText="1"/>
    </xf>
    <xf numFmtId="0" fontId="0" fillId="3" borderId="0" xfId="5" applyFont="1" applyFill="1" applyAlignment="1">
      <alignment horizontal="center" vertical="center" wrapText="1"/>
    </xf>
    <xf numFmtId="0" fontId="14" fillId="12" borderId="294" xfId="0" applyFont="1" applyFill="1" applyBorder="1" applyAlignment="1">
      <alignment horizontal="center" vertical="center" wrapText="1"/>
    </xf>
    <xf numFmtId="0" fontId="14" fillId="12" borderId="295" xfId="0" applyFont="1" applyFill="1" applyBorder="1" applyAlignment="1">
      <alignment horizontal="center" vertical="center" wrapText="1"/>
    </xf>
    <xf numFmtId="0" fontId="14" fillId="12" borderId="296" xfId="0" applyFont="1" applyFill="1" applyBorder="1" applyAlignment="1">
      <alignment horizontal="center" vertical="center" wrapText="1"/>
    </xf>
    <xf numFmtId="0" fontId="67" fillId="3" borderId="0" xfId="0" applyFont="1" applyFill="1" applyAlignment="1">
      <alignment vertical="center" wrapText="1"/>
    </xf>
    <xf numFmtId="0" fontId="13" fillId="3" borderId="0" xfId="5" applyFont="1" applyFill="1" applyAlignment="1">
      <alignment horizontal="center" vertical="center"/>
    </xf>
    <xf numFmtId="0" fontId="13" fillId="3" borderId="299" xfId="5" applyFont="1" applyFill="1" applyBorder="1" applyAlignment="1">
      <alignment vertical="center" wrapText="1"/>
    </xf>
    <xf numFmtId="0" fontId="13" fillId="3" borderId="301" xfId="5" applyFont="1" applyFill="1" applyBorder="1" applyAlignment="1">
      <alignment vertical="center" wrapText="1"/>
    </xf>
    <xf numFmtId="0" fontId="13" fillId="0" borderId="303" xfId="5" applyFont="1" applyBorder="1" applyAlignment="1">
      <alignment horizontal="center" vertical="center" wrapText="1"/>
    </xf>
    <xf numFmtId="0" fontId="13" fillId="3" borderId="304" xfId="5" applyFont="1" applyFill="1" applyBorder="1" applyAlignment="1">
      <alignment horizontal="left" vertical="center" wrapText="1"/>
    </xf>
    <xf numFmtId="3" fontId="13" fillId="0" borderId="305" xfId="5" applyNumberFormat="1" applyFont="1" applyBorder="1" applyAlignment="1">
      <alignment horizontal="center" vertical="center" wrapText="1"/>
    </xf>
    <xf numFmtId="0" fontId="13" fillId="3" borderId="306" xfId="5" applyFont="1" applyFill="1" applyBorder="1" applyAlignment="1">
      <alignment horizontal="left" vertical="center" wrapText="1"/>
    </xf>
    <xf numFmtId="0" fontId="13" fillId="3" borderId="307" xfId="5" applyFont="1" applyFill="1" applyBorder="1" applyAlignment="1">
      <alignment horizontal="left" vertical="center" wrapText="1"/>
    </xf>
    <xf numFmtId="3" fontId="13" fillId="0" borderId="308" xfId="5" applyNumberFormat="1" applyFont="1" applyBorder="1" applyAlignment="1">
      <alignment horizontal="center" vertical="center" wrapText="1"/>
    </xf>
    <xf numFmtId="0" fontId="13" fillId="3" borderId="301" xfId="5" applyFont="1" applyFill="1" applyBorder="1" applyAlignment="1">
      <alignment horizontal="left" vertical="center" wrapText="1"/>
    </xf>
    <xf numFmtId="9" fontId="13" fillId="0" borderId="303" xfId="5" applyNumberFormat="1" applyFont="1" applyBorder="1" applyAlignment="1">
      <alignment horizontal="center" vertical="center" wrapText="1"/>
    </xf>
    <xf numFmtId="0" fontId="13" fillId="3" borderId="306" xfId="5" applyFont="1" applyFill="1" applyBorder="1" applyAlignment="1">
      <alignment vertical="center" wrapText="1"/>
    </xf>
    <xf numFmtId="0" fontId="13" fillId="3" borderId="310" xfId="5" applyFont="1" applyFill="1" applyBorder="1" applyAlignment="1">
      <alignment vertical="center" wrapText="1"/>
    </xf>
    <xf numFmtId="0" fontId="13" fillId="3" borderId="299" xfId="5" applyFont="1" applyFill="1" applyBorder="1" applyAlignment="1">
      <alignment horizontal="center" vertical="center" wrapText="1"/>
    </xf>
    <xf numFmtId="3" fontId="13" fillId="0" borderId="300" xfId="5" applyNumberFormat="1" applyFont="1" applyBorder="1" applyAlignment="1">
      <alignment horizontal="center" vertical="center" wrapText="1"/>
    </xf>
    <xf numFmtId="0" fontId="13" fillId="3" borderId="301" xfId="5" applyFont="1" applyFill="1" applyBorder="1" applyAlignment="1">
      <alignment horizontal="center" vertical="center" wrapText="1"/>
    </xf>
    <xf numFmtId="0" fontId="13" fillId="3" borderId="304" xfId="5" applyFont="1" applyFill="1" applyBorder="1" applyAlignment="1">
      <alignment horizontal="center" vertical="center" wrapText="1"/>
    </xf>
    <xf numFmtId="0" fontId="13" fillId="3" borderId="306" xfId="5" applyFont="1" applyFill="1" applyBorder="1" applyAlignment="1">
      <alignment horizontal="center" vertical="center" wrapText="1"/>
    </xf>
    <xf numFmtId="9" fontId="13" fillId="0" borderId="308" xfId="5" applyNumberFormat="1" applyFont="1" applyBorder="1" applyAlignment="1">
      <alignment horizontal="center" vertical="center" wrapText="1"/>
    </xf>
    <xf numFmtId="3" fontId="13" fillId="0" borderId="303" xfId="5" applyNumberFormat="1" applyFont="1" applyBorder="1" applyAlignment="1">
      <alignment horizontal="center" vertical="center" wrapText="1"/>
    </xf>
    <xf numFmtId="0" fontId="13" fillId="0" borderId="308" xfId="5" applyFont="1" applyBorder="1" applyAlignment="1">
      <alignment horizontal="center" vertical="center" wrapText="1"/>
    </xf>
    <xf numFmtId="9" fontId="13" fillId="0" borderId="305" xfId="5" applyNumberFormat="1" applyFont="1" applyBorder="1" applyAlignment="1">
      <alignment horizontal="center" vertical="center" wrapText="1"/>
    </xf>
    <xf numFmtId="0" fontId="13" fillId="3" borderId="310" xfId="5" applyFont="1" applyFill="1" applyBorder="1" applyAlignment="1">
      <alignment horizontal="center" vertical="center"/>
    </xf>
    <xf numFmtId="0" fontId="13" fillId="3" borderId="310" xfId="5" applyFont="1" applyFill="1" applyBorder="1" applyAlignment="1">
      <alignment horizontal="center" vertical="center" wrapText="1"/>
    </xf>
    <xf numFmtId="3" fontId="13" fillId="3" borderId="305" xfId="5" applyNumberFormat="1" applyFont="1" applyFill="1" applyBorder="1" applyAlignment="1">
      <alignment horizontal="center" vertical="center" wrapText="1"/>
    </xf>
    <xf numFmtId="0" fontId="13" fillId="3" borderId="312" xfId="5" applyFont="1" applyFill="1" applyBorder="1" applyAlignment="1">
      <alignment horizontal="center" vertical="center" wrapText="1"/>
    </xf>
    <xf numFmtId="1" fontId="34" fillId="0" borderId="305" xfId="0" applyNumberFormat="1" applyFont="1" applyBorder="1" applyAlignment="1">
      <alignment horizontal="center" vertical="center" wrapText="1"/>
    </xf>
    <xf numFmtId="1" fontId="34" fillId="0" borderId="317" xfId="0" applyNumberFormat="1" applyFont="1" applyBorder="1" applyAlignment="1">
      <alignment horizontal="center" vertical="center" wrapText="1"/>
    </xf>
    <xf numFmtId="1" fontId="13" fillId="0" borderId="125" xfId="1" applyNumberFormat="1" applyFont="1" applyFill="1" applyBorder="1" applyAlignment="1">
      <alignment horizontal="center" vertical="center" wrapText="1"/>
    </xf>
    <xf numFmtId="0" fontId="19" fillId="7" borderId="129" xfId="0" applyFont="1" applyFill="1" applyBorder="1" applyAlignment="1">
      <alignment horizontal="center" vertical="center" wrapText="1"/>
    </xf>
    <xf numFmtId="0" fontId="13" fillId="0" borderId="305" xfId="5" applyFont="1" applyBorder="1" applyAlignment="1">
      <alignment horizontal="center" vertical="center" wrapText="1"/>
    </xf>
    <xf numFmtId="0" fontId="0" fillId="3" borderId="58" xfId="0" applyFill="1" applyBorder="1" applyAlignment="1">
      <alignment horizontal="left" vertical="center"/>
    </xf>
    <xf numFmtId="0" fontId="15" fillId="11" borderId="111" xfId="0" applyFont="1" applyFill="1" applyBorder="1" applyAlignment="1">
      <alignment horizontal="center" vertical="center" wrapText="1"/>
    </xf>
    <xf numFmtId="0" fontId="13" fillId="3" borderId="318" xfId="5" applyFont="1" applyFill="1" applyBorder="1" applyAlignment="1">
      <alignment horizontal="left" vertical="center" wrapText="1"/>
    </xf>
    <xf numFmtId="0" fontId="16" fillId="3" borderId="309" xfId="5" applyFont="1" applyFill="1" applyBorder="1" applyAlignment="1">
      <alignment horizontal="left" vertical="center" wrapText="1"/>
    </xf>
    <xf numFmtId="0" fontId="16" fillId="3" borderId="302" xfId="5" applyFont="1" applyFill="1" applyBorder="1" applyAlignment="1">
      <alignment horizontal="left" vertical="center" wrapText="1"/>
    </xf>
    <xf numFmtId="0" fontId="13" fillId="3" borderId="309" xfId="5" applyFont="1" applyFill="1" applyBorder="1" applyAlignment="1">
      <alignment horizontal="left" vertical="center" wrapText="1"/>
    </xf>
    <xf numFmtId="0" fontId="13" fillId="3" borderId="302" xfId="5" applyFont="1" applyFill="1" applyBorder="1" applyAlignment="1">
      <alignment horizontal="left" vertical="center" wrapText="1"/>
    </xf>
    <xf numFmtId="0" fontId="13" fillId="3" borderId="320" xfId="5" applyFont="1" applyFill="1" applyBorder="1" applyAlignment="1">
      <alignment horizontal="left" vertical="center" wrapText="1"/>
    </xf>
    <xf numFmtId="0" fontId="14" fillId="12" borderId="321" xfId="5" applyFont="1" applyFill="1" applyBorder="1" applyAlignment="1">
      <alignment horizontal="center" vertical="center" wrapText="1"/>
    </xf>
    <xf numFmtId="0" fontId="13" fillId="3" borderId="322" xfId="5" applyFont="1" applyFill="1" applyBorder="1" applyAlignment="1">
      <alignment horizontal="center" vertical="center" wrapText="1"/>
    </xf>
    <xf numFmtId="0" fontId="13" fillId="3" borderId="323" xfId="5" applyFont="1" applyFill="1" applyBorder="1" applyAlignment="1">
      <alignment horizontal="left" vertical="center" wrapText="1"/>
    </xf>
    <xf numFmtId="0" fontId="13" fillId="0" borderId="324" xfId="5" applyFont="1" applyBorder="1" applyAlignment="1">
      <alignment horizontal="center" vertical="center" wrapText="1"/>
    </xf>
    <xf numFmtId="0" fontId="6" fillId="12" borderId="1" xfId="0" applyFont="1" applyFill="1" applyBorder="1" applyAlignment="1">
      <alignment horizontal="center" vertical="center" wrapText="1"/>
    </xf>
    <xf numFmtId="0" fontId="6" fillId="12" borderId="5" xfId="0" applyFont="1" applyFill="1" applyBorder="1" applyAlignment="1">
      <alignment horizontal="center" vertical="center" wrapText="1"/>
    </xf>
    <xf numFmtId="0" fontId="6" fillId="12" borderId="55" xfId="0" applyFont="1" applyFill="1" applyBorder="1" applyAlignment="1">
      <alignment horizontal="center" vertical="center" wrapText="1"/>
    </xf>
    <xf numFmtId="0" fontId="6" fillId="12" borderId="56" xfId="0" applyFont="1" applyFill="1" applyBorder="1" applyAlignment="1">
      <alignment horizontal="center" vertical="center" wrapText="1"/>
    </xf>
    <xf numFmtId="0" fontId="19" fillId="7" borderId="53" xfId="0" applyFont="1" applyFill="1" applyBorder="1" applyAlignment="1">
      <alignment horizontal="center" vertical="center" wrapText="1"/>
    </xf>
    <xf numFmtId="0" fontId="19" fillId="7" borderId="126" xfId="0" applyFont="1" applyFill="1" applyBorder="1" applyAlignment="1">
      <alignment horizontal="center" vertical="center" wrapText="1"/>
    </xf>
    <xf numFmtId="0" fontId="19" fillId="7" borderId="273" xfId="0" applyFont="1" applyFill="1" applyBorder="1" applyAlignment="1">
      <alignment horizontal="center" vertical="center" wrapText="1"/>
    </xf>
    <xf numFmtId="0" fontId="13" fillId="3" borderId="223" xfId="2" applyFont="1" applyFill="1" applyBorder="1" applyAlignment="1">
      <alignment horizontal="center" vertical="center" wrapText="1"/>
    </xf>
    <xf numFmtId="0" fontId="13" fillId="3" borderId="130" xfId="2" applyFont="1" applyFill="1" applyBorder="1" applyAlignment="1">
      <alignment horizontal="center" vertical="center" wrapText="1"/>
    </xf>
    <xf numFmtId="0" fontId="13" fillId="3" borderId="107" xfId="2" applyFont="1" applyFill="1" applyBorder="1" applyAlignment="1">
      <alignment horizontal="center" vertical="center" wrapText="1"/>
    </xf>
    <xf numFmtId="0" fontId="13" fillId="3" borderId="69" xfId="2" applyFont="1" applyFill="1" applyBorder="1" applyAlignment="1">
      <alignment horizontal="center" vertical="center" wrapText="1"/>
    </xf>
    <xf numFmtId="0" fontId="13" fillId="3" borderId="220" xfId="2" applyFont="1" applyFill="1" applyBorder="1" applyAlignment="1">
      <alignment horizontal="center" vertical="center" wrapText="1"/>
    </xf>
    <xf numFmtId="0" fontId="13" fillId="3" borderId="326" xfId="2" applyFont="1" applyFill="1" applyBorder="1" applyAlignment="1">
      <alignment horizontal="center" vertical="center" wrapText="1"/>
    </xf>
    <xf numFmtId="0" fontId="13" fillId="3" borderId="327" xfId="2" applyFont="1" applyFill="1" applyBorder="1" applyAlignment="1">
      <alignment horizontal="center" vertical="center" wrapText="1"/>
    </xf>
    <xf numFmtId="0" fontId="13" fillId="3" borderId="328" xfId="2" applyFont="1" applyFill="1" applyBorder="1" applyAlignment="1">
      <alignment horizontal="center" vertical="center" wrapText="1"/>
    </xf>
    <xf numFmtId="0" fontId="13" fillId="3" borderId="127" xfId="2" applyFont="1" applyFill="1" applyBorder="1" applyAlignment="1">
      <alignment horizontal="center" vertical="center" wrapText="1"/>
    </xf>
    <xf numFmtId="0" fontId="13" fillId="3" borderId="331" xfId="2" applyFont="1" applyFill="1" applyBorder="1" applyAlignment="1">
      <alignment horizontal="center" vertical="center" wrapText="1"/>
    </xf>
    <xf numFmtId="0" fontId="13" fillId="3" borderId="332" xfId="2" applyFont="1" applyFill="1" applyBorder="1" applyAlignment="1">
      <alignment horizontal="center" vertical="center" wrapText="1"/>
    </xf>
    <xf numFmtId="0" fontId="13" fillId="3" borderId="333" xfId="2" applyFont="1" applyFill="1" applyBorder="1" applyAlignment="1">
      <alignment horizontal="center" vertical="center" wrapText="1"/>
    </xf>
    <xf numFmtId="0" fontId="13" fillId="3" borderId="334" xfId="2" applyFont="1" applyFill="1" applyBorder="1" applyAlignment="1">
      <alignment horizontal="center" vertical="center" wrapText="1"/>
    </xf>
    <xf numFmtId="0" fontId="13" fillId="3" borderId="335" xfId="2" applyFont="1" applyFill="1" applyBorder="1" applyAlignment="1">
      <alignment horizontal="center" vertical="center" wrapText="1"/>
    </xf>
    <xf numFmtId="9" fontId="13" fillId="3" borderId="127" xfId="1" applyFont="1" applyFill="1" applyBorder="1" applyAlignment="1">
      <alignment horizontal="center" vertical="center" wrapText="1"/>
    </xf>
    <xf numFmtId="9" fontId="13" fillId="3" borderId="130" xfId="1" applyFont="1" applyFill="1" applyBorder="1" applyAlignment="1">
      <alignment horizontal="center" vertical="center" wrapText="1"/>
    </xf>
    <xf numFmtId="9" fontId="13" fillId="3" borderId="69" xfId="1" applyFont="1" applyFill="1" applyBorder="1" applyAlignment="1">
      <alignment horizontal="center" vertical="center" wrapText="1"/>
    </xf>
    <xf numFmtId="9" fontId="13" fillId="3" borderId="128" xfId="1" applyFont="1" applyFill="1" applyBorder="1" applyAlignment="1">
      <alignment horizontal="center" vertical="center" wrapText="1"/>
    </xf>
    <xf numFmtId="9" fontId="13" fillId="3" borderId="131" xfId="1" applyFont="1" applyFill="1" applyBorder="1" applyAlignment="1">
      <alignment horizontal="center" vertical="center" wrapText="1"/>
    </xf>
    <xf numFmtId="0" fontId="18" fillId="9" borderId="223" xfId="0" applyFont="1" applyFill="1" applyBorder="1" applyAlignment="1">
      <alignment horizontal="center" vertical="center" wrapText="1"/>
    </xf>
    <xf numFmtId="0" fontId="18" fillId="9" borderId="130" xfId="0" applyFont="1" applyFill="1" applyBorder="1" applyAlignment="1">
      <alignment horizontal="center" vertical="center" wrapText="1"/>
    </xf>
    <xf numFmtId="0" fontId="13" fillId="3" borderId="338" xfId="2" applyFont="1" applyFill="1" applyBorder="1" applyAlignment="1">
      <alignment horizontal="center" vertical="center" wrapText="1"/>
    </xf>
    <xf numFmtId="0" fontId="13" fillId="3" borderId="339" xfId="2" applyFont="1" applyFill="1" applyBorder="1" applyAlignment="1">
      <alignment horizontal="center" vertical="center" wrapText="1"/>
    </xf>
    <xf numFmtId="0" fontId="13" fillId="3" borderId="340" xfId="2" applyFont="1" applyFill="1" applyBorder="1" applyAlignment="1">
      <alignment horizontal="center" vertical="center" wrapText="1"/>
    </xf>
    <xf numFmtId="0" fontId="13" fillId="3" borderId="341" xfId="2" applyFont="1" applyFill="1" applyBorder="1" applyAlignment="1">
      <alignment horizontal="center" vertical="center" wrapText="1"/>
    </xf>
    <xf numFmtId="0" fontId="13" fillId="3" borderId="344" xfId="2" applyFont="1" applyFill="1" applyBorder="1" applyAlignment="1">
      <alignment horizontal="center" vertical="center" wrapText="1"/>
    </xf>
    <xf numFmtId="0" fontId="13" fillId="3" borderId="345" xfId="2" applyFont="1" applyFill="1" applyBorder="1" applyAlignment="1">
      <alignment horizontal="center" vertical="center" wrapText="1"/>
    </xf>
    <xf numFmtId="9" fontId="13" fillId="3" borderId="338" xfId="1" applyFont="1" applyFill="1" applyBorder="1" applyAlignment="1">
      <alignment horizontal="center" vertical="center" wrapText="1"/>
    </xf>
    <xf numFmtId="9" fontId="13" fillId="3" borderId="339" xfId="1" applyFont="1" applyFill="1" applyBorder="1" applyAlignment="1">
      <alignment horizontal="center" vertical="center" wrapText="1"/>
    </xf>
    <xf numFmtId="9" fontId="13" fillId="3" borderId="340" xfId="1" applyFont="1" applyFill="1" applyBorder="1" applyAlignment="1">
      <alignment horizontal="center" vertical="center" wrapText="1"/>
    </xf>
    <xf numFmtId="9" fontId="13" fillId="3" borderId="344" xfId="1" applyFont="1" applyFill="1" applyBorder="1" applyAlignment="1">
      <alignment horizontal="center" vertical="center" wrapText="1"/>
    </xf>
    <xf numFmtId="9" fontId="13" fillId="3" borderId="345" xfId="1" applyFont="1" applyFill="1" applyBorder="1" applyAlignment="1">
      <alignment horizontal="center" vertical="center" wrapText="1"/>
    </xf>
    <xf numFmtId="9" fontId="13" fillId="3" borderId="346" xfId="1" applyFont="1" applyFill="1" applyBorder="1" applyAlignment="1">
      <alignment horizontal="center" vertical="center" wrapText="1"/>
    </xf>
    <xf numFmtId="0" fontId="13" fillId="3" borderId="350" xfId="2" applyFont="1" applyFill="1" applyBorder="1" applyAlignment="1">
      <alignment horizontal="center" vertical="center" wrapText="1"/>
    </xf>
    <xf numFmtId="0" fontId="13" fillId="3" borderId="351" xfId="2" applyFont="1" applyFill="1" applyBorder="1" applyAlignment="1">
      <alignment horizontal="center" vertical="center" wrapText="1"/>
    </xf>
    <xf numFmtId="0" fontId="13" fillId="3" borderId="352" xfId="2" applyFont="1" applyFill="1" applyBorder="1" applyAlignment="1">
      <alignment horizontal="center" vertical="center" wrapText="1"/>
    </xf>
    <xf numFmtId="0" fontId="13" fillId="3" borderId="353" xfId="2" applyFont="1" applyFill="1" applyBorder="1" applyAlignment="1">
      <alignment horizontal="center" vertical="center" wrapText="1"/>
    </xf>
    <xf numFmtId="0" fontId="13" fillId="3" borderId="354" xfId="2" applyFont="1" applyFill="1" applyBorder="1" applyAlignment="1">
      <alignment horizontal="center" vertical="center" wrapText="1"/>
    </xf>
    <xf numFmtId="0" fontId="13" fillId="3" borderId="346" xfId="2" applyFont="1" applyFill="1" applyBorder="1" applyAlignment="1">
      <alignment horizontal="center" vertical="center" wrapText="1"/>
    </xf>
    <xf numFmtId="0" fontId="13" fillId="3" borderId="347" xfId="2" applyFont="1" applyFill="1" applyBorder="1" applyAlignment="1">
      <alignment horizontal="center" vertical="center" wrapText="1"/>
    </xf>
    <xf numFmtId="0" fontId="13" fillId="18" borderId="346" xfId="2" applyFont="1" applyFill="1" applyBorder="1" applyAlignment="1">
      <alignment horizontal="center" vertical="center" wrapText="1"/>
    </xf>
    <xf numFmtId="0" fontId="13" fillId="18" borderId="347" xfId="2" applyFont="1" applyFill="1" applyBorder="1" applyAlignment="1">
      <alignment horizontal="center" vertical="center" wrapText="1"/>
    </xf>
    <xf numFmtId="0" fontId="13" fillId="18" borderId="327" xfId="2" applyFont="1" applyFill="1" applyBorder="1" applyAlignment="1">
      <alignment horizontal="center" vertical="center" wrapText="1"/>
    </xf>
    <xf numFmtId="0" fontId="13" fillId="18" borderId="328" xfId="2" applyFont="1" applyFill="1" applyBorder="1" applyAlignment="1">
      <alignment horizontal="center" vertical="center" wrapText="1"/>
    </xf>
    <xf numFmtId="0" fontId="13" fillId="18" borderId="341" xfId="2" applyFont="1" applyFill="1" applyBorder="1" applyAlignment="1">
      <alignment horizontal="center" vertical="center" wrapText="1"/>
    </xf>
    <xf numFmtId="0" fontId="13" fillId="18" borderId="107" xfId="2" applyFont="1" applyFill="1" applyBorder="1" applyAlignment="1">
      <alignment horizontal="center" vertical="center" wrapText="1"/>
    </xf>
    <xf numFmtId="3" fontId="13" fillId="18" borderId="106" xfId="2" applyNumberFormat="1" applyFont="1" applyFill="1" applyBorder="1" applyAlignment="1">
      <alignment horizontal="center" vertical="center" wrapText="1"/>
    </xf>
    <xf numFmtId="49" fontId="13" fillId="3" borderId="29" xfId="2" applyNumberFormat="1" applyFont="1" applyFill="1" applyBorder="1" applyAlignment="1">
      <alignment horizontal="center" vertical="center" wrapText="1"/>
    </xf>
    <xf numFmtId="0" fontId="7" fillId="0" borderId="0" xfId="0" applyFont="1"/>
    <xf numFmtId="49" fontId="13" fillId="3" borderId="156" xfId="2" applyNumberFormat="1" applyFont="1" applyFill="1" applyBorder="1" applyAlignment="1">
      <alignment horizontal="center" vertical="center" wrapText="1"/>
    </xf>
    <xf numFmtId="0" fontId="13" fillId="3" borderId="355" xfId="2" applyFont="1" applyFill="1" applyBorder="1" applyAlignment="1">
      <alignment horizontal="center" vertical="center" wrapText="1"/>
    </xf>
    <xf numFmtId="3" fontId="13" fillId="20" borderId="355" xfId="2" applyNumberFormat="1" applyFont="1" applyFill="1" applyBorder="1" applyAlignment="1">
      <alignment horizontal="center" vertical="center" wrapText="1"/>
    </xf>
    <xf numFmtId="3" fontId="13" fillId="3" borderId="355" xfId="2" applyNumberFormat="1" applyFont="1" applyFill="1" applyBorder="1" applyAlignment="1">
      <alignment horizontal="center" vertical="center" wrapText="1"/>
    </xf>
    <xf numFmtId="3" fontId="13" fillId="3" borderId="356" xfId="2" applyNumberFormat="1" applyFont="1" applyFill="1" applyBorder="1" applyAlignment="1">
      <alignment horizontal="center" vertical="center" wrapText="1"/>
    </xf>
    <xf numFmtId="0" fontId="13" fillId="3" borderId="357" xfId="2" applyFont="1" applyFill="1" applyBorder="1" applyAlignment="1">
      <alignment horizontal="center" vertical="center" wrapText="1"/>
    </xf>
    <xf numFmtId="3" fontId="13" fillId="20" borderId="357" xfId="2" applyNumberFormat="1" applyFont="1" applyFill="1" applyBorder="1" applyAlignment="1">
      <alignment horizontal="center" vertical="center" wrapText="1"/>
    </xf>
    <xf numFmtId="3" fontId="13" fillId="3" borderId="357" xfId="2" applyNumberFormat="1" applyFont="1" applyFill="1" applyBorder="1" applyAlignment="1">
      <alignment horizontal="center" vertical="center" wrapText="1"/>
    </xf>
    <xf numFmtId="3" fontId="13" fillId="3" borderId="358" xfId="2" applyNumberFormat="1" applyFont="1" applyFill="1" applyBorder="1" applyAlignment="1">
      <alignment horizontal="center" vertical="center" wrapText="1"/>
    </xf>
    <xf numFmtId="2" fontId="13" fillId="0" borderId="305" xfId="1" applyNumberFormat="1" applyFont="1" applyFill="1" applyBorder="1" applyAlignment="1">
      <alignment horizontal="center" vertical="center" wrapText="1"/>
    </xf>
    <xf numFmtId="2" fontId="13" fillId="0" borderId="311" xfId="5" applyNumberFormat="1" applyFont="1" applyBorder="1" applyAlignment="1">
      <alignment horizontal="center" vertical="center" wrapText="1"/>
    </xf>
    <xf numFmtId="0" fontId="3" fillId="20" borderId="0" xfId="0" applyFont="1" applyFill="1" applyAlignment="1">
      <alignment vertical="center" wrapText="1"/>
    </xf>
    <xf numFmtId="3" fontId="13" fillId="12" borderId="58" xfId="2" applyNumberFormat="1" applyFont="1" applyFill="1" applyBorder="1" applyAlignment="1">
      <alignment horizontal="left" vertical="center" wrapText="1" indent="4"/>
    </xf>
    <xf numFmtId="3" fontId="36" fillId="8" borderId="58" xfId="0" applyNumberFormat="1" applyFont="1" applyFill="1" applyBorder="1" applyAlignment="1">
      <alignment horizontal="center" vertical="center" wrapText="1"/>
    </xf>
    <xf numFmtId="3" fontId="36" fillId="8" borderId="77" xfId="0" applyNumberFormat="1" applyFont="1" applyFill="1" applyBorder="1" applyAlignment="1">
      <alignment horizontal="center" vertical="center" wrapText="1"/>
    </xf>
    <xf numFmtId="3" fontId="36" fillId="8" borderId="57" xfId="0" applyNumberFormat="1" applyFont="1" applyFill="1" applyBorder="1" applyAlignment="1">
      <alignment horizontal="center" vertical="center" wrapText="1"/>
    </xf>
    <xf numFmtId="3" fontId="13" fillId="46" borderId="58" xfId="2" applyNumberFormat="1" applyFont="1" applyFill="1" applyBorder="1" applyAlignment="1">
      <alignment horizontal="left" vertical="center" wrapText="1" indent="4"/>
    </xf>
    <xf numFmtId="3" fontId="13" fillId="3" borderId="57" xfId="2" applyNumberFormat="1" applyFont="1" applyFill="1" applyBorder="1" applyAlignment="1">
      <alignment horizontal="center" vertical="center" wrapText="1"/>
    </xf>
    <xf numFmtId="0" fontId="36" fillId="8" borderId="63" xfId="0" applyFont="1" applyFill="1" applyBorder="1" applyAlignment="1">
      <alignment horizontal="center" vertical="center" wrapText="1"/>
    </xf>
    <xf numFmtId="0" fontId="36" fillId="8" borderId="58" xfId="0" applyFont="1" applyFill="1" applyBorder="1" applyAlignment="1">
      <alignment horizontal="center" vertical="center" wrapText="1"/>
    </xf>
    <xf numFmtId="0" fontId="36" fillId="8" borderId="77" xfId="0" applyFont="1" applyFill="1" applyBorder="1" applyAlignment="1">
      <alignment horizontal="center" vertical="center" wrapText="1"/>
    </xf>
    <xf numFmtId="0" fontId="36" fillId="8" borderId="57" xfId="0" applyFont="1" applyFill="1" applyBorder="1" applyAlignment="1">
      <alignment horizontal="center" vertical="center" wrapText="1"/>
    </xf>
    <xf numFmtId="0" fontId="13" fillId="12" borderId="63" xfId="2" applyFont="1" applyFill="1" applyBorder="1" applyAlignment="1">
      <alignment horizontal="left" vertical="center" wrapText="1" indent="4"/>
    </xf>
    <xf numFmtId="0" fontId="13" fillId="12" borderId="58" xfId="2" applyFont="1" applyFill="1" applyBorder="1" applyAlignment="1">
      <alignment horizontal="left" vertical="center" wrapText="1" indent="4"/>
    </xf>
    <xf numFmtId="3" fontId="13" fillId="12" borderId="63" xfId="2" applyNumberFormat="1" applyFont="1" applyFill="1" applyBorder="1" applyAlignment="1">
      <alignment horizontal="left" vertical="center" wrapText="1" indent="4"/>
    </xf>
    <xf numFmtId="3" fontId="36" fillId="8" borderId="63" xfId="0" applyNumberFormat="1" applyFont="1" applyFill="1" applyBorder="1" applyAlignment="1">
      <alignment horizontal="center" vertical="center" wrapText="1"/>
    </xf>
    <xf numFmtId="3" fontId="13" fillId="46" borderId="63" xfId="2" applyNumberFormat="1" applyFont="1" applyFill="1" applyBorder="1" applyAlignment="1">
      <alignment horizontal="left" vertical="center" wrapText="1" indent="4"/>
    </xf>
    <xf numFmtId="0" fontId="0" fillId="7" borderId="0" xfId="0" applyFill="1"/>
    <xf numFmtId="9" fontId="13" fillId="3" borderId="141" xfId="1" applyFont="1" applyFill="1" applyBorder="1" applyAlignment="1">
      <alignment horizontal="center" vertical="center"/>
    </xf>
    <xf numFmtId="0" fontId="63" fillId="3" borderId="0" xfId="0" applyFont="1" applyFill="1"/>
    <xf numFmtId="3" fontId="13" fillId="12" borderId="107" xfId="2" applyNumberFormat="1" applyFont="1" applyFill="1" applyBorder="1" applyAlignment="1">
      <alignment horizontal="center" vertical="center" wrapText="1"/>
    </xf>
    <xf numFmtId="3" fontId="13" fillId="0" borderId="107" xfId="2" applyNumberFormat="1" applyFont="1" applyBorder="1" applyAlignment="1">
      <alignment horizontal="center" vertical="center" wrapText="1"/>
    </xf>
    <xf numFmtId="3" fontId="13" fillId="0" borderId="106" xfId="2" applyNumberFormat="1" applyFont="1" applyBorder="1" applyAlignment="1">
      <alignment horizontal="center" vertical="center" wrapText="1"/>
    </xf>
    <xf numFmtId="3" fontId="13" fillId="27" borderId="64" xfId="2" applyNumberFormat="1" applyFont="1" applyFill="1" applyBorder="1" applyAlignment="1">
      <alignment horizontal="center" vertical="center" wrapText="1"/>
    </xf>
    <xf numFmtId="0" fontId="21" fillId="12" borderId="55" xfId="0" applyFont="1" applyFill="1" applyBorder="1" applyAlignment="1">
      <alignment horizontal="center" vertical="center" wrapText="1"/>
    </xf>
    <xf numFmtId="0" fontId="18" fillId="10" borderId="107" xfId="0" applyFont="1" applyFill="1" applyBorder="1" applyAlignment="1">
      <alignment horizontal="center" vertical="center" wrapText="1"/>
    </xf>
    <xf numFmtId="3" fontId="13" fillId="3" borderId="0" xfId="3" applyNumberFormat="1" applyFont="1" applyFill="1" applyAlignment="1">
      <alignment horizontal="center" vertical="center" wrapText="1"/>
    </xf>
    <xf numFmtId="3" fontId="25" fillId="3" borderId="0" xfId="3" applyNumberFormat="1" applyFont="1" applyFill="1" applyAlignment="1">
      <alignment horizontal="center" vertical="center" wrapText="1"/>
    </xf>
    <xf numFmtId="3" fontId="13" fillId="3" borderId="161" xfId="3" applyNumberFormat="1" applyFont="1" applyFill="1" applyBorder="1" applyAlignment="1">
      <alignment horizontal="center" vertical="center" wrapText="1"/>
    </xf>
    <xf numFmtId="3" fontId="13" fillId="27" borderId="161" xfId="3" applyNumberFormat="1" applyFont="1" applyFill="1" applyBorder="1" applyAlignment="1">
      <alignment horizontal="center" vertical="center" wrapText="1"/>
    </xf>
    <xf numFmtId="3" fontId="35" fillId="3" borderId="58" xfId="0" applyNumberFormat="1" applyFont="1" applyFill="1" applyBorder="1" applyAlignment="1">
      <alignment horizontal="center" vertical="center" wrapText="1"/>
    </xf>
    <xf numFmtId="0" fontId="13" fillId="3" borderId="0" xfId="0" applyFont="1" applyFill="1" applyAlignment="1">
      <alignment horizontal="left" wrapText="1"/>
    </xf>
    <xf numFmtId="0" fontId="20" fillId="3" borderId="0" xfId="0" applyFont="1" applyFill="1" applyAlignment="1">
      <alignment horizontal="left" vertical="center" wrapText="1" indent="26"/>
    </xf>
    <xf numFmtId="1" fontId="13" fillId="0" borderId="77" xfId="1" applyNumberFormat="1" applyFont="1" applyFill="1" applyBorder="1" applyAlignment="1">
      <alignment horizontal="center" vertical="center" wrapText="1"/>
    </xf>
    <xf numFmtId="1" fontId="13" fillId="0" borderId="76" xfId="1" applyNumberFormat="1" applyFont="1" applyFill="1" applyBorder="1" applyAlignment="1">
      <alignment horizontal="center" vertical="center" wrapText="1"/>
    </xf>
    <xf numFmtId="3" fontId="13" fillId="0" borderId="367" xfId="5" applyNumberFormat="1" applyFont="1" applyBorder="1" applyAlignment="1">
      <alignment horizontal="center" vertical="center" wrapText="1"/>
    </xf>
    <xf numFmtId="0" fontId="13" fillId="0" borderId="368" xfId="5" applyFont="1" applyBorder="1" applyAlignment="1">
      <alignment horizontal="center" vertical="center" wrapText="1"/>
    </xf>
    <xf numFmtId="3" fontId="13" fillId="0" borderId="369" xfId="5" applyNumberFormat="1" applyFont="1" applyBorder="1" applyAlignment="1">
      <alignment horizontal="center" vertical="center" wrapText="1"/>
    </xf>
    <xf numFmtId="9" fontId="13" fillId="0" borderId="368" xfId="5" applyNumberFormat="1" applyFont="1" applyBorder="1" applyAlignment="1">
      <alignment horizontal="center" vertical="center" wrapText="1"/>
    </xf>
    <xf numFmtId="3" fontId="13" fillId="0" borderId="368" xfId="5" applyNumberFormat="1" applyFont="1" applyBorder="1" applyAlignment="1">
      <alignment horizontal="center" vertical="center" wrapText="1"/>
    </xf>
    <xf numFmtId="3" fontId="13" fillId="0" borderId="370" xfId="5" applyNumberFormat="1" applyFont="1" applyBorder="1" applyAlignment="1">
      <alignment horizontal="center" vertical="center" wrapText="1"/>
    </xf>
    <xf numFmtId="0" fontId="18" fillId="9" borderId="67" xfId="0" applyFont="1" applyFill="1" applyBorder="1" applyAlignment="1">
      <alignment horizontal="center" vertical="center" wrapText="1"/>
    </xf>
    <xf numFmtId="0" fontId="22" fillId="8" borderId="0" xfId="0" applyFont="1" applyFill="1" applyAlignment="1">
      <alignment vertical="center" wrapText="1"/>
    </xf>
    <xf numFmtId="0" fontId="22" fillId="8" borderId="2" xfId="0" applyFont="1" applyFill="1" applyBorder="1" applyAlignment="1">
      <alignment vertical="center" wrapText="1"/>
    </xf>
    <xf numFmtId="0" fontId="22" fillId="8" borderId="111" xfId="0" applyFont="1" applyFill="1" applyBorder="1" applyAlignment="1">
      <alignment vertical="center" wrapText="1"/>
    </xf>
    <xf numFmtId="3" fontId="13" fillId="27" borderId="108" xfId="2" applyNumberFormat="1" applyFont="1" applyFill="1" applyBorder="1" applyAlignment="1">
      <alignment horizontal="center" vertical="center" wrapText="1"/>
    </xf>
    <xf numFmtId="3" fontId="13" fillId="27" borderId="371" xfId="2" applyNumberFormat="1" applyFont="1" applyFill="1" applyBorder="1" applyAlignment="1">
      <alignment horizontal="center" vertical="center" wrapText="1"/>
    </xf>
    <xf numFmtId="3" fontId="13" fillId="27" borderId="373" xfId="2" applyNumberFormat="1" applyFont="1" applyFill="1" applyBorder="1" applyAlignment="1">
      <alignment horizontal="center" vertical="center" wrapText="1"/>
    </xf>
    <xf numFmtId="3" fontId="13" fillId="27" borderId="372" xfId="2" applyNumberFormat="1" applyFont="1" applyFill="1" applyBorder="1" applyAlignment="1">
      <alignment horizontal="center" vertical="center" wrapText="1"/>
    </xf>
    <xf numFmtId="164" fontId="13" fillId="0" borderId="63" xfId="0" applyNumberFormat="1" applyFont="1" applyBorder="1" applyAlignment="1">
      <alignment horizontal="center" vertical="center" wrapText="1"/>
    </xf>
    <xf numFmtId="164" fontId="13" fillId="0" borderId="58" xfId="0" applyNumberFormat="1" applyFont="1" applyBorder="1" applyAlignment="1">
      <alignment horizontal="center" vertical="center" wrapText="1"/>
    </xf>
    <xf numFmtId="164" fontId="13" fillId="0" borderId="57" xfId="0" applyNumberFormat="1" applyFont="1" applyBorder="1" applyAlignment="1">
      <alignment horizontal="center" vertical="center" wrapText="1"/>
    </xf>
    <xf numFmtId="164" fontId="13" fillId="0" borderId="59" xfId="0" applyNumberFormat="1" applyFont="1" applyBorder="1" applyAlignment="1">
      <alignment horizontal="center" vertical="center" wrapText="1"/>
    </xf>
    <xf numFmtId="164" fontId="13" fillId="0" borderId="76" xfId="0" applyNumberFormat="1" applyFont="1" applyBorder="1" applyAlignment="1">
      <alignment horizontal="center" vertical="center" wrapText="1"/>
    </xf>
    <xf numFmtId="164" fontId="35" fillId="0" borderId="63" xfId="2" applyNumberFormat="1" applyFont="1" applyBorder="1" applyAlignment="1">
      <alignment horizontal="center" vertical="center" wrapText="1"/>
    </xf>
    <xf numFmtId="164" fontId="35" fillId="0" borderId="58" xfId="2" applyNumberFormat="1" applyFont="1" applyBorder="1" applyAlignment="1">
      <alignment horizontal="center" vertical="center" wrapText="1"/>
    </xf>
    <xf numFmtId="164" fontId="11" fillId="0" borderId="2" xfId="2" applyNumberFormat="1" applyBorder="1" applyAlignment="1">
      <alignment horizontal="center" vertical="center" wrapText="1"/>
    </xf>
    <xf numFmtId="49" fontId="13" fillId="3" borderId="1" xfId="0" applyNumberFormat="1" applyFont="1" applyFill="1" applyBorder="1" applyAlignment="1">
      <alignment horizontal="center" vertical="center" wrapText="1"/>
    </xf>
    <xf numFmtId="164" fontId="13" fillId="0" borderId="59" xfId="3" applyNumberFormat="1" applyFont="1" applyFill="1" applyBorder="1" applyAlignment="1">
      <alignment horizontal="center" vertical="center" wrapText="1"/>
    </xf>
    <xf numFmtId="0" fontId="25" fillId="0" borderId="5" xfId="0" applyFont="1" applyBorder="1" applyAlignment="1">
      <alignment horizontal="center" vertical="center" wrapText="1"/>
    </xf>
    <xf numFmtId="0" fontId="13" fillId="0" borderId="4" xfId="0" applyFont="1" applyBorder="1" applyAlignment="1">
      <alignment horizontal="center" vertical="center" wrapText="1"/>
    </xf>
    <xf numFmtId="0" fontId="33" fillId="0" borderId="4" xfId="0" applyFont="1" applyBorder="1" applyAlignment="1">
      <alignment horizontal="center" vertical="center" wrapText="1"/>
    </xf>
    <xf numFmtId="0" fontId="46" fillId="10" borderId="375" xfId="0" applyFont="1" applyFill="1" applyBorder="1" applyAlignment="1">
      <alignment horizontal="center" vertical="center" wrapText="1"/>
    </xf>
    <xf numFmtId="0" fontId="46" fillId="10" borderId="190" xfId="0" applyFont="1" applyFill="1" applyBorder="1" applyAlignment="1">
      <alignment horizontal="center" vertical="center" wrapText="1"/>
    </xf>
    <xf numFmtId="0" fontId="46" fillId="7" borderId="377" xfId="9" applyFont="1" applyFill="1" applyBorder="1" applyAlignment="1">
      <alignment horizontal="center" vertical="center"/>
    </xf>
    <xf numFmtId="0" fontId="46" fillId="7" borderId="378" xfId="9" applyFont="1" applyFill="1" applyBorder="1" applyAlignment="1">
      <alignment horizontal="center" vertical="center"/>
    </xf>
    <xf numFmtId="0" fontId="46" fillId="7" borderId="379" xfId="9" applyFont="1" applyFill="1" applyBorder="1" applyAlignment="1">
      <alignment horizontal="center" vertical="center"/>
    </xf>
    <xf numFmtId="0" fontId="46" fillId="10" borderId="382" xfId="0" applyFont="1" applyFill="1" applyBorder="1" applyAlignment="1">
      <alignment horizontal="center" vertical="center" wrapText="1"/>
    </xf>
    <xf numFmtId="0" fontId="46" fillId="10" borderId="383" xfId="0" applyFont="1" applyFill="1" applyBorder="1" applyAlignment="1">
      <alignment horizontal="center" vertical="center" wrapText="1"/>
    </xf>
    <xf numFmtId="0" fontId="19" fillId="2" borderId="189" xfId="0" applyFont="1" applyFill="1" applyBorder="1" applyAlignment="1">
      <alignment horizontal="center" vertical="center" wrapText="1"/>
    </xf>
    <xf numFmtId="0" fontId="71" fillId="3" borderId="0" xfId="0" applyFont="1" applyFill="1" applyAlignment="1">
      <alignment horizontal="left" vertical="center" wrapText="1"/>
    </xf>
    <xf numFmtId="0" fontId="46" fillId="7" borderId="374" xfId="9" applyFont="1" applyFill="1" applyBorder="1" applyAlignment="1">
      <alignment horizontal="center" vertical="center"/>
    </xf>
    <xf numFmtId="0" fontId="19" fillId="2" borderId="374" xfId="0" applyFont="1" applyFill="1" applyBorder="1" applyAlignment="1">
      <alignment horizontal="center" vertical="center" wrapText="1"/>
    </xf>
    <xf numFmtId="0" fontId="71" fillId="3" borderId="4" xfId="0" applyFont="1" applyFill="1" applyBorder="1" applyAlignment="1">
      <alignment horizontal="left" vertical="center" wrapText="1"/>
    </xf>
    <xf numFmtId="49" fontId="13" fillId="0" borderId="163" xfId="3" applyNumberFormat="1" applyFont="1" applyFill="1" applyBorder="1" applyAlignment="1">
      <alignment horizontal="center" vertical="center" wrapText="1"/>
    </xf>
    <xf numFmtId="3" fontId="13" fillId="6" borderId="387" xfId="3" applyNumberFormat="1" applyFont="1" applyFill="1" applyBorder="1" applyAlignment="1">
      <alignment horizontal="center" vertical="center" wrapText="1"/>
    </xf>
    <xf numFmtId="0" fontId="13" fillId="3" borderId="9" xfId="2" applyFont="1" applyFill="1" applyBorder="1" applyAlignment="1">
      <alignment horizontal="center" vertical="center" wrapText="1"/>
    </xf>
    <xf numFmtId="3" fontId="13" fillId="50" borderId="67" xfId="2" applyNumberFormat="1" applyFont="1" applyFill="1" applyBorder="1" applyAlignment="1">
      <alignment horizontal="center" vertical="center" wrapText="1"/>
    </xf>
    <xf numFmtId="3" fontId="13" fillId="50" borderId="69" xfId="3" applyNumberFormat="1" applyFont="1" applyFill="1" applyBorder="1" applyAlignment="1">
      <alignment horizontal="center" vertical="center" wrapText="1"/>
    </xf>
    <xf numFmtId="0" fontId="0" fillId="3" borderId="1" xfId="0" applyFill="1" applyBorder="1" applyAlignment="1">
      <alignment horizontal="center" vertical="center" wrapText="1"/>
    </xf>
    <xf numFmtId="9" fontId="13" fillId="18" borderId="67" xfId="1" applyFont="1" applyFill="1" applyBorder="1" applyAlignment="1">
      <alignment horizontal="center" vertical="center" wrapText="1"/>
    </xf>
    <xf numFmtId="3" fontId="11" fillId="3" borderId="58" xfId="2" applyNumberFormat="1" applyFill="1" applyBorder="1" applyAlignment="1">
      <alignment horizontal="center" vertical="center" wrapText="1"/>
    </xf>
    <xf numFmtId="0" fontId="72" fillId="8" borderId="0" xfId="0" applyFont="1" applyFill="1" applyAlignment="1">
      <alignment vertical="center" wrapText="1"/>
    </xf>
    <xf numFmtId="3" fontId="11" fillId="3" borderId="61" xfId="2" applyNumberFormat="1" applyFill="1" applyBorder="1" applyAlignment="1">
      <alignment horizontal="center" vertical="center" wrapText="1"/>
    </xf>
    <xf numFmtId="0" fontId="13" fillId="3" borderId="0" xfId="5" applyFont="1" applyFill="1" applyAlignment="1">
      <alignment horizontal="left" vertical="center" wrapText="1"/>
    </xf>
    <xf numFmtId="0" fontId="25" fillId="0" borderId="1" xfId="0" applyFont="1" applyBorder="1" applyAlignment="1">
      <alignment horizontal="center" vertical="center" wrapText="1"/>
    </xf>
    <xf numFmtId="0" fontId="13" fillId="15" borderId="389" xfId="0" applyFont="1" applyFill="1" applyBorder="1" applyAlignment="1">
      <alignment horizontal="center" vertical="center" wrapText="1"/>
    </xf>
    <xf numFmtId="0" fontId="13" fillId="30" borderId="390" xfId="0" applyFont="1" applyFill="1" applyBorder="1" applyAlignment="1">
      <alignment horizontal="center" vertical="center" wrapText="1"/>
    </xf>
    <xf numFmtId="0" fontId="13" fillId="15" borderId="390" xfId="0" applyFont="1" applyFill="1" applyBorder="1" applyAlignment="1">
      <alignment horizontal="center" vertical="center" wrapText="1"/>
    </xf>
    <xf numFmtId="9" fontId="13" fillId="20" borderId="391" xfId="1" applyFont="1" applyFill="1" applyBorder="1" applyAlignment="1">
      <alignment horizontal="center" vertical="center" wrapText="1"/>
    </xf>
    <xf numFmtId="9" fontId="13" fillId="50" borderId="392" xfId="1" applyFont="1" applyFill="1" applyBorder="1" applyAlignment="1">
      <alignment horizontal="center" vertical="center" wrapText="1"/>
    </xf>
    <xf numFmtId="9" fontId="13" fillId="50" borderId="393" xfId="1" applyFont="1" applyFill="1" applyBorder="1" applyAlignment="1">
      <alignment horizontal="center" vertical="center" wrapText="1"/>
    </xf>
    <xf numFmtId="9" fontId="13" fillId="20" borderId="394" xfId="1" applyFont="1" applyFill="1" applyBorder="1" applyAlignment="1">
      <alignment horizontal="center" vertical="center" wrapText="1"/>
    </xf>
    <xf numFmtId="9" fontId="13" fillId="19" borderId="393" xfId="1" applyFont="1" applyFill="1" applyBorder="1" applyAlignment="1">
      <alignment horizontal="center" vertical="center" wrapText="1"/>
    </xf>
    <xf numFmtId="9" fontId="13" fillId="3" borderId="395" xfId="1" applyFont="1" applyFill="1" applyBorder="1" applyAlignment="1">
      <alignment horizontal="center" vertical="center" wrapText="1"/>
    </xf>
    <xf numFmtId="9" fontId="48" fillId="50" borderId="394" xfId="1" applyFont="1" applyFill="1" applyBorder="1" applyAlignment="1">
      <alignment horizontal="center" vertical="center" wrapText="1"/>
    </xf>
    <xf numFmtId="9" fontId="13" fillId="18" borderId="396" xfId="1" applyFont="1" applyFill="1" applyBorder="1" applyAlignment="1">
      <alignment horizontal="center" vertical="center" wrapText="1"/>
    </xf>
    <xf numFmtId="0" fontId="33" fillId="0" borderId="0" xfId="0" applyFont="1" applyAlignment="1">
      <alignment horizontal="center" vertical="center" wrapText="1"/>
    </xf>
    <xf numFmtId="3" fontId="13" fillId="0" borderId="260" xfId="0" applyNumberFormat="1" applyFont="1" applyBorder="1" applyAlignment="1">
      <alignment horizontal="center" vertical="center"/>
    </xf>
    <xf numFmtId="3" fontId="13" fillId="0" borderId="223" xfId="0" applyNumberFormat="1" applyFont="1" applyBorder="1" applyAlignment="1">
      <alignment horizontal="center" vertical="center"/>
    </xf>
    <xf numFmtId="1" fontId="35" fillId="0" borderId="63" xfId="1" applyNumberFormat="1" applyFont="1" applyFill="1" applyBorder="1" applyAlignment="1">
      <alignment horizontal="center" vertical="center" wrapText="1"/>
    </xf>
    <xf numFmtId="1" fontId="35" fillId="0" borderId="58" xfId="1" applyNumberFormat="1" applyFont="1" applyFill="1" applyBorder="1" applyAlignment="1">
      <alignment horizontal="center" vertical="center" wrapText="1"/>
    </xf>
    <xf numFmtId="0" fontId="35" fillId="3" borderId="0" xfId="0" applyFont="1" applyFill="1" applyAlignment="1">
      <alignment horizontal="center" vertical="center" wrapText="1"/>
    </xf>
    <xf numFmtId="3" fontId="35" fillId="0" borderId="63" xfId="2" applyNumberFormat="1" applyFont="1" applyBorder="1" applyAlignment="1">
      <alignment horizontal="center" vertical="center" wrapText="1"/>
    </xf>
    <xf numFmtId="3" fontId="35" fillId="0" borderId="58" xfId="2" applyNumberFormat="1" applyFont="1" applyBorder="1" applyAlignment="1">
      <alignment horizontal="center" vertical="center" wrapText="1"/>
    </xf>
    <xf numFmtId="3" fontId="35" fillId="0" borderId="64" xfId="2" applyNumberFormat="1" applyFont="1" applyBorder="1" applyAlignment="1">
      <alignment horizontal="center" vertical="center" wrapText="1"/>
    </xf>
    <xf numFmtId="3" fontId="35" fillId="0" borderId="61" xfId="2" applyNumberFormat="1" applyFont="1" applyBorder="1" applyAlignment="1">
      <alignment horizontal="center" vertical="center" wrapText="1"/>
    </xf>
    <xf numFmtId="9" fontId="11" fillId="3" borderId="63" xfId="1" applyFont="1" applyFill="1" applyBorder="1" applyAlignment="1">
      <alignment horizontal="center" vertical="center" wrapText="1"/>
    </xf>
    <xf numFmtId="9" fontId="11" fillId="3" borderId="58" xfId="1" applyFont="1" applyFill="1" applyBorder="1" applyAlignment="1">
      <alignment horizontal="center" vertical="center" wrapText="1"/>
    </xf>
    <xf numFmtId="9" fontId="11" fillId="3" borderId="59" xfId="1" applyFont="1" applyFill="1" applyBorder="1" applyAlignment="1">
      <alignment horizontal="center" vertical="center" wrapText="1"/>
    </xf>
    <xf numFmtId="9" fontId="11" fillId="3" borderId="57" xfId="1" applyFont="1" applyFill="1" applyBorder="1" applyAlignment="1">
      <alignment horizontal="center" vertical="center" wrapText="1"/>
    </xf>
    <xf numFmtId="3" fontId="11" fillId="19" borderId="55" xfId="2" applyNumberFormat="1" applyFill="1" applyBorder="1" applyAlignment="1">
      <alignment horizontal="center" vertical="center" wrapText="1"/>
    </xf>
    <xf numFmtId="9" fontId="11" fillId="20" borderId="63" xfId="1" applyFont="1" applyFill="1" applyBorder="1" applyAlignment="1">
      <alignment horizontal="center" vertical="center" wrapText="1"/>
    </xf>
    <xf numFmtId="9" fontId="11" fillId="20" borderId="58" xfId="1" applyFont="1" applyFill="1" applyBorder="1" applyAlignment="1">
      <alignment horizontal="center" vertical="center" wrapText="1"/>
    </xf>
    <xf numFmtId="9" fontId="11" fillId="20" borderId="59" xfId="1" applyFont="1" applyFill="1" applyBorder="1" applyAlignment="1">
      <alignment horizontal="center" vertical="center" wrapText="1"/>
    </xf>
    <xf numFmtId="9" fontId="11" fillId="20" borderId="57" xfId="1" applyFont="1" applyFill="1" applyBorder="1" applyAlignment="1">
      <alignment horizontal="center" vertical="center" wrapText="1"/>
    </xf>
    <xf numFmtId="9" fontId="63" fillId="18" borderId="58" xfId="1" applyFont="1" applyFill="1" applyBorder="1" applyAlignment="1">
      <alignment horizontal="center" vertical="center" wrapText="1"/>
    </xf>
    <xf numFmtId="9" fontId="63" fillId="18" borderId="59" xfId="1" applyFont="1" applyFill="1" applyBorder="1" applyAlignment="1">
      <alignment horizontal="center" vertical="center" wrapText="1"/>
    </xf>
    <xf numFmtId="3" fontId="63" fillId="19" borderId="55" xfId="2" applyNumberFormat="1" applyFont="1" applyFill="1" applyBorder="1" applyAlignment="1">
      <alignment horizontal="center" vertical="center" wrapText="1"/>
    </xf>
    <xf numFmtId="3" fontId="0" fillId="0" borderId="63" xfId="2" applyNumberFormat="1" applyFont="1" applyBorder="1" applyAlignment="1">
      <alignment horizontal="center" vertical="center" wrapText="1"/>
    </xf>
    <xf numFmtId="3" fontId="0" fillId="0" borderId="58" xfId="2" applyNumberFormat="1" applyFont="1" applyBorder="1" applyAlignment="1">
      <alignment horizontal="center" vertical="center" wrapText="1"/>
    </xf>
    <xf numFmtId="3" fontId="0" fillId="0" borderId="59" xfId="2" applyNumberFormat="1" applyFont="1" applyBorder="1" applyAlignment="1">
      <alignment horizontal="center" vertical="center" wrapText="1"/>
    </xf>
    <xf numFmtId="3" fontId="0" fillId="0" borderId="57" xfId="3" applyNumberFormat="1" applyFont="1" applyFill="1" applyBorder="1" applyAlignment="1">
      <alignment horizontal="center" vertical="center" wrapText="1"/>
    </xf>
    <xf numFmtId="9" fontId="0" fillId="0" borderId="63" xfId="1" applyFont="1" applyFill="1" applyBorder="1" applyAlignment="1">
      <alignment horizontal="center" vertical="center" wrapText="1"/>
    </xf>
    <xf numFmtId="9" fontId="0" fillId="0" borderId="58" xfId="1" applyFont="1" applyFill="1" applyBorder="1" applyAlignment="1">
      <alignment horizontal="center" vertical="center" wrapText="1"/>
    </xf>
    <xf numFmtId="9" fontId="0" fillId="0" borderId="59" xfId="1" applyFont="1" applyFill="1" applyBorder="1" applyAlignment="1">
      <alignment horizontal="center" vertical="center" wrapText="1"/>
    </xf>
    <xf numFmtId="9" fontId="0" fillId="0" borderId="57" xfId="1" applyFont="1" applyFill="1" applyBorder="1" applyAlignment="1">
      <alignment horizontal="center" vertical="center" wrapText="1"/>
    </xf>
    <xf numFmtId="3" fontId="11" fillId="0" borderId="61" xfId="2" applyNumberFormat="1" applyBorder="1" applyAlignment="1">
      <alignment horizontal="center" vertical="center" wrapText="1"/>
    </xf>
    <xf numFmtId="3" fontId="11" fillId="0" borderId="60" xfId="3" applyNumberFormat="1" applyFont="1" applyFill="1" applyBorder="1" applyAlignment="1">
      <alignment horizontal="center" vertical="center" wrapText="1"/>
    </xf>
    <xf numFmtId="3" fontId="11" fillId="0" borderId="58" xfId="2" applyNumberFormat="1" applyBorder="1" applyAlignment="1">
      <alignment horizontal="center" vertical="center" wrapText="1"/>
    </xf>
    <xf numFmtId="1" fontId="11" fillId="0" borderId="58" xfId="2" applyNumberFormat="1" applyBorder="1" applyAlignment="1">
      <alignment horizontal="center" vertical="center" wrapText="1"/>
    </xf>
    <xf numFmtId="1" fontId="11" fillId="0" borderId="59" xfId="2" applyNumberFormat="1" applyBorder="1" applyAlignment="1">
      <alignment horizontal="center" vertical="center" wrapText="1"/>
    </xf>
    <xf numFmtId="3" fontId="11" fillId="0" borderId="57" xfId="3" applyNumberFormat="1" applyFont="1" applyFill="1" applyBorder="1" applyAlignment="1">
      <alignment horizontal="center" vertical="center" wrapText="1"/>
    </xf>
    <xf numFmtId="1" fontId="11" fillId="0" borderId="63" xfId="2" applyNumberFormat="1" applyBorder="1" applyAlignment="1">
      <alignment horizontal="center" vertical="center" wrapText="1"/>
    </xf>
    <xf numFmtId="9" fontId="11" fillId="0" borderId="63" xfId="1" applyFont="1" applyFill="1" applyBorder="1" applyAlignment="1">
      <alignment horizontal="center" vertical="center" wrapText="1"/>
    </xf>
    <xf numFmtId="9" fontId="11" fillId="0" borderId="57" xfId="3" applyNumberFormat="1" applyFont="1" applyFill="1" applyBorder="1" applyAlignment="1">
      <alignment horizontal="center" vertical="center" wrapText="1"/>
    </xf>
    <xf numFmtId="1" fontId="11" fillId="0" borderId="64" xfId="2" applyNumberFormat="1" applyBorder="1" applyAlignment="1">
      <alignment horizontal="center" vertical="center" wrapText="1"/>
    </xf>
    <xf numFmtId="1" fontId="11" fillId="0" borderId="61" xfId="2" applyNumberFormat="1" applyBorder="1" applyAlignment="1">
      <alignment horizontal="center" vertical="center" wrapText="1"/>
    </xf>
    <xf numFmtId="1" fontId="11" fillId="0" borderId="62" xfId="2" applyNumberFormat="1" applyBorder="1" applyAlignment="1">
      <alignment horizontal="center" vertical="center" wrapText="1"/>
    </xf>
    <xf numFmtId="9" fontId="13" fillId="0" borderId="395" xfId="1" applyFont="1" applyFill="1" applyBorder="1" applyAlignment="1">
      <alignment horizontal="center" vertical="center" wrapText="1"/>
    </xf>
    <xf numFmtId="3" fontId="13" fillId="41" borderId="62" xfId="3" applyNumberFormat="1" applyFont="1" applyFill="1" applyBorder="1" applyAlignment="1">
      <alignment horizontal="center" vertical="center" wrapText="1"/>
    </xf>
    <xf numFmtId="41" fontId="13" fillId="3" borderId="0" xfId="12" applyFont="1" applyFill="1" applyAlignment="1">
      <alignment horizontal="center" vertical="center" wrapText="1"/>
    </xf>
    <xf numFmtId="9" fontId="13" fillId="0" borderId="237" xfId="1" applyFont="1" applyFill="1" applyBorder="1" applyAlignment="1">
      <alignment horizontal="center" vertical="center" wrapText="1"/>
    </xf>
    <xf numFmtId="9" fontId="13" fillId="18" borderId="242" xfId="2" applyNumberFormat="1" applyFont="1" applyFill="1" applyBorder="1" applyAlignment="1">
      <alignment horizontal="center" vertical="center" wrapText="1"/>
    </xf>
    <xf numFmtId="9" fontId="13" fillId="18" borderId="243" xfId="2" applyNumberFormat="1" applyFont="1" applyFill="1" applyBorder="1" applyAlignment="1">
      <alignment horizontal="center" vertical="center" wrapText="1"/>
    </xf>
    <xf numFmtId="9" fontId="13" fillId="18" borderId="244" xfId="2" applyNumberFormat="1" applyFont="1" applyFill="1" applyBorder="1" applyAlignment="1">
      <alignment horizontal="center" vertical="center" wrapText="1"/>
    </xf>
    <xf numFmtId="9" fontId="13" fillId="18" borderId="246" xfId="2" applyNumberFormat="1" applyFont="1" applyFill="1" applyBorder="1" applyAlignment="1">
      <alignment horizontal="center" vertical="center" wrapText="1"/>
    </xf>
    <xf numFmtId="9" fontId="13" fillId="0" borderId="241" xfId="1" applyFont="1" applyFill="1" applyBorder="1" applyAlignment="1">
      <alignment horizontal="center" vertical="center" wrapText="1"/>
    </xf>
    <xf numFmtId="3" fontId="13" fillId="0" borderId="168" xfId="3" applyNumberFormat="1" applyFont="1" applyFill="1" applyBorder="1" applyAlignment="1">
      <alignment horizontal="center" vertical="center" wrapText="1"/>
    </xf>
    <xf numFmtId="3" fontId="13" fillId="0" borderId="169" xfId="3" applyNumberFormat="1" applyFont="1" applyFill="1" applyBorder="1" applyAlignment="1">
      <alignment horizontal="center" vertical="center" wrapText="1"/>
    </xf>
    <xf numFmtId="3" fontId="13" fillId="0" borderId="164" xfId="2" applyNumberFormat="1" applyFont="1" applyBorder="1" applyAlignment="1">
      <alignment horizontal="center" vertical="center" wrapText="1"/>
    </xf>
    <xf numFmtId="1" fontId="11" fillId="3" borderId="63" xfId="1" applyNumberFormat="1" applyFont="1" applyFill="1" applyBorder="1" applyAlignment="1">
      <alignment horizontal="center" vertical="center" wrapText="1"/>
    </xf>
    <xf numFmtId="1" fontId="11" fillId="0" borderId="58" xfId="1" applyNumberFormat="1" applyFont="1" applyFill="1" applyBorder="1" applyAlignment="1">
      <alignment horizontal="center" vertical="center" wrapText="1"/>
    </xf>
    <xf numFmtId="1" fontId="11" fillId="0" borderId="59" xfId="1" applyNumberFormat="1" applyFont="1" applyFill="1" applyBorder="1" applyAlignment="1">
      <alignment horizontal="center" vertical="center" wrapText="1"/>
    </xf>
    <xf numFmtId="1" fontId="11" fillId="0" borderId="57" xfId="1" applyNumberFormat="1" applyFont="1" applyFill="1" applyBorder="1" applyAlignment="1">
      <alignment horizontal="center" vertical="center" wrapText="1"/>
    </xf>
    <xf numFmtId="9" fontId="11" fillId="3" borderId="242" xfId="1" applyFont="1" applyFill="1" applyBorder="1" applyAlignment="1">
      <alignment horizontal="center" vertical="center" wrapText="1"/>
    </xf>
    <xf numFmtId="9" fontId="11" fillId="3" borderId="243" xfId="1" applyFont="1" applyFill="1" applyBorder="1" applyAlignment="1">
      <alignment horizontal="center" vertical="center" wrapText="1"/>
    </xf>
    <xf numFmtId="9" fontId="11" fillId="3" borderId="244" xfId="1" applyFont="1" applyFill="1" applyBorder="1" applyAlignment="1">
      <alignment horizontal="center" vertical="center" wrapText="1"/>
    </xf>
    <xf numFmtId="9" fontId="11" fillId="0" borderId="245" xfId="1" applyFont="1" applyFill="1" applyBorder="1" applyAlignment="1">
      <alignment horizontal="center" vertical="center" wrapText="1"/>
    </xf>
    <xf numFmtId="9" fontId="13" fillId="0" borderId="30" xfId="1" applyFont="1" applyFill="1" applyBorder="1" applyAlignment="1">
      <alignment horizontal="center" vertical="center" wrapText="1"/>
    </xf>
    <xf numFmtId="9" fontId="13" fillId="3" borderId="30" xfId="1" applyFont="1" applyFill="1" applyBorder="1" applyAlignment="1">
      <alignment horizontal="center" vertical="center" wrapText="1"/>
    </xf>
    <xf numFmtId="9" fontId="13" fillId="0" borderId="0" xfId="1" applyFont="1" applyFill="1" applyAlignment="1">
      <alignment horizontal="center" vertical="center" wrapText="1"/>
    </xf>
    <xf numFmtId="1" fontId="11" fillId="3" borderId="58" xfId="1" applyNumberFormat="1" applyFont="1" applyFill="1" applyBorder="1" applyAlignment="1">
      <alignment horizontal="center" vertical="center" wrapText="1"/>
    </xf>
    <xf numFmtId="1" fontId="11" fillId="3" borderId="59" xfId="1" applyNumberFormat="1" applyFont="1" applyFill="1" applyBorder="1" applyAlignment="1">
      <alignment horizontal="center" vertical="center" wrapText="1"/>
    </xf>
    <xf numFmtId="1" fontId="11" fillId="0" borderId="63" xfId="1" applyNumberFormat="1" applyFont="1" applyFill="1" applyBorder="1" applyAlignment="1">
      <alignment horizontal="center" vertical="center" wrapText="1"/>
    </xf>
    <xf numFmtId="1" fontId="11" fillId="0" borderId="242" xfId="1" applyNumberFormat="1" applyFont="1" applyFill="1" applyBorder="1" applyAlignment="1">
      <alignment horizontal="center" vertical="center" wrapText="1"/>
    </xf>
    <xf numFmtId="1" fontId="11" fillId="0" borderId="243" xfId="1" applyNumberFormat="1" applyFont="1" applyFill="1" applyBorder="1" applyAlignment="1">
      <alignment horizontal="center" vertical="center" wrapText="1"/>
    </xf>
    <xf numFmtId="1" fontId="11" fillId="0" borderId="244" xfId="1" applyNumberFormat="1" applyFont="1" applyFill="1" applyBorder="1" applyAlignment="1">
      <alignment horizontal="center" vertical="center" wrapText="1"/>
    </xf>
    <xf numFmtId="1" fontId="11" fillId="0" borderId="245" xfId="1" applyNumberFormat="1" applyFont="1" applyFill="1" applyBorder="1" applyAlignment="1">
      <alignment horizontal="center" vertical="center" wrapText="1"/>
    </xf>
    <xf numFmtId="1" fontId="13" fillId="0" borderId="244" xfId="1" applyNumberFormat="1" applyFont="1" applyFill="1" applyBorder="1" applyAlignment="1">
      <alignment horizontal="center" vertical="center" wrapText="1"/>
    </xf>
    <xf numFmtId="3" fontId="13" fillId="0" borderId="30" xfId="2" applyNumberFormat="1" applyFont="1" applyBorder="1" applyAlignment="1">
      <alignment horizontal="center" vertical="center" wrapText="1"/>
    </xf>
    <xf numFmtId="1" fontId="11" fillId="0" borderId="165" xfId="1" applyNumberFormat="1" applyFont="1" applyFill="1" applyBorder="1" applyAlignment="1">
      <alignment horizontal="center" vertical="center" wrapText="1"/>
    </xf>
    <xf numFmtId="1" fontId="11" fillId="0" borderId="166" xfId="1" applyNumberFormat="1" applyFont="1" applyFill="1" applyBorder="1" applyAlignment="1">
      <alignment horizontal="center" vertical="center" wrapText="1"/>
    </xf>
    <xf numFmtId="1" fontId="11" fillId="0" borderId="169" xfId="1" applyNumberFormat="1" applyFont="1" applyFill="1" applyBorder="1" applyAlignment="1">
      <alignment horizontal="center" vertical="center" wrapText="1"/>
    </xf>
    <xf numFmtId="1" fontId="11" fillId="0" borderId="168" xfId="1" applyNumberFormat="1" applyFont="1" applyFill="1" applyBorder="1" applyAlignment="1">
      <alignment horizontal="center" vertical="center" wrapText="1"/>
    </xf>
    <xf numFmtId="3" fontId="11" fillId="27" borderId="63" xfId="2" applyNumberFormat="1" applyFill="1" applyBorder="1" applyAlignment="1">
      <alignment horizontal="center" vertical="center" wrapText="1"/>
    </xf>
    <xf numFmtId="3" fontId="11" fillId="27" borderId="58" xfId="2" applyNumberFormat="1" applyFill="1" applyBorder="1" applyAlignment="1">
      <alignment horizontal="center" vertical="center" wrapText="1"/>
    </xf>
    <xf numFmtId="3" fontId="11" fillId="3" borderId="59" xfId="2" applyNumberFormat="1" applyFill="1" applyBorder="1" applyAlignment="1">
      <alignment horizontal="center" vertical="center" wrapText="1"/>
    </xf>
    <xf numFmtId="3" fontId="11" fillId="3" borderId="57" xfId="3" applyNumberFormat="1" applyFont="1" applyFill="1" applyBorder="1" applyAlignment="1">
      <alignment horizontal="center" vertical="center" wrapText="1"/>
    </xf>
    <xf numFmtId="0" fontId="13" fillId="0" borderId="366" xfId="0" applyFont="1" applyBorder="1" applyAlignment="1">
      <alignment horizontal="center" vertical="center" wrapText="1"/>
    </xf>
    <xf numFmtId="9" fontId="11" fillId="27" borderId="63" xfId="1" applyFont="1" applyFill="1" applyBorder="1" applyAlignment="1">
      <alignment horizontal="center" vertical="center" wrapText="1"/>
    </xf>
    <xf numFmtId="9" fontId="11" fillId="27" borderId="58" xfId="1" applyFont="1" applyFill="1" applyBorder="1" applyAlignment="1">
      <alignment horizontal="center" vertical="center" wrapText="1"/>
    </xf>
    <xf numFmtId="9" fontId="11" fillId="27" borderId="59" xfId="1" applyFont="1" applyFill="1" applyBorder="1" applyAlignment="1">
      <alignment horizontal="center" vertical="center" wrapText="1"/>
    </xf>
    <xf numFmtId="9" fontId="11" fillId="0" borderId="57" xfId="1" applyFont="1" applyFill="1" applyBorder="1" applyAlignment="1">
      <alignment horizontal="center" vertical="center" wrapText="1"/>
    </xf>
    <xf numFmtId="0" fontId="13" fillId="0" borderId="237" xfId="0" applyFont="1" applyBorder="1" applyAlignment="1">
      <alignment horizontal="center" vertical="center" wrapText="1"/>
    </xf>
    <xf numFmtId="0" fontId="13" fillId="0" borderId="232" xfId="0" applyFont="1" applyBorder="1" applyAlignment="1">
      <alignment horizontal="center" vertical="center" wrapText="1"/>
    </xf>
    <xf numFmtId="9" fontId="11" fillId="0" borderId="243" xfId="1" applyFont="1" applyFill="1" applyBorder="1" applyAlignment="1">
      <alignment horizontal="center" vertical="center" wrapText="1"/>
    </xf>
    <xf numFmtId="3" fontId="13" fillId="0" borderId="224" xfId="2" applyNumberFormat="1" applyFont="1" applyBorder="1" applyAlignment="1">
      <alignment horizontal="center" vertical="center" wrapText="1"/>
    </xf>
    <xf numFmtId="3" fontId="13" fillId="0" borderId="226" xfId="2" applyNumberFormat="1" applyFont="1" applyBorder="1" applyAlignment="1">
      <alignment horizontal="center" vertical="center" wrapText="1"/>
    </xf>
    <xf numFmtId="3" fontId="13" fillId="0" borderId="227" xfId="3" applyNumberFormat="1" applyFont="1" applyFill="1" applyBorder="1" applyAlignment="1">
      <alignment horizontal="center" vertical="center" wrapText="1"/>
    </xf>
    <xf numFmtId="3" fontId="13" fillId="0" borderId="228" xfId="3" applyNumberFormat="1" applyFont="1" applyFill="1" applyBorder="1" applyAlignment="1">
      <alignment horizontal="center" vertical="center" wrapText="1"/>
    </xf>
    <xf numFmtId="3" fontId="13" fillId="0" borderId="230" xfId="3" applyNumberFormat="1" applyFont="1" applyFill="1" applyBorder="1" applyAlignment="1">
      <alignment horizontal="center" vertical="center" wrapText="1"/>
    </xf>
    <xf numFmtId="3" fontId="13" fillId="0" borderId="235" xfId="2" applyNumberFormat="1" applyFont="1" applyBorder="1" applyAlignment="1">
      <alignment horizontal="center" vertical="center" wrapText="1"/>
    </xf>
    <xf numFmtId="9" fontId="13" fillId="0" borderId="56" xfId="1" applyFont="1" applyFill="1" applyBorder="1" applyAlignment="1">
      <alignment horizontal="center" vertical="center" wrapText="1"/>
    </xf>
    <xf numFmtId="3" fontId="35" fillId="38" borderId="59" xfId="2" applyNumberFormat="1" applyFont="1" applyFill="1" applyBorder="1" applyAlignment="1">
      <alignment horizontal="center" vertical="center" wrapText="1"/>
    </xf>
    <xf numFmtId="3" fontId="35" fillId="38" borderId="161" xfId="2" applyNumberFormat="1" applyFont="1" applyFill="1" applyBorder="1" applyAlignment="1">
      <alignment horizontal="center" vertical="center" wrapText="1"/>
    </xf>
    <xf numFmtId="3" fontId="35" fillId="38" borderId="169" xfId="2" applyNumberFormat="1" applyFont="1" applyFill="1" applyBorder="1" applyAlignment="1">
      <alignment horizontal="center" vertical="center" wrapText="1"/>
    </xf>
    <xf numFmtId="4" fontId="13" fillId="38" borderId="0" xfId="2" applyNumberFormat="1" applyFont="1" applyFill="1" applyAlignment="1">
      <alignment horizontal="center" vertical="center" wrapText="1"/>
    </xf>
    <xf numFmtId="9" fontId="13" fillId="0" borderId="62" xfId="2" applyNumberFormat="1" applyFont="1" applyBorder="1" applyAlignment="1">
      <alignment horizontal="center" vertical="center" wrapText="1"/>
    </xf>
    <xf numFmtId="3" fontId="13" fillId="0" borderId="108" xfId="3" applyNumberFormat="1" applyFont="1" applyFill="1" applyBorder="1" applyAlignment="1">
      <alignment horizontal="center" vertical="center" wrapText="1"/>
    </xf>
    <xf numFmtId="3" fontId="13" fillId="0" borderId="76" xfId="3" applyNumberFormat="1" applyFont="1" applyFill="1" applyBorder="1" applyAlignment="1">
      <alignment horizontal="center" vertical="center" wrapText="1"/>
    </xf>
    <xf numFmtId="3" fontId="13" fillId="0" borderId="242" xfId="2" applyNumberFormat="1" applyFont="1" applyBorder="1" applyAlignment="1">
      <alignment horizontal="center" vertical="center" wrapText="1"/>
    </xf>
    <xf numFmtId="3" fontId="13" fillId="0" borderId="243" xfId="2" applyNumberFormat="1" applyFont="1" applyBorder="1" applyAlignment="1">
      <alignment horizontal="center" vertical="center" wrapText="1"/>
    </xf>
    <xf numFmtId="3" fontId="13" fillId="0" borderId="244" xfId="2" applyNumberFormat="1" applyFont="1" applyBorder="1" applyAlignment="1">
      <alignment horizontal="center" vertical="center" wrapText="1"/>
    </xf>
    <xf numFmtId="3" fontId="13" fillId="0" borderId="246" xfId="3" applyNumberFormat="1" applyFont="1" applyFill="1" applyBorder="1" applyAlignment="1">
      <alignment horizontal="center" vertical="center" wrapText="1"/>
    </xf>
    <xf numFmtId="3" fontId="13" fillId="0" borderId="244" xfId="3" applyNumberFormat="1" applyFont="1" applyFill="1" applyBorder="1" applyAlignment="1">
      <alignment horizontal="center" vertical="center" wrapText="1"/>
    </xf>
    <xf numFmtId="3" fontId="13" fillId="0" borderId="250" xfId="3" applyNumberFormat="1" applyFont="1" applyFill="1" applyBorder="1" applyAlignment="1">
      <alignment horizontal="center" vertical="center" wrapText="1"/>
    </xf>
    <xf numFmtId="3" fontId="13" fillId="0" borderId="237" xfId="3" applyNumberFormat="1" applyFont="1" applyFill="1" applyBorder="1" applyAlignment="1">
      <alignment horizontal="center" vertical="center" wrapText="1"/>
    </xf>
    <xf numFmtId="9" fontId="13" fillId="27" borderId="64" xfId="1" applyFont="1" applyFill="1" applyBorder="1" applyAlignment="1">
      <alignment horizontal="center" vertical="center" wrapText="1"/>
    </xf>
    <xf numFmtId="165" fontId="13" fillId="0" borderId="55" xfId="3" applyNumberFormat="1" applyFont="1" applyFill="1" applyBorder="1" applyAlignment="1">
      <alignment horizontal="center" vertical="center" wrapText="1"/>
    </xf>
    <xf numFmtId="9" fontId="13" fillId="0" borderId="113" xfId="1" applyFont="1" applyFill="1" applyBorder="1" applyAlignment="1">
      <alignment horizontal="center" vertical="center" wrapText="1"/>
    </xf>
    <xf numFmtId="9" fontId="13" fillId="0" borderId="114" xfId="1" applyFont="1" applyFill="1" applyBorder="1" applyAlignment="1">
      <alignment horizontal="center" vertical="center" wrapText="1"/>
    </xf>
    <xf numFmtId="3" fontId="13" fillId="0" borderId="113" xfId="0" applyNumberFormat="1" applyFont="1" applyBorder="1" applyAlignment="1">
      <alignment horizontal="center" vertical="center" wrapText="1"/>
    </xf>
    <xf numFmtId="9" fontId="13" fillId="27" borderId="60" xfId="1" applyFont="1" applyFill="1" applyBorder="1" applyAlignment="1">
      <alignment horizontal="center" vertical="center" wrapText="1"/>
    </xf>
    <xf numFmtId="9" fontId="13" fillId="27" borderId="114" xfId="1" applyFont="1" applyFill="1" applyBorder="1" applyAlignment="1">
      <alignment horizontal="center" vertical="center" wrapText="1"/>
    </xf>
    <xf numFmtId="1" fontId="0" fillId="0" borderId="63" xfId="2" applyNumberFormat="1" applyFont="1" applyBorder="1" applyAlignment="1">
      <alignment horizontal="center" vertical="center" wrapText="1"/>
    </xf>
    <xf numFmtId="9" fontId="11" fillId="0" borderId="58" xfId="2" applyNumberFormat="1" applyBorder="1" applyAlignment="1">
      <alignment horizontal="center" vertical="center" wrapText="1"/>
    </xf>
    <xf numFmtId="9" fontId="11" fillId="0" borderId="59" xfId="2" applyNumberFormat="1" applyBorder="1" applyAlignment="1">
      <alignment horizontal="center" vertical="center" wrapText="1"/>
    </xf>
    <xf numFmtId="164" fontId="7" fillId="19" borderId="77" xfId="0" applyNumberFormat="1" applyFont="1" applyFill="1" applyBorder="1" applyAlignment="1">
      <alignment horizontal="center" vertical="center"/>
    </xf>
    <xf numFmtId="164" fontId="35" fillId="0" borderId="57" xfId="3" applyNumberFormat="1" applyFont="1" applyFill="1" applyBorder="1" applyAlignment="1">
      <alignment horizontal="center" vertical="center" wrapText="1"/>
    </xf>
    <xf numFmtId="164" fontId="35" fillId="0" borderId="55" xfId="3" applyNumberFormat="1" applyFont="1" applyFill="1" applyBorder="1" applyAlignment="1">
      <alignment horizontal="center" vertical="center" wrapText="1"/>
    </xf>
    <xf numFmtId="165" fontId="0" fillId="0" borderId="0" xfId="1" applyNumberFormat="1" applyFont="1"/>
    <xf numFmtId="0" fontId="35" fillId="3" borderId="67" xfId="2" applyFont="1" applyFill="1" applyBorder="1" applyAlignment="1">
      <alignment horizontal="center" vertical="center" wrapText="1"/>
    </xf>
    <xf numFmtId="3" fontId="35" fillId="20" borderId="67" xfId="3" applyNumberFormat="1" applyFont="1" applyFill="1" applyBorder="1" applyAlignment="1">
      <alignment horizontal="center" vertical="center" wrapText="1"/>
    </xf>
    <xf numFmtId="3" fontId="35" fillId="20" borderId="67" xfId="2" applyNumberFormat="1" applyFont="1" applyFill="1" applyBorder="1" applyAlignment="1">
      <alignment horizontal="center" vertical="center" wrapText="1"/>
    </xf>
    <xf numFmtId="0" fontId="35" fillId="3" borderId="355" xfId="2" applyFont="1" applyFill="1" applyBorder="1" applyAlignment="1">
      <alignment horizontal="center" vertical="center" wrapText="1"/>
    </xf>
    <xf numFmtId="3" fontId="35" fillId="20" borderId="355" xfId="2" applyNumberFormat="1" applyFont="1" applyFill="1" applyBorder="1" applyAlignment="1">
      <alignment horizontal="center" vertical="center" wrapText="1"/>
    </xf>
    <xf numFmtId="3" fontId="35" fillId="6" borderId="387" xfId="3" applyNumberFormat="1" applyFont="1" applyFill="1" applyBorder="1" applyAlignment="1">
      <alignment horizontal="center" vertical="center" wrapText="1"/>
    </xf>
    <xf numFmtId="3" fontId="13" fillId="3" borderId="67" xfId="12" applyNumberFormat="1" applyFont="1" applyFill="1" applyBorder="1" applyAlignment="1">
      <alignment horizontal="center" vertical="center" wrapText="1"/>
    </xf>
    <xf numFmtId="3" fontId="13" fillId="44" borderId="67" xfId="2" applyNumberFormat="1" applyFont="1" applyFill="1" applyBorder="1" applyAlignment="1">
      <alignment horizontal="center" vertical="center" wrapText="1"/>
    </xf>
    <xf numFmtId="3" fontId="13" fillId="44" borderId="69" xfId="3" applyNumberFormat="1" applyFont="1" applyFill="1" applyBorder="1" applyAlignment="1">
      <alignment horizontal="center" vertical="center" wrapText="1"/>
    </xf>
    <xf numFmtId="3" fontId="13" fillId="0" borderId="179" xfId="2" applyNumberFormat="1" applyFont="1" applyBorder="1" applyAlignment="1">
      <alignment horizontal="center" vertical="center" wrapText="1"/>
    </xf>
    <xf numFmtId="3" fontId="13" fillId="0" borderId="158" xfId="2" applyNumberFormat="1" applyFont="1" applyBorder="1" applyAlignment="1">
      <alignment horizontal="center" vertical="center" wrapText="1"/>
    </xf>
    <xf numFmtId="164" fontId="13" fillId="0" borderId="59" xfId="2" applyNumberFormat="1" applyFont="1" applyBorder="1" applyAlignment="1">
      <alignment horizontal="center" vertical="center" wrapText="1"/>
    </xf>
    <xf numFmtId="3" fontId="35" fillId="0" borderId="57" xfId="3" applyNumberFormat="1" applyFont="1" applyFill="1" applyBorder="1" applyAlignment="1">
      <alignment horizontal="center" vertical="center" wrapText="1"/>
    </xf>
    <xf numFmtId="3" fontId="35" fillId="0" borderId="168" xfId="2" applyNumberFormat="1" applyFont="1" applyBorder="1" applyAlignment="1">
      <alignment horizontal="center" vertical="center" wrapText="1"/>
    </xf>
    <xf numFmtId="3" fontId="35" fillId="3" borderId="77" xfId="0" applyNumberFormat="1" applyFont="1" applyFill="1" applyBorder="1" applyAlignment="1">
      <alignment horizontal="center" vertical="center" wrapText="1"/>
    </xf>
    <xf numFmtId="3" fontId="35" fillId="3" borderId="55" xfId="0" applyNumberFormat="1" applyFont="1" applyFill="1" applyBorder="1" applyAlignment="1">
      <alignment horizontal="center" vertical="center" wrapText="1"/>
    </xf>
    <xf numFmtId="3" fontId="35" fillId="27" borderId="58" xfId="2" applyNumberFormat="1" applyFont="1" applyFill="1" applyBorder="1" applyAlignment="1">
      <alignment horizontal="center" vertical="center" wrapText="1"/>
    </xf>
    <xf numFmtId="3" fontId="35" fillId="27" borderId="77" xfId="2" applyNumberFormat="1" applyFont="1" applyFill="1" applyBorder="1" applyAlignment="1">
      <alignment horizontal="center" vertical="center" wrapText="1"/>
    </xf>
    <xf numFmtId="3" fontId="35" fillId="27" borderId="55" xfId="2" applyNumberFormat="1" applyFont="1" applyFill="1" applyBorder="1" applyAlignment="1">
      <alignment horizontal="center" vertical="center" wrapText="1"/>
    </xf>
    <xf numFmtId="3" fontId="35" fillId="0" borderId="179" xfId="2" applyNumberFormat="1" applyFont="1" applyBorder="1" applyAlignment="1">
      <alignment horizontal="center" vertical="center" wrapText="1"/>
    </xf>
    <xf numFmtId="3" fontId="35" fillId="0" borderId="158" xfId="2" applyNumberFormat="1" applyFont="1" applyBorder="1" applyAlignment="1">
      <alignment horizontal="center" vertical="center" wrapText="1"/>
    </xf>
    <xf numFmtId="3" fontId="35" fillId="27" borderId="282" xfId="2" applyNumberFormat="1" applyFont="1" applyFill="1" applyBorder="1" applyAlignment="1">
      <alignment horizontal="center" vertical="center" wrapText="1"/>
    </xf>
    <xf numFmtId="3" fontId="35" fillId="0" borderId="165" xfId="2" applyNumberFormat="1" applyFont="1" applyBorder="1" applyAlignment="1">
      <alignment horizontal="center" vertical="center" wrapText="1"/>
    </xf>
    <xf numFmtId="3" fontId="35" fillId="27" borderId="166" xfId="2" applyNumberFormat="1" applyFont="1" applyFill="1" applyBorder="1" applyAlignment="1">
      <alignment horizontal="center" vertical="center" wrapText="1"/>
    </xf>
    <xf numFmtId="3" fontId="35" fillId="27" borderId="167" xfId="2" applyNumberFormat="1" applyFont="1" applyFill="1" applyBorder="1" applyAlignment="1">
      <alignment horizontal="center" vertical="center" wrapText="1"/>
    </xf>
    <xf numFmtId="3" fontId="35" fillId="27" borderId="235" xfId="2" applyNumberFormat="1" applyFont="1" applyFill="1" applyBorder="1" applyAlignment="1">
      <alignment horizontal="center" vertical="center" wrapText="1"/>
    </xf>
    <xf numFmtId="9" fontId="35" fillId="0" borderId="158" xfId="1" applyFont="1" applyFill="1" applyBorder="1" applyAlignment="1">
      <alignment horizontal="center" vertical="center" wrapText="1"/>
    </xf>
    <xf numFmtId="9" fontId="35" fillId="0" borderId="63" xfId="1" applyFont="1" applyFill="1" applyBorder="1" applyAlignment="1">
      <alignment horizontal="center" vertical="center" wrapText="1"/>
    </xf>
    <xf numFmtId="9" fontId="35" fillId="27" borderId="58" xfId="1" applyFont="1" applyFill="1" applyBorder="1" applyAlignment="1">
      <alignment horizontal="center" vertical="center" wrapText="1"/>
    </xf>
    <xf numFmtId="9" fontId="35" fillId="27" borderId="77" xfId="1" applyFont="1" applyFill="1" applyBorder="1" applyAlignment="1">
      <alignment horizontal="center" vertical="center" wrapText="1"/>
    </xf>
    <xf numFmtId="41" fontId="0" fillId="3" borderId="0" xfId="12" applyFont="1" applyFill="1" applyAlignment="1">
      <alignment horizontal="center" vertical="center"/>
    </xf>
    <xf numFmtId="172" fontId="0" fillId="3" borderId="0" xfId="12" applyNumberFormat="1" applyFont="1" applyFill="1" applyAlignment="1">
      <alignment horizontal="center" vertical="center"/>
    </xf>
    <xf numFmtId="0" fontId="9" fillId="3" borderId="0" xfId="0" applyFont="1" applyFill="1" applyAlignment="1">
      <alignment horizontal="left" vertical="center" indent="18"/>
    </xf>
    <xf numFmtId="0" fontId="13" fillId="3" borderId="0" xfId="0" applyFont="1" applyFill="1" applyAlignment="1">
      <alignment horizontal="left"/>
    </xf>
    <xf numFmtId="165" fontId="48" fillId="3" borderId="0" xfId="1" applyNumberFormat="1" applyFont="1" applyFill="1" applyAlignment="1">
      <alignment horizontal="center" vertical="center"/>
    </xf>
    <xf numFmtId="165" fontId="13" fillId="3" borderId="0" xfId="0" applyNumberFormat="1" applyFont="1" applyFill="1" applyAlignment="1">
      <alignment horizontal="center" vertical="center" wrapText="1"/>
    </xf>
    <xf numFmtId="0" fontId="19" fillId="7" borderId="402" xfId="0" applyFont="1" applyFill="1" applyBorder="1" applyAlignment="1">
      <alignment horizontal="center" vertical="center" wrapText="1"/>
    </xf>
    <xf numFmtId="0" fontId="19" fillId="7" borderId="403" xfId="0" applyFont="1" applyFill="1" applyBorder="1" applyAlignment="1">
      <alignment horizontal="center" vertical="center" wrapText="1"/>
    </xf>
    <xf numFmtId="0" fontId="18" fillId="10" borderId="404" xfId="0" applyFont="1" applyFill="1" applyBorder="1" applyAlignment="1">
      <alignment horizontal="center" vertical="center" wrapText="1"/>
    </xf>
    <xf numFmtId="0" fontId="18" fillId="10" borderId="405" xfId="0" applyFont="1" applyFill="1" applyBorder="1" applyAlignment="1">
      <alignment horizontal="center" vertical="center" wrapText="1"/>
    </xf>
    <xf numFmtId="3" fontId="13" fillId="8" borderId="77" xfId="3" applyNumberFormat="1" applyFont="1" applyFill="1" applyBorder="1" applyAlignment="1">
      <alignment horizontal="center" vertical="center" wrapText="1"/>
    </xf>
    <xf numFmtId="3" fontId="13" fillId="8" borderId="111" xfId="2" applyNumberFormat="1" applyFont="1" applyFill="1" applyBorder="1" applyAlignment="1">
      <alignment horizontal="center" vertical="center" wrapText="1"/>
    </xf>
    <xf numFmtId="3" fontId="13" fillId="8" borderId="405" xfId="3" applyNumberFormat="1" applyFont="1" applyFill="1" applyBorder="1" applyAlignment="1">
      <alignment horizontal="center" vertical="center" wrapText="1"/>
    </xf>
    <xf numFmtId="3" fontId="13" fillId="12" borderId="77" xfId="3" applyNumberFormat="1" applyFont="1" applyFill="1" applyBorder="1" applyAlignment="1">
      <alignment horizontal="center" vertical="center" wrapText="1"/>
    </xf>
    <xf numFmtId="3" fontId="13" fillId="12" borderId="111" xfId="2" applyNumberFormat="1" applyFont="1" applyFill="1" applyBorder="1" applyAlignment="1">
      <alignment horizontal="center" vertical="center" wrapText="1"/>
    </xf>
    <xf numFmtId="3" fontId="13" fillId="12" borderId="405" xfId="3" applyNumberFormat="1" applyFont="1" applyFill="1" applyBorder="1" applyAlignment="1">
      <alignment horizontal="center" vertical="center" wrapText="1"/>
    </xf>
    <xf numFmtId="3" fontId="13" fillId="12" borderId="0" xfId="3" applyNumberFormat="1" applyFont="1" applyFill="1" applyBorder="1" applyAlignment="1">
      <alignment horizontal="center" vertical="center" wrapText="1"/>
    </xf>
    <xf numFmtId="3" fontId="13" fillId="3" borderId="77" xfId="3" applyNumberFormat="1" applyFont="1" applyFill="1" applyBorder="1" applyAlignment="1">
      <alignment horizontal="center" vertical="center" wrapText="1"/>
    </xf>
    <xf numFmtId="3" fontId="13" fillId="19" borderId="111" xfId="2" applyNumberFormat="1" applyFont="1" applyFill="1" applyBorder="1" applyAlignment="1">
      <alignment horizontal="center" vertical="center" wrapText="1"/>
    </xf>
    <xf numFmtId="3" fontId="13" fillId="3" borderId="405" xfId="3" applyNumberFormat="1" applyFont="1" applyFill="1" applyBorder="1" applyAlignment="1">
      <alignment horizontal="center" vertical="center" wrapText="1"/>
    </xf>
    <xf numFmtId="9" fontId="13" fillId="25" borderId="77" xfId="1" applyFont="1" applyFill="1" applyBorder="1" applyAlignment="1">
      <alignment horizontal="center" vertical="center" wrapText="1"/>
    </xf>
    <xf numFmtId="9" fontId="13" fillId="3" borderId="405" xfId="1" applyFont="1" applyFill="1" applyBorder="1" applyAlignment="1">
      <alignment horizontal="center" vertical="center" wrapText="1"/>
    </xf>
    <xf numFmtId="9" fontId="11" fillId="25" borderId="77" xfId="1" applyFont="1" applyFill="1" applyBorder="1" applyAlignment="1">
      <alignment horizontal="center" vertical="center" wrapText="1"/>
    </xf>
    <xf numFmtId="3" fontId="11" fillId="19" borderId="111" xfId="2" applyNumberFormat="1" applyFill="1" applyBorder="1" applyAlignment="1">
      <alignment horizontal="center" vertical="center" wrapText="1"/>
    </xf>
    <xf numFmtId="9" fontId="11" fillId="3" borderId="405" xfId="1" applyFont="1" applyFill="1" applyBorder="1" applyAlignment="1">
      <alignment horizontal="center" vertical="center" wrapText="1"/>
    </xf>
    <xf numFmtId="9" fontId="11" fillId="3" borderId="0" xfId="1" applyFont="1" applyFill="1" applyBorder="1" applyAlignment="1">
      <alignment horizontal="center" vertical="center" wrapText="1"/>
    </xf>
    <xf numFmtId="9" fontId="74" fillId="18" borderId="77" xfId="1" applyFont="1" applyFill="1" applyBorder="1" applyAlignment="1">
      <alignment horizontal="center" vertical="center" wrapText="1"/>
    </xf>
    <xf numFmtId="3" fontId="63" fillId="19" borderId="111" xfId="2" applyNumberFormat="1" applyFont="1" applyFill="1" applyBorder="1" applyAlignment="1">
      <alignment horizontal="center" vertical="center" wrapText="1"/>
    </xf>
    <xf numFmtId="3" fontId="13" fillId="18" borderId="405" xfId="3" applyNumberFormat="1" applyFont="1" applyFill="1" applyBorder="1" applyAlignment="1">
      <alignment horizontal="center" vertical="center" wrapText="1"/>
    </xf>
    <xf numFmtId="3" fontId="13" fillId="12" borderId="405" xfId="2" applyNumberFormat="1" applyFont="1" applyFill="1" applyBorder="1" applyAlignment="1">
      <alignment horizontal="center" vertical="center" wrapText="1"/>
    </xf>
    <xf numFmtId="3" fontId="0" fillId="33" borderId="63" xfId="2" applyNumberFormat="1" applyFont="1" applyFill="1" applyBorder="1" applyAlignment="1">
      <alignment horizontal="center" vertical="center" wrapText="1"/>
    </xf>
    <xf numFmtId="3" fontId="0" fillId="33" borderId="58" xfId="2" applyNumberFormat="1" applyFont="1" applyFill="1" applyBorder="1" applyAlignment="1">
      <alignment horizontal="center" vertical="center" wrapText="1"/>
    </xf>
    <xf numFmtId="3" fontId="0" fillId="33" borderId="59" xfId="2" applyNumberFormat="1" applyFont="1" applyFill="1" applyBorder="1" applyAlignment="1">
      <alignment horizontal="center" vertical="center" wrapText="1"/>
    </xf>
    <xf numFmtId="3" fontId="0" fillId="33" borderId="57" xfId="3" applyNumberFormat="1" applyFont="1" applyFill="1" applyBorder="1" applyAlignment="1">
      <alignment horizontal="center" vertical="center" wrapText="1"/>
    </xf>
    <xf numFmtId="3" fontId="13" fillId="33" borderId="59" xfId="3" applyNumberFormat="1" applyFont="1" applyFill="1" applyBorder="1" applyAlignment="1">
      <alignment horizontal="center" vertical="center" wrapText="1"/>
    </xf>
    <xf numFmtId="3" fontId="13" fillId="33" borderId="77" xfId="3" applyNumberFormat="1" applyFont="1" applyFill="1" applyBorder="1" applyAlignment="1">
      <alignment horizontal="center" vertical="center" wrapText="1"/>
    </xf>
    <xf numFmtId="3" fontId="13" fillId="19" borderId="405" xfId="2" applyNumberFormat="1" applyFont="1" applyFill="1" applyBorder="1" applyAlignment="1">
      <alignment horizontal="center" vertical="center" wrapText="1"/>
    </xf>
    <xf numFmtId="9" fontId="0" fillId="33" borderId="63" xfId="1" applyFont="1" applyFill="1" applyBorder="1" applyAlignment="1">
      <alignment horizontal="center" vertical="center" wrapText="1"/>
    </xf>
    <xf numFmtId="9" fontId="0" fillId="33" borderId="58" xfId="1" applyFont="1" applyFill="1" applyBorder="1" applyAlignment="1">
      <alignment horizontal="center" vertical="center" wrapText="1"/>
    </xf>
    <xf numFmtId="9" fontId="0" fillId="33" borderId="59" xfId="1" applyFont="1" applyFill="1" applyBorder="1" applyAlignment="1">
      <alignment horizontal="center" vertical="center" wrapText="1"/>
    </xf>
    <xf numFmtId="9" fontId="0" fillId="33" borderId="57" xfId="1" applyFont="1" applyFill="1" applyBorder="1" applyAlignment="1">
      <alignment horizontal="center" vertical="center" wrapText="1"/>
    </xf>
    <xf numFmtId="9" fontId="13" fillId="33" borderId="59" xfId="1" applyFont="1" applyFill="1" applyBorder="1" applyAlignment="1">
      <alignment horizontal="center" vertical="center" wrapText="1"/>
    </xf>
    <xf numFmtId="9" fontId="13" fillId="33" borderId="55" xfId="1" applyFont="1" applyFill="1" applyBorder="1" applyAlignment="1">
      <alignment horizontal="center" vertical="center" wrapText="1"/>
    </xf>
    <xf numFmtId="9" fontId="13" fillId="33" borderId="77" xfId="1" applyFont="1" applyFill="1" applyBorder="1" applyAlignment="1">
      <alignment horizontal="center" vertical="center" wrapText="1"/>
    </xf>
    <xf numFmtId="9" fontId="13" fillId="33" borderId="405" xfId="1" applyFont="1" applyFill="1" applyBorder="1" applyAlignment="1">
      <alignment horizontal="center" vertical="center" wrapText="1"/>
    </xf>
    <xf numFmtId="9" fontId="13" fillId="33" borderId="0" xfId="1" applyFont="1" applyFill="1" applyBorder="1" applyAlignment="1">
      <alignment horizontal="center" vertical="center" wrapText="1"/>
    </xf>
    <xf numFmtId="9" fontId="13" fillId="19" borderId="405" xfId="1" applyFont="1" applyFill="1" applyBorder="1" applyAlignment="1">
      <alignment horizontal="center" vertical="center" wrapText="1"/>
    </xf>
    <xf numFmtId="3" fontId="13" fillId="46" borderId="77" xfId="3" applyNumberFormat="1" applyFont="1" applyFill="1" applyBorder="1" applyAlignment="1">
      <alignment horizontal="center" vertical="center" wrapText="1"/>
    </xf>
    <xf numFmtId="3" fontId="13" fillId="46" borderId="111" xfId="2" applyNumberFormat="1" applyFont="1" applyFill="1" applyBorder="1" applyAlignment="1">
      <alignment horizontal="center" vertical="center" wrapText="1"/>
    </xf>
    <xf numFmtId="3" fontId="13" fillId="46" borderId="405" xfId="2" applyNumberFormat="1" applyFont="1" applyFill="1" applyBorder="1" applyAlignment="1">
      <alignment horizontal="center" vertical="center" wrapText="1"/>
    </xf>
    <xf numFmtId="3" fontId="11" fillId="0" borderId="63" xfId="2" applyNumberFormat="1" applyBorder="1" applyAlignment="1">
      <alignment horizontal="center" vertical="center" wrapText="1"/>
    </xf>
    <xf numFmtId="3" fontId="11" fillId="0" borderId="59" xfId="2" applyNumberFormat="1" applyBorder="1" applyAlignment="1">
      <alignment horizontal="center" vertical="center" wrapText="1"/>
    </xf>
    <xf numFmtId="3" fontId="11" fillId="33" borderId="63" xfId="2" applyNumberFormat="1" applyFill="1" applyBorder="1" applyAlignment="1">
      <alignment horizontal="center" vertical="center" wrapText="1"/>
    </xf>
    <xf numFmtId="3" fontId="11" fillId="33" borderId="58" xfId="2" applyNumberFormat="1" applyFill="1" applyBorder="1" applyAlignment="1">
      <alignment horizontal="center" vertical="center" wrapText="1"/>
    </xf>
    <xf numFmtId="3" fontId="11" fillId="33" borderId="59" xfId="2" applyNumberFormat="1" applyFill="1" applyBorder="1" applyAlignment="1">
      <alignment horizontal="center" vertical="center" wrapText="1"/>
    </xf>
    <xf numFmtId="3" fontId="11" fillId="33" borderId="57" xfId="3" applyNumberFormat="1" applyFont="1" applyFill="1" applyBorder="1" applyAlignment="1">
      <alignment horizontal="center" vertical="center" wrapText="1"/>
    </xf>
    <xf numFmtId="3" fontId="13" fillId="33" borderId="55" xfId="2" applyNumberFormat="1" applyFont="1" applyFill="1" applyBorder="1" applyAlignment="1">
      <alignment horizontal="center" vertical="center" wrapText="1"/>
    </xf>
    <xf numFmtId="3" fontId="13" fillId="19" borderId="77" xfId="3" applyNumberFormat="1" applyFont="1" applyFill="1" applyBorder="1" applyAlignment="1">
      <alignment horizontal="center" vertical="center" wrapText="1"/>
    </xf>
    <xf numFmtId="3" fontId="13" fillId="33" borderId="405" xfId="2" applyNumberFormat="1" applyFont="1" applyFill="1" applyBorder="1" applyAlignment="1">
      <alignment horizontal="center" vertical="center" wrapText="1"/>
    </xf>
    <xf numFmtId="3" fontId="13" fillId="33" borderId="0" xfId="2" applyNumberFormat="1" applyFont="1" applyFill="1" applyAlignment="1">
      <alignment horizontal="center" vertical="center" wrapText="1"/>
    </xf>
    <xf numFmtId="1" fontId="0" fillId="33" borderId="63" xfId="2" applyNumberFormat="1" applyFont="1" applyFill="1" applyBorder="1" applyAlignment="1">
      <alignment horizontal="center" vertical="center" wrapText="1"/>
    </xf>
    <xf numFmtId="1" fontId="11" fillId="33" borderId="58" xfId="2" applyNumberFormat="1" applyFill="1" applyBorder="1" applyAlignment="1">
      <alignment horizontal="center" vertical="center" wrapText="1"/>
    </xf>
    <xf numFmtId="1" fontId="11" fillId="33" borderId="59" xfId="2" applyNumberFormat="1" applyFill="1" applyBorder="1" applyAlignment="1">
      <alignment horizontal="center" vertical="center" wrapText="1"/>
    </xf>
    <xf numFmtId="3" fontId="13" fillId="33" borderId="111" xfId="2" applyNumberFormat="1" applyFont="1" applyFill="1" applyBorder="1" applyAlignment="1">
      <alignment horizontal="center" vertical="center" wrapText="1"/>
    </xf>
    <xf numFmtId="1" fontId="11" fillId="33" borderId="63" xfId="2" applyNumberFormat="1" applyFill="1" applyBorder="1" applyAlignment="1">
      <alignment horizontal="center" vertical="center" wrapText="1"/>
    </xf>
    <xf numFmtId="9" fontId="11" fillId="33" borderId="63" xfId="1" applyFont="1" applyFill="1" applyBorder="1" applyAlignment="1">
      <alignment horizontal="center" vertical="center" wrapText="1"/>
    </xf>
    <xf numFmtId="9" fontId="11" fillId="33" borderId="58" xfId="2" applyNumberFormat="1" applyFill="1" applyBorder="1" applyAlignment="1">
      <alignment horizontal="center" vertical="center" wrapText="1"/>
    </xf>
    <xf numFmtId="9" fontId="11" fillId="33" borderId="59" xfId="2" applyNumberFormat="1" applyFill="1" applyBorder="1" applyAlignment="1">
      <alignment horizontal="center" vertical="center" wrapText="1"/>
    </xf>
    <xf numFmtId="9" fontId="11" fillId="33" borderId="57" xfId="3" applyNumberFormat="1" applyFont="1" applyFill="1" applyBorder="1" applyAlignment="1">
      <alignment horizontal="center" vertical="center" wrapText="1"/>
    </xf>
    <xf numFmtId="165" fontId="13" fillId="33" borderId="55" xfId="1" applyNumberFormat="1" applyFont="1" applyFill="1" applyBorder="1" applyAlignment="1">
      <alignment horizontal="center" vertical="center" wrapText="1"/>
    </xf>
    <xf numFmtId="165" fontId="13" fillId="33" borderId="111" xfId="1" applyNumberFormat="1" applyFont="1" applyFill="1" applyBorder="1" applyAlignment="1">
      <alignment horizontal="center" vertical="center" wrapText="1"/>
    </xf>
    <xf numFmtId="165" fontId="13" fillId="33" borderId="405" xfId="1" applyNumberFormat="1" applyFont="1" applyFill="1" applyBorder="1" applyAlignment="1">
      <alignment horizontal="center" vertical="center" wrapText="1"/>
    </xf>
    <xf numFmtId="165" fontId="13" fillId="33" borderId="0" xfId="1" applyNumberFormat="1" applyFont="1" applyFill="1" applyBorder="1" applyAlignment="1">
      <alignment horizontal="center" vertical="center" wrapText="1"/>
    </xf>
    <xf numFmtId="1" fontId="11" fillId="33" borderId="64" xfId="2" applyNumberFormat="1" applyFill="1" applyBorder="1" applyAlignment="1">
      <alignment horizontal="center" vertical="center" wrapText="1"/>
    </xf>
    <xf numFmtId="3" fontId="11" fillId="33" borderId="61" xfId="2" applyNumberFormat="1" applyFill="1" applyBorder="1" applyAlignment="1">
      <alignment horizontal="center" vertical="center" wrapText="1"/>
    </xf>
    <xf numFmtId="1" fontId="11" fillId="33" borderId="61" xfId="2" applyNumberFormat="1" applyFill="1" applyBorder="1" applyAlignment="1">
      <alignment horizontal="center" vertical="center" wrapText="1"/>
    </xf>
    <xf numFmtId="1" fontId="11" fillId="33" borderId="62" xfId="2" applyNumberFormat="1" applyFill="1" applyBorder="1" applyAlignment="1">
      <alignment horizontal="center" vertical="center" wrapText="1"/>
    </xf>
    <xf numFmtId="3" fontId="11" fillId="33" borderId="60" xfId="3" applyNumberFormat="1" applyFont="1" applyFill="1" applyBorder="1" applyAlignment="1">
      <alignment horizontal="center" vertical="center" wrapText="1"/>
    </xf>
    <xf numFmtId="3" fontId="13" fillId="33" borderId="56" xfId="2" applyNumberFormat="1" applyFont="1" applyFill="1" applyBorder="1" applyAlignment="1">
      <alignment horizontal="center" vertical="center" wrapText="1"/>
    </xf>
    <xf numFmtId="3" fontId="13" fillId="19" borderId="78" xfId="3" applyNumberFormat="1" applyFont="1" applyFill="1" applyBorder="1" applyAlignment="1">
      <alignment horizontal="center" vertical="center" wrapText="1"/>
    </xf>
    <xf numFmtId="3" fontId="13" fillId="33" borderId="137" xfId="2" applyNumberFormat="1" applyFont="1" applyFill="1" applyBorder="1" applyAlignment="1">
      <alignment horizontal="center" vertical="center" wrapText="1"/>
    </xf>
    <xf numFmtId="3" fontId="13" fillId="33" borderId="406" xfId="2" applyNumberFormat="1" applyFont="1" applyFill="1" applyBorder="1" applyAlignment="1">
      <alignment horizontal="center" vertical="center" wrapText="1"/>
    </xf>
    <xf numFmtId="3" fontId="13" fillId="33" borderId="4" xfId="2" applyNumberFormat="1" applyFont="1" applyFill="1" applyBorder="1" applyAlignment="1">
      <alignment horizontal="center" vertical="center" wrapText="1"/>
    </xf>
    <xf numFmtId="3" fontId="13" fillId="33" borderId="407" xfId="2" applyNumberFormat="1" applyFont="1" applyFill="1" applyBorder="1" applyAlignment="1">
      <alignment horizontal="center" vertical="center" wrapText="1"/>
    </xf>
    <xf numFmtId="1" fontId="11" fillId="0" borderId="0" xfId="2" applyNumberFormat="1" applyAlignment="1">
      <alignment horizontal="center" vertical="center" wrapText="1"/>
    </xf>
    <xf numFmtId="3" fontId="11" fillId="0" borderId="0" xfId="2" applyNumberFormat="1" applyAlignment="1">
      <alignment horizontal="center" vertical="center" wrapText="1"/>
    </xf>
    <xf numFmtId="165" fontId="11" fillId="0" borderId="0" xfId="1" applyNumberFormat="1" applyFont="1" applyFill="1" applyBorder="1" applyAlignment="1">
      <alignment horizontal="center" vertical="center" wrapText="1"/>
    </xf>
    <xf numFmtId="9" fontId="13" fillId="20" borderId="58" xfId="2" applyNumberFormat="1" applyFont="1" applyFill="1" applyBorder="1" applyAlignment="1">
      <alignment horizontal="center" vertical="center" wrapText="1"/>
    </xf>
    <xf numFmtId="9" fontId="13" fillId="20" borderId="59" xfId="2" applyNumberFormat="1" applyFont="1" applyFill="1" applyBorder="1" applyAlignment="1">
      <alignment horizontal="center" vertical="center" wrapText="1"/>
    </xf>
    <xf numFmtId="0" fontId="26" fillId="0" borderId="0" xfId="20" applyFont="1" applyAlignment="1">
      <alignment horizontal="center" vertical="center" wrapText="1"/>
    </xf>
    <xf numFmtId="0" fontId="14" fillId="0" borderId="293" xfId="5" applyFont="1" applyBorder="1" applyAlignment="1">
      <alignment horizontal="center" vertical="center" wrapText="1"/>
    </xf>
    <xf numFmtId="0" fontId="13" fillId="0" borderId="92" xfId="5" applyFont="1" applyBorder="1" applyAlignment="1">
      <alignment horizontal="left" vertical="center" wrapText="1"/>
    </xf>
    <xf numFmtId="0" fontId="13" fillId="0" borderId="92" xfId="5" applyFont="1" applyBorder="1" applyAlignment="1">
      <alignment horizontal="left" vertical="top" wrapText="1"/>
    </xf>
    <xf numFmtId="0" fontId="73" fillId="0" borderId="92" xfId="5" applyFont="1" applyBorder="1" applyAlignment="1">
      <alignment horizontal="left" vertical="top" wrapText="1"/>
    </xf>
    <xf numFmtId="0" fontId="0" fillId="0" borderId="95" xfId="9" applyFont="1" applyFill="1" applyBorder="1" applyAlignment="1">
      <alignment horizontal="left" vertical="center" wrapText="1"/>
    </xf>
    <xf numFmtId="3" fontId="35" fillId="0" borderId="305" xfId="5" applyNumberFormat="1" applyFont="1" applyBorder="1" applyAlignment="1">
      <alignment horizontal="center" vertical="center" wrapText="1"/>
    </xf>
    <xf numFmtId="9" fontId="35" fillId="0" borderId="303" xfId="5" applyNumberFormat="1" applyFont="1" applyBorder="1" applyAlignment="1">
      <alignment horizontal="center" vertical="center" wrapText="1"/>
    </xf>
    <xf numFmtId="3" fontId="11" fillId="3" borderId="0" xfId="5" applyNumberFormat="1" applyFill="1" applyAlignment="1">
      <alignment horizontal="center" vertical="center" wrapText="1"/>
    </xf>
    <xf numFmtId="0" fontId="1" fillId="0" borderId="302" xfId="20" applyBorder="1" applyAlignment="1">
      <alignment horizontal="left" vertical="center" wrapText="1"/>
    </xf>
    <xf numFmtId="42" fontId="11" fillId="3" borderId="0" xfId="19" applyFill="1" applyAlignment="1">
      <alignment horizontal="center" vertical="center" wrapText="1"/>
    </xf>
    <xf numFmtId="173" fontId="11" fillId="3" borderId="0" xfId="5" applyNumberFormat="1" applyFill="1" applyAlignment="1">
      <alignment horizontal="center" vertical="center" wrapText="1"/>
    </xf>
    <xf numFmtId="1" fontId="13" fillId="0" borderId="305" xfId="5" applyNumberFormat="1" applyFont="1" applyBorder="1" applyAlignment="1">
      <alignment horizontal="center" vertical="center" wrapText="1"/>
    </xf>
    <xf numFmtId="0" fontId="11" fillId="3" borderId="0" xfId="5" applyFill="1" applyAlignment="1">
      <alignment vertical="center" wrapText="1"/>
    </xf>
    <xf numFmtId="173" fontId="13" fillId="0" borderId="308" xfId="5" applyNumberFormat="1" applyFont="1" applyBorder="1" applyAlignment="1">
      <alignment horizontal="center" vertical="center" wrapText="1"/>
    </xf>
    <xf numFmtId="6" fontId="11" fillId="3" borderId="0" xfId="5" applyNumberFormat="1" applyFill="1" applyAlignment="1">
      <alignment horizontal="center" vertical="center" wrapText="1"/>
    </xf>
    <xf numFmtId="42" fontId="11" fillId="3" borderId="0" xfId="5" applyNumberFormat="1" applyFill="1" applyAlignment="1">
      <alignment vertical="center" wrapText="1"/>
    </xf>
    <xf numFmtId="42" fontId="11" fillId="3" borderId="0" xfId="5" applyNumberFormat="1" applyFill="1" applyAlignment="1">
      <alignment horizontal="center" vertical="center" wrapText="1"/>
    </xf>
    <xf numFmtId="3" fontId="13" fillId="0" borderId="303" xfId="1" applyNumberFormat="1" applyFont="1" applyFill="1" applyBorder="1" applyAlignment="1">
      <alignment horizontal="center" vertical="center" wrapText="1"/>
    </xf>
    <xf numFmtId="1" fontId="13" fillId="0" borderId="305" xfId="1" applyNumberFormat="1" applyFont="1" applyFill="1" applyBorder="1" applyAlignment="1">
      <alignment horizontal="center" vertical="center" wrapText="1"/>
    </xf>
    <xf numFmtId="173" fontId="13" fillId="0" borderId="308" xfId="1" applyNumberFormat="1" applyFont="1" applyFill="1" applyBorder="1" applyAlignment="1">
      <alignment horizontal="center" vertical="center" wrapText="1"/>
    </xf>
    <xf numFmtId="3" fontId="13" fillId="0" borderId="311" xfId="5" applyNumberFormat="1" applyFont="1" applyBorder="1" applyAlignment="1">
      <alignment horizontal="center" vertical="center" wrapText="1"/>
    </xf>
    <xf numFmtId="3" fontId="11" fillId="3" borderId="63" xfId="2" applyNumberFormat="1" applyFill="1" applyBorder="1" applyAlignment="1">
      <alignment horizontal="center" vertical="center" wrapText="1"/>
    </xf>
    <xf numFmtId="3" fontId="11" fillId="3" borderId="115" xfId="2" applyNumberFormat="1" applyFill="1" applyBorder="1" applyAlignment="1">
      <alignment horizontal="center" vertical="center" wrapText="1"/>
    </xf>
    <xf numFmtId="3" fontId="11" fillId="3" borderId="64" xfId="2" applyNumberFormat="1" applyFill="1" applyBorder="1" applyAlignment="1">
      <alignment horizontal="center" vertical="center" wrapText="1"/>
    </xf>
    <xf numFmtId="3" fontId="11" fillId="3" borderId="116" xfId="2" applyNumberFormat="1" applyFill="1" applyBorder="1" applyAlignment="1">
      <alignment horizontal="center" vertical="center" wrapText="1"/>
    </xf>
    <xf numFmtId="164" fontId="13" fillId="0" borderId="325" xfId="2" applyNumberFormat="1" applyFont="1" applyBorder="1" applyAlignment="1">
      <alignment horizontal="center" vertical="center" wrapText="1"/>
    </xf>
    <xf numFmtId="3" fontId="13" fillId="0" borderId="325" xfId="2" applyNumberFormat="1" applyFont="1" applyBorder="1" applyAlignment="1">
      <alignment horizontal="center" vertical="center" wrapText="1"/>
    </xf>
    <xf numFmtId="3" fontId="13" fillId="0" borderId="131" xfId="2" applyNumberFormat="1" applyFont="1" applyBorder="1" applyAlignment="1">
      <alignment horizontal="center" vertical="center" wrapText="1"/>
    </xf>
    <xf numFmtId="164" fontId="13" fillId="0" borderId="106" xfId="2" applyNumberFormat="1" applyFont="1" applyBorder="1" applyAlignment="1">
      <alignment horizontal="center" vertical="center" wrapText="1"/>
    </xf>
    <xf numFmtId="166" fontId="13" fillId="3" borderId="58" xfId="0" applyNumberFormat="1" applyFont="1" applyFill="1" applyBorder="1" applyAlignment="1">
      <alignment horizontal="center" vertical="center" wrapText="1"/>
    </xf>
    <xf numFmtId="166" fontId="13" fillId="3" borderId="61" xfId="0" applyNumberFormat="1" applyFont="1" applyFill="1" applyBorder="1" applyAlignment="1">
      <alignment horizontal="center" vertical="center" wrapText="1"/>
    </xf>
    <xf numFmtId="165" fontId="13" fillId="3" borderId="0" xfId="1" applyNumberFormat="1" applyFont="1" applyFill="1" applyAlignment="1">
      <alignment horizontal="left" vertical="center" wrapText="1"/>
    </xf>
    <xf numFmtId="9" fontId="13" fillId="0" borderId="158" xfId="1" applyFont="1" applyBorder="1" applyAlignment="1">
      <alignment horizontal="center" vertical="center" wrapText="1"/>
    </xf>
    <xf numFmtId="9" fontId="35" fillId="27" borderId="55" xfId="1" applyFont="1" applyFill="1" applyBorder="1" applyAlignment="1">
      <alignment horizontal="center" vertical="center" wrapText="1"/>
    </xf>
    <xf numFmtId="3" fontId="35" fillId="3" borderId="57" xfId="2" applyNumberFormat="1" applyFont="1" applyFill="1" applyBorder="1" applyAlignment="1">
      <alignment horizontal="center" vertical="center" wrapText="1"/>
    </xf>
    <xf numFmtId="4" fontId="13" fillId="18" borderId="58" xfId="0" applyNumberFormat="1" applyFont="1" applyFill="1" applyBorder="1" applyAlignment="1">
      <alignment horizontal="center" vertical="center" wrapText="1"/>
    </xf>
    <xf numFmtId="3" fontId="35" fillId="3" borderId="168" xfId="2" applyNumberFormat="1" applyFont="1" applyFill="1" applyBorder="1" applyAlignment="1">
      <alignment horizontal="center" vertical="center" wrapText="1"/>
    </xf>
    <xf numFmtId="165" fontId="13" fillId="19" borderId="55" xfId="1" applyNumberFormat="1" applyFont="1" applyFill="1" applyBorder="1" applyAlignment="1">
      <alignment horizontal="center" vertical="center" wrapText="1"/>
    </xf>
    <xf numFmtId="165" fontId="13" fillId="27" borderId="0" xfId="1" applyNumberFormat="1" applyFont="1" applyFill="1" applyAlignment="1">
      <alignment horizontal="center" vertical="center" wrapText="1"/>
    </xf>
    <xf numFmtId="165" fontId="13" fillId="27" borderId="0" xfId="2" applyNumberFormat="1" applyFont="1" applyFill="1" applyAlignment="1">
      <alignment horizontal="center" vertical="center" wrapText="1"/>
    </xf>
    <xf numFmtId="0" fontId="13" fillId="0" borderId="63" xfId="0" applyFont="1" applyBorder="1" applyAlignment="1">
      <alignment horizontal="center" vertical="center"/>
    </xf>
    <xf numFmtId="0" fontId="13" fillId="0" borderId="146" xfId="0" applyFont="1" applyBorder="1" applyAlignment="1">
      <alignment horizontal="center" vertical="center"/>
    </xf>
    <xf numFmtId="3" fontId="13" fillId="0" borderId="148" xfId="0" applyNumberFormat="1" applyFont="1" applyBorder="1" applyAlignment="1">
      <alignment horizontal="center" vertical="center"/>
    </xf>
    <xf numFmtId="9" fontId="0" fillId="0" borderId="0" xfId="1" applyFont="1" applyAlignment="1">
      <alignment horizontal="left" vertical="center"/>
    </xf>
    <xf numFmtId="3" fontId="11" fillId="3" borderId="63" xfId="1" applyNumberFormat="1" applyFont="1" applyFill="1" applyBorder="1" applyAlignment="1">
      <alignment horizontal="center" vertical="center" wrapText="1"/>
    </xf>
    <xf numFmtId="3" fontId="11" fillId="0" borderId="58" xfId="1" applyNumberFormat="1" applyFont="1" applyFill="1" applyBorder="1" applyAlignment="1">
      <alignment horizontal="center" vertical="center" wrapText="1"/>
    </xf>
    <xf numFmtId="3" fontId="11" fillId="0" borderId="59" xfId="1" applyNumberFormat="1" applyFont="1" applyFill="1" applyBorder="1" applyAlignment="1">
      <alignment horizontal="center" vertical="center" wrapText="1"/>
    </xf>
    <xf numFmtId="3" fontId="11" fillId="0" borderId="57" xfId="1" applyNumberFormat="1" applyFont="1" applyFill="1" applyBorder="1" applyAlignment="1">
      <alignment horizontal="center" vertical="center" wrapText="1"/>
    </xf>
    <xf numFmtId="3" fontId="11" fillId="3" borderId="57" xfId="1" applyNumberFormat="1" applyFont="1" applyFill="1" applyBorder="1" applyAlignment="1">
      <alignment horizontal="center" vertical="center" wrapText="1"/>
    </xf>
    <xf numFmtId="9" fontId="13" fillId="0" borderId="0" xfId="0" applyNumberFormat="1" applyFont="1" applyAlignment="1">
      <alignment horizontal="center" vertical="center"/>
    </xf>
    <xf numFmtId="9" fontId="13" fillId="0" borderId="109" xfId="1" applyFont="1" applyFill="1" applyBorder="1" applyAlignment="1">
      <alignment horizontal="center" vertical="center" wrapText="1"/>
    </xf>
    <xf numFmtId="165" fontId="35" fillId="18" borderId="55" xfId="3" applyNumberFormat="1" applyFont="1" applyFill="1" applyBorder="1" applyAlignment="1">
      <alignment horizontal="center" vertical="center" wrapText="1"/>
    </xf>
    <xf numFmtId="165" fontId="35" fillId="18" borderId="59" xfId="3" applyNumberFormat="1" applyFont="1" applyFill="1" applyBorder="1" applyAlignment="1">
      <alignment horizontal="center" vertical="center" wrapText="1"/>
    </xf>
    <xf numFmtId="9" fontId="13" fillId="18" borderId="76" xfId="1" applyFont="1" applyFill="1" applyBorder="1" applyAlignment="1">
      <alignment horizontal="center" vertical="center" wrapText="1"/>
    </xf>
    <xf numFmtId="1" fontId="13" fillId="3" borderId="67" xfId="0" applyNumberFormat="1" applyFont="1" applyFill="1" applyBorder="1" applyAlignment="1">
      <alignment horizontal="center" vertical="center" wrapText="1"/>
    </xf>
    <xf numFmtId="1" fontId="13" fillId="20" borderId="67" xfId="2" applyNumberFormat="1" applyFont="1" applyFill="1" applyBorder="1" applyAlignment="1">
      <alignment horizontal="center" vertical="center" wrapText="1"/>
    </xf>
    <xf numFmtId="1" fontId="13" fillId="3" borderId="67" xfId="2" applyNumberFormat="1" applyFont="1" applyFill="1" applyBorder="1" applyAlignment="1">
      <alignment horizontal="center" vertical="center" wrapText="1"/>
    </xf>
    <xf numFmtId="1" fontId="13" fillId="3" borderId="68" xfId="2" applyNumberFormat="1" applyFont="1" applyFill="1" applyBorder="1" applyAlignment="1">
      <alignment horizontal="center" vertical="center" wrapText="1"/>
    </xf>
    <xf numFmtId="1" fontId="35" fillId="3" borderId="57" xfId="1" applyNumberFormat="1" applyFont="1" applyFill="1" applyBorder="1" applyAlignment="1">
      <alignment horizontal="center" vertical="center" wrapText="1"/>
    </xf>
    <xf numFmtId="1" fontId="35" fillId="0" borderId="59" xfId="1" applyNumberFormat="1" applyFont="1" applyFill="1" applyBorder="1" applyAlignment="1">
      <alignment horizontal="center" vertical="center" wrapText="1"/>
    </xf>
    <xf numFmtId="1" fontId="35" fillId="0" borderId="0" xfId="1" applyNumberFormat="1" applyFont="1" applyFill="1" applyBorder="1" applyAlignment="1">
      <alignment horizontal="center" vertical="center" wrapText="1"/>
    </xf>
    <xf numFmtId="9" fontId="13" fillId="50" borderId="0" xfId="1" applyFont="1" applyFill="1" applyBorder="1" applyAlignment="1">
      <alignment horizontal="center" vertical="center" wrapText="1"/>
    </xf>
    <xf numFmtId="9" fontId="48" fillId="50" borderId="0" xfId="1" applyFont="1" applyFill="1" applyBorder="1" applyAlignment="1">
      <alignment horizontal="center" vertical="center" wrapText="1"/>
    </xf>
    <xf numFmtId="0" fontId="6" fillId="8" borderId="7" xfId="0" applyFont="1" applyFill="1" applyBorder="1" applyAlignment="1">
      <alignment horizontal="center" vertical="center"/>
    </xf>
    <xf numFmtId="0" fontId="6" fillId="8" borderId="0" xfId="0" applyFont="1" applyFill="1" applyAlignment="1">
      <alignment horizontal="center" vertical="center"/>
    </xf>
    <xf numFmtId="0" fontId="6" fillId="8" borderId="3" xfId="0" applyFont="1" applyFill="1" applyBorder="1" applyAlignment="1">
      <alignment horizontal="center" vertical="center"/>
    </xf>
    <xf numFmtId="0" fontId="19" fillId="7" borderId="10" xfId="0" applyFont="1" applyFill="1" applyBorder="1" applyAlignment="1">
      <alignment vertical="center"/>
    </xf>
    <xf numFmtId="0" fontId="77" fillId="0" borderId="412" xfId="0" applyFont="1" applyBorder="1" applyAlignment="1">
      <alignment vertical="center"/>
    </xf>
    <xf numFmtId="0" fontId="78" fillId="3" borderId="0" xfId="0" applyFont="1" applyFill="1" applyAlignment="1">
      <alignment vertical="center" wrapText="1"/>
    </xf>
    <xf numFmtId="0" fontId="18" fillId="3" borderId="0" xfId="0" applyFont="1" applyFill="1" applyAlignment="1">
      <alignment horizontal="center" vertical="center" wrapText="1"/>
    </xf>
    <xf numFmtId="0" fontId="7" fillId="3" borderId="0" xfId="0" applyFont="1" applyFill="1" applyAlignment="1">
      <alignment horizontal="center" vertical="center" wrapText="1"/>
    </xf>
    <xf numFmtId="0" fontId="7" fillId="3" borderId="0" xfId="5" applyFont="1" applyFill="1" applyAlignment="1">
      <alignment horizontal="center" vertical="center" wrapText="1"/>
    </xf>
    <xf numFmtId="0" fontId="7" fillId="3" borderId="0" xfId="0" applyFont="1" applyFill="1" applyAlignment="1">
      <alignment horizontal="center" vertical="center"/>
    </xf>
    <xf numFmtId="1" fontId="7" fillId="3" borderId="0" xfId="0" applyNumberFormat="1" applyFont="1" applyFill="1" applyAlignment="1">
      <alignment horizontal="center" vertical="center"/>
    </xf>
    <xf numFmtId="1" fontId="7" fillId="3" borderId="0" xfId="5" applyNumberFormat="1" applyFont="1" applyFill="1" applyAlignment="1">
      <alignment horizontal="center" vertical="center" wrapText="1"/>
    </xf>
    <xf numFmtId="10" fontId="7" fillId="3" borderId="0" xfId="1" applyNumberFormat="1" applyFont="1" applyFill="1" applyAlignment="1">
      <alignment horizontal="center" vertical="center"/>
    </xf>
    <xf numFmtId="1" fontId="7" fillId="3" borderId="0" xfId="0" applyNumberFormat="1" applyFont="1" applyFill="1"/>
    <xf numFmtId="165" fontId="7" fillId="3" borderId="0" xfId="0" applyNumberFormat="1" applyFont="1" applyFill="1" applyAlignment="1">
      <alignment horizontal="center" vertical="center"/>
    </xf>
    <xf numFmtId="0" fontId="7" fillId="3" borderId="0" xfId="0" applyFont="1" applyFill="1" applyAlignment="1">
      <alignment wrapText="1"/>
    </xf>
    <xf numFmtId="165" fontId="7" fillId="3" borderId="0" xfId="5" applyNumberFormat="1" applyFont="1" applyFill="1" applyAlignment="1">
      <alignment horizontal="center" vertical="center" wrapText="1"/>
    </xf>
    <xf numFmtId="9" fontId="7" fillId="3" borderId="0" xfId="0" applyNumberFormat="1" applyFont="1" applyFill="1"/>
    <xf numFmtId="0" fontId="70" fillId="3" borderId="0" xfId="0" applyFont="1" applyFill="1" applyAlignment="1">
      <alignment horizontal="center" vertical="center" wrapText="1"/>
    </xf>
    <xf numFmtId="3" fontId="7" fillId="3" borderId="0" xfId="0" applyNumberFormat="1" applyFont="1" applyFill="1" applyAlignment="1">
      <alignment horizontal="center" vertical="center"/>
    </xf>
    <xf numFmtId="3" fontId="7" fillId="3" borderId="0" xfId="5" applyNumberFormat="1" applyFont="1" applyFill="1" applyAlignment="1">
      <alignment horizontal="center" vertical="center" wrapText="1"/>
    </xf>
    <xf numFmtId="3" fontId="7" fillId="3" borderId="0" xfId="0" applyNumberFormat="1" applyFont="1" applyFill="1"/>
    <xf numFmtId="3" fontId="13" fillId="40" borderId="59" xfId="3" applyNumberFormat="1" applyFont="1" applyFill="1" applyBorder="1" applyAlignment="1">
      <alignment horizontal="center" vertical="center" wrapText="1"/>
    </xf>
    <xf numFmtId="3" fontId="13" fillId="40" borderId="55" xfId="3" applyNumberFormat="1" applyFont="1" applyFill="1" applyBorder="1" applyAlignment="1">
      <alignment horizontal="center" vertical="center" wrapText="1"/>
    </xf>
    <xf numFmtId="9" fontId="13" fillId="40" borderId="242" xfId="1" applyFont="1" applyFill="1" applyBorder="1" applyAlignment="1">
      <alignment horizontal="center" vertical="center" wrapText="1"/>
    </xf>
    <xf numFmtId="9" fontId="13" fillId="40" borderId="243" xfId="1" applyFont="1" applyFill="1" applyBorder="1" applyAlignment="1">
      <alignment horizontal="center" vertical="center" wrapText="1"/>
    </xf>
    <xf numFmtId="9" fontId="11" fillId="40" borderId="243" xfId="1" applyFont="1" applyFill="1" applyBorder="1" applyAlignment="1">
      <alignment horizontal="center" vertical="center" wrapText="1"/>
    </xf>
    <xf numFmtId="9" fontId="13" fillId="40" borderId="244" xfId="1" applyFont="1" applyFill="1" applyBorder="1" applyAlignment="1">
      <alignment horizontal="center" vertical="center" wrapText="1"/>
    </xf>
    <xf numFmtId="9" fontId="13" fillId="40" borderId="245" xfId="1" applyFont="1" applyFill="1" applyBorder="1" applyAlignment="1">
      <alignment horizontal="center" vertical="center" wrapText="1"/>
    </xf>
    <xf numFmtId="9" fontId="13" fillId="40" borderId="237" xfId="1" applyFont="1" applyFill="1" applyBorder="1" applyAlignment="1">
      <alignment horizontal="center" vertical="center" wrapText="1"/>
    </xf>
    <xf numFmtId="3" fontId="13" fillId="40" borderId="224" xfId="2" applyNumberFormat="1" applyFont="1" applyFill="1" applyBorder="1" applyAlignment="1">
      <alignment horizontal="center" vertical="center" wrapText="1"/>
    </xf>
    <xf numFmtId="3" fontId="13" fillId="40" borderId="225" xfId="2" applyNumberFormat="1" applyFont="1" applyFill="1" applyBorder="1" applyAlignment="1">
      <alignment horizontal="center" vertical="center" wrapText="1"/>
    </xf>
    <xf numFmtId="3" fontId="13" fillId="40" borderId="226" xfId="2" applyNumberFormat="1" applyFont="1" applyFill="1" applyBorder="1" applyAlignment="1">
      <alignment horizontal="center" vertical="center" wrapText="1"/>
    </xf>
    <xf numFmtId="3" fontId="13" fillId="40" borderId="227" xfId="3" applyNumberFormat="1" applyFont="1" applyFill="1" applyBorder="1" applyAlignment="1">
      <alignment horizontal="center" vertical="center" wrapText="1"/>
    </xf>
    <xf numFmtId="3" fontId="13" fillId="40" borderId="228" xfId="3" applyNumberFormat="1" applyFont="1" applyFill="1" applyBorder="1" applyAlignment="1">
      <alignment horizontal="center" vertical="center" wrapText="1"/>
    </xf>
    <xf numFmtId="3" fontId="13" fillId="40" borderId="230" xfId="3" applyNumberFormat="1" applyFont="1" applyFill="1" applyBorder="1" applyAlignment="1">
      <alignment horizontal="center" vertical="center" wrapText="1"/>
    </xf>
    <xf numFmtId="9" fontId="13" fillId="40" borderId="55" xfId="1" applyFont="1" applyFill="1" applyBorder="1" applyAlignment="1">
      <alignment horizontal="center" vertical="center" wrapText="1"/>
    </xf>
    <xf numFmtId="3" fontId="13" fillId="40" borderId="168" xfId="2" applyNumberFormat="1" applyFont="1" applyFill="1" applyBorder="1" applyAlignment="1">
      <alignment horizontal="center" vertical="center" wrapText="1"/>
    </xf>
    <xf numFmtId="3" fontId="13" fillId="40" borderId="169" xfId="2" applyNumberFormat="1" applyFont="1" applyFill="1" applyBorder="1" applyAlignment="1">
      <alignment horizontal="center" vertical="center" wrapText="1"/>
    </xf>
    <xf numFmtId="9" fontId="13" fillId="40" borderId="77" xfId="1" applyFont="1" applyFill="1" applyBorder="1" applyAlignment="1">
      <alignment horizontal="center" vertical="center" wrapText="1"/>
    </xf>
    <xf numFmtId="9" fontId="13" fillId="18" borderId="237" xfId="1" applyFont="1" applyFill="1" applyBorder="1" applyAlignment="1">
      <alignment horizontal="center" vertical="center" wrapText="1"/>
    </xf>
    <xf numFmtId="3" fontId="13" fillId="18" borderId="226" xfId="2" applyNumberFormat="1" applyFont="1" applyFill="1" applyBorder="1" applyAlignment="1">
      <alignment horizontal="center" vertical="center" wrapText="1"/>
    </xf>
    <xf numFmtId="3" fontId="13" fillId="18" borderId="230" xfId="2" applyNumberFormat="1" applyFont="1" applyFill="1" applyBorder="1" applyAlignment="1">
      <alignment horizontal="center" vertical="center" wrapText="1"/>
    </xf>
    <xf numFmtId="3" fontId="13" fillId="18" borderId="229" xfId="2" applyNumberFormat="1" applyFont="1" applyFill="1" applyBorder="1" applyAlignment="1">
      <alignment horizontal="center" vertical="center" wrapText="1"/>
    </xf>
    <xf numFmtId="9" fontId="13" fillId="18" borderId="247" xfId="1" applyFont="1" applyFill="1" applyBorder="1" applyAlignment="1">
      <alignment horizontal="center" vertical="center" wrapText="1"/>
    </xf>
    <xf numFmtId="3" fontId="13" fillId="18" borderId="168" xfId="2" applyNumberFormat="1" applyFont="1" applyFill="1" applyBorder="1" applyAlignment="1">
      <alignment horizontal="center" vertical="center" wrapText="1"/>
    </xf>
    <xf numFmtId="3" fontId="13" fillId="18" borderId="169" xfId="2" applyNumberFormat="1" applyFont="1" applyFill="1" applyBorder="1" applyAlignment="1">
      <alignment horizontal="center" vertical="center" wrapText="1"/>
    </xf>
    <xf numFmtId="0" fontId="13" fillId="0" borderId="230" xfId="0" applyFont="1" applyBorder="1" applyAlignment="1">
      <alignment horizontal="center" vertical="center" wrapText="1"/>
    </xf>
    <xf numFmtId="0" fontId="13" fillId="0" borderId="234" xfId="0" applyFont="1" applyBorder="1" applyAlignment="1">
      <alignment horizontal="center" vertical="center" wrapText="1"/>
    </xf>
    <xf numFmtId="0" fontId="13" fillId="3" borderId="165" xfId="2" applyFont="1" applyFill="1" applyBorder="1" applyAlignment="1">
      <alignment horizontal="center" vertical="center" wrapText="1"/>
    </xf>
    <xf numFmtId="0" fontId="13" fillId="3" borderId="166" xfId="2" applyFont="1" applyFill="1" applyBorder="1" applyAlignment="1">
      <alignment horizontal="center" vertical="center" wrapText="1"/>
    </xf>
    <xf numFmtId="0" fontId="13" fillId="3" borderId="167" xfId="2" applyFont="1" applyFill="1" applyBorder="1" applyAlignment="1">
      <alignment horizontal="center" vertical="center" wrapText="1"/>
    </xf>
    <xf numFmtId="0" fontId="13" fillId="3" borderId="168" xfId="2" applyFont="1" applyFill="1" applyBorder="1" applyAlignment="1">
      <alignment horizontal="center" vertical="center" wrapText="1"/>
    </xf>
    <xf numFmtId="0" fontId="13" fillId="3" borderId="169" xfId="2" applyFont="1" applyFill="1" applyBorder="1" applyAlignment="1">
      <alignment horizontal="center" vertical="center" wrapText="1"/>
    </xf>
    <xf numFmtId="0" fontId="13" fillId="3" borderId="235" xfId="2" applyFont="1" applyFill="1" applyBorder="1" applyAlignment="1">
      <alignment horizontal="center" vertical="center" wrapText="1"/>
    </xf>
    <xf numFmtId="3" fontId="33" fillId="3" borderId="169" xfId="2" applyNumberFormat="1" applyFont="1" applyFill="1" applyBorder="1" applyAlignment="1">
      <alignment horizontal="center" vertical="center" wrapText="1"/>
    </xf>
    <xf numFmtId="165" fontId="13" fillId="0" borderId="63" xfId="1" applyNumberFormat="1" applyFont="1" applyFill="1" applyBorder="1" applyAlignment="1">
      <alignment horizontal="center" vertical="center" wrapText="1"/>
    </xf>
    <xf numFmtId="165" fontId="13" fillId="0" borderId="57" xfId="1" applyNumberFormat="1" applyFont="1" applyFill="1" applyBorder="1" applyAlignment="1">
      <alignment horizontal="center" vertical="center" wrapText="1"/>
    </xf>
    <xf numFmtId="3" fontId="35" fillId="3" borderId="59" xfId="0" applyNumberFormat="1" applyFont="1" applyFill="1" applyBorder="1" applyAlignment="1">
      <alignment horizontal="center" vertical="center" wrapText="1"/>
    </xf>
    <xf numFmtId="3" fontId="35" fillId="27" borderId="59" xfId="2" applyNumberFormat="1" applyFont="1" applyFill="1" applyBorder="1" applyAlignment="1">
      <alignment horizontal="center" vertical="center" wrapText="1"/>
    </xf>
    <xf numFmtId="3" fontId="35" fillId="27" borderId="280" xfId="1" applyNumberFormat="1" applyFont="1" applyFill="1" applyBorder="1" applyAlignment="1">
      <alignment horizontal="center" vertical="center" wrapText="1"/>
    </xf>
    <xf numFmtId="3" fontId="35" fillId="27" borderId="161" xfId="2" applyNumberFormat="1" applyFont="1" applyFill="1" applyBorder="1" applyAlignment="1">
      <alignment horizontal="center" vertical="center" wrapText="1"/>
    </xf>
    <xf numFmtId="3" fontId="35" fillId="27" borderId="169" xfId="2" applyNumberFormat="1" applyFont="1" applyFill="1" applyBorder="1" applyAlignment="1">
      <alignment horizontal="center" vertical="center" wrapText="1"/>
    </xf>
    <xf numFmtId="3" fontId="56" fillId="46" borderId="59" xfId="2" applyNumberFormat="1" applyFont="1" applyFill="1" applyBorder="1" applyAlignment="1">
      <alignment horizontal="center" vertical="center" wrapText="1"/>
    </xf>
    <xf numFmtId="3" fontId="35" fillId="27" borderId="59" xfId="1" applyNumberFormat="1" applyFont="1" applyFill="1" applyBorder="1" applyAlignment="1">
      <alignment horizontal="center" vertical="center" wrapText="1"/>
    </xf>
    <xf numFmtId="9" fontId="35" fillId="27" borderId="161" xfId="1" applyFont="1" applyFill="1" applyBorder="1" applyAlignment="1">
      <alignment horizontal="center" vertical="center" wrapText="1"/>
    </xf>
    <xf numFmtId="9" fontId="35" fillId="27" borderId="59" xfId="1" applyFont="1" applyFill="1" applyBorder="1" applyAlignment="1">
      <alignment horizontal="center" vertical="center" wrapText="1"/>
    </xf>
    <xf numFmtId="0" fontId="14" fillId="0" borderId="434" xfId="5" applyFont="1" applyBorder="1" applyAlignment="1">
      <alignment horizontal="center" vertical="center" wrapText="1"/>
    </xf>
    <xf numFmtId="0" fontId="13" fillId="0" borderId="435" xfId="5" applyFont="1" applyBorder="1" applyAlignment="1">
      <alignment horizontal="left" vertical="center" wrapText="1"/>
    </xf>
    <xf numFmtId="0" fontId="13" fillId="0" borderId="435" xfId="5" applyFont="1" applyBorder="1" applyAlignment="1">
      <alignment horizontal="left" vertical="top" wrapText="1"/>
    </xf>
    <xf numFmtId="0" fontId="14" fillId="0" borderId="437" xfId="5" applyFont="1" applyBorder="1" applyAlignment="1">
      <alignment horizontal="center" vertical="center" wrapText="1"/>
    </xf>
    <xf numFmtId="0" fontId="13" fillId="0" borderId="438" xfId="5" applyFont="1" applyBorder="1" applyAlignment="1">
      <alignment horizontal="left" vertical="top" wrapText="1"/>
    </xf>
    <xf numFmtId="0" fontId="13" fillId="0" borderId="441" xfId="9" applyFont="1" applyFill="1" applyBorder="1" applyAlignment="1">
      <alignment horizontal="left" vertical="center" wrapText="1"/>
    </xf>
    <xf numFmtId="0" fontId="13" fillId="0" borderId="442" xfId="5" applyFont="1" applyBorder="1" applyAlignment="1">
      <alignment horizontal="left" vertical="center" wrapText="1"/>
    </xf>
    <xf numFmtId="0" fontId="13" fillId="3" borderId="438" xfId="5" applyFont="1" applyFill="1" applyBorder="1" applyAlignment="1">
      <alignment horizontal="left" vertical="center" wrapText="1"/>
    </xf>
    <xf numFmtId="0" fontId="13" fillId="3" borderId="438" xfId="5" applyFont="1" applyFill="1" applyBorder="1" applyAlignment="1">
      <alignment horizontal="left" vertical="top" wrapText="1"/>
    </xf>
    <xf numFmtId="0" fontId="12" fillId="0" borderId="442" xfId="9" applyBorder="1" applyAlignment="1">
      <alignment horizontal="left" vertical="top" wrapText="1"/>
    </xf>
    <xf numFmtId="3" fontId="13" fillId="42" borderId="165" xfId="2" applyNumberFormat="1" applyFont="1" applyFill="1" applyBorder="1" applyAlignment="1">
      <alignment horizontal="center" vertical="center" wrapText="1"/>
    </xf>
    <xf numFmtId="3" fontId="0" fillId="0" borderId="0" xfId="0" applyNumberFormat="1" applyAlignment="1">
      <alignment horizontal="right" vertical="center"/>
    </xf>
    <xf numFmtId="3" fontId="35" fillId="3" borderId="57" xfId="0" applyNumberFormat="1" applyFont="1" applyFill="1" applyBorder="1" applyAlignment="1">
      <alignment horizontal="center" vertical="center" wrapText="1"/>
    </xf>
    <xf numFmtId="0" fontId="19" fillId="7" borderId="24" xfId="0" applyFont="1" applyFill="1" applyBorder="1" applyAlignment="1">
      <alignment horizontal="center" vertical="center" wrapText="1"/>
    </xf>
    <xf numFmtId="0" fontId="19" fillId="7" borderId="25" xfId="0" applyFont="1" applyFill="1" applyBorder="1" applyAlignment="1">
      <alignment horizontal="center" vertical="center" wrapText="1"/>
    </xf>
    <xf numFmtId="0" fontId="19" fillId="7" borderId="26" xfId="0" applyFont="1" applyFill="1" applyBorder="1" applyAlignment="1">
      <alignment horizontal="center" vertical="center" wrapText="1"/>
    </xf>
    <xf numFmtId="0" fontId="34" fillId="3" borderId="89" xfId="0" applyFont="1" applyFill="1" applyBorder="1" applyAlignment="1">
      <alignment horizontal="left" vertical="center" wrapText="1"/>
    </xf>
    <xf numFmtId="0" fontId="34" fillId="3" borderId="90" xfId="0" applyFont="1" applyFill="1" applyBorder="1" applyAlignment="1">
      <alignment horizontal="left" vertical="center" wrapText="1"/>
    </xf>
    <xf numFmtId="0" fontId="34" fillId="3" borderId="92" xfId="0" applyFont="1" applyFill="1" applyBorder="1" applyAlignment="1">
      <alignment horizontal="left" vertical="center" wrapText="1"/>
    </xf>
    <xf numFmtId="0" fontId="34" fillId="3" borderId="93" xfId="0" applyFont="1" applyFill="1" applyBorder="1" applyAlignment="1">
      <alignment horizontal="left" vertical="center" wrapText="1"/>
    </xf>
    <xf numFmtId="0" fontId="34" fillId="3" borderId="95" xfId="0" applyFont="1" applyFill="1" applyBorder="1" applyAlignment="1">
      <alignment horizontal="left" vertical="center" wrapText="1"/>
    </xf>
    <xf numFmtId="0" fontId="34" fillId="3" borderId="96" xfId="0" applyFont="1" applyFill="1" applyBorder="1" applyAlignment="1">
      <alignment horizontal="left" vertical="center" wrapText="1"/>
    </xf>
    <xf numFmtId="0" fontId="0" fillId="0" borderId="82" xfId="0" applyBorder="1" applyAlignment="1">
      <alignment horizontal="left" vertical="center" wrapText="1"/>
    </xf>
    <xf numFmtId="0" fontId="0" fillId="0" borderId="83" xfId="0" applyBorder="1" applyAlignment="1">
      <alignment horizontal="left" vertical="center" wrapText="1"/>
    </xf>
    <xf numFmtId="0" fontId="0" fillId="0" borderId="84" xfId="0" applyBorder="1" applyAlignment="1">
      <alignment horizontal="left" vertical="center" wrapText="1"/>
    </xf>
    <xf numFmtId="0" fontId="3" fillId="0" borderId="89" xfId="0" applyFont="1" applyBorder="1" applyAlignment="1">
      <alignment horizontal="center" vertical="center" wrapText="1"/>
    </xf>
    <xf numFmtId="0" fontId="3" fillId="0" borderId="90" xfId="0" applyFont="1" applyBorder="1" applyAlignment="1">
      <alignment horizontal="center" vertical="center" wrapText="1"/>
    </xf>
    <xf numFmtId="0" fontId="3" fillId="0" borderId="92" xfId="0" applyFont="1" applyBorder="1" applyAlignment="1">
      <alignment horizontal="center" vertical="center" wrapText="1"/>
    </xf>
    <xf numFmtId="0" fontId="3" fillId="0" borderId="93" xfId="0" applyFont="1" applyBorder="1" applyAlignment="1">
      <alignment horizontal="center" vertical="center" wrapText="1"/>
    </xf>
    <xf numFmtId="0" fontId="3" fillId="0" borderId="95" xfId="0" applyFont="1" applyBorder="1" applyAlignment="1">
      <alignment horizontal="center" vertical="center" wrapText="1"/>
    </xf>
    <xf numFmtId="0" fontId="3" fillId="0" borderId="96" xfId="0" applyFont="1" applyBorder="1" applyAlignment="1">
      <alignment horizontal="center" vertical="center" wrapText="1"/>
    </xf>
    <xf numFmtId="0" fontId="13" fillId="0" borderId="82" xfId="0" applyFont="1" applyBorder="1" applyAlignment="1">
      <alignment horizontal="left" vertical="center" wrapText="1"/>
    </xf>
    <xf numFmtId="0" fontId="13" fillId="0" borderId="83" xfId="0" applyFont="1" applyBorder="1" applyAlignment="1">
      <alignment horizontal="left" vertical="center" wrapText="1"/>
    </xf>
    <xf numFmtId="0" fontId="13" fillId="0" borderId="84" xfId="0" applyFont="1" applyBorder="1" applyAlignment="1">
      <alignment horizontal="left" vertical="center" wrapText="1"/>
    </xf>
    <xf numFmtId="0" fontId="34" fillId="20" borderId="85" xfId="0" applyFont="1" applyFill="1" applyBorder="1" applyAlignment="1">
      <alignment horizontal="left" vertical="center" wrapText="1"/>
    </xf>
    <xf numFmtId="0" fontId="34" fillId="20" borderId="86" xfId="0" applyFont="1" applyFill="1" applyBorder="1" applyAlignment="1">
      <alignment horizontal="left" vertical="center" wrapText="1"/>
    </xf>
    <xf numFmtId="0" fontId="34" fillId="20" borderId="87" xfId="0" applyFont="1" applyFill="1" applyBorder="1" applyAlignment="1">
      <alignment horizontal="left" vertical="center" wrapText="1"/>
    </xf>
    <xf numFmtId="0" fontId="20" fillId="3" borderId="0" xfId="0" applyFont="1" applyFill="1" applyAlignment="1">
      <alignment horizontal="center" vertical="center" wrapText="1"/>
    </xf>
    <xf numFmtId="0" fontId="34" fillId="20" borderId="79" xfId="0" applyFont="1" applyFill="1" applyBorder="1" applyAlignment="1">
      <alignment horizontal="left" vertical="center" wrapText="1"/>
    </xf>
    <xf numFmtId="0" fontId="34" fillId="20" borderId="80" xfId="0" applyFont="1" applyFill="1" applyBorder="1" applyAlignment="1">
      <alignment horizontal="left" vertical="center" wrapText="1"/>
    </xf>
    <xf numFmtId="0" fontId="34" fillId="20" borderId="81" xfId="0" applyFont="1" applyFill="1" applyBorder="1" applyAlignment="1">
      <alignment horizontal="left" vertical="center" wrapText="1"/>
    </xf>
    <xf numFmtId="0" fontId="3" fillId="20" borderId="79" xfId="0" applyFont="1" applyFill="1" applyBorder="1" applyAlignment="1">
      <alignment horizontal="left" vertical="center" wrapText="1"/>
    </xf>
    <xf numFmtId="0" fontId="3" fillId="20" borderId="80" xfId="0" applyFont="1" applyFill="1" applyBorder="1" applyAlignment="1">
      <alignment horizontal="left" vertical="center" wrapText="1"/>
    </xf>
    <xf numFmtId="0" fontId="3" fillId="20" borderId="81" xfId="0" applyFont="1" applyFill="1" applyBorder="1" applyAlignment="1">
      <alignment horizontal="left" vertical="center" wrapText="1"/>
    </xf>
    <xf numFmtId="0" fontId="28" fillId="0" borderId="82" xfId="0" applyFont="1" applyBorder="1" applyAlignment="1">
      <alignment horizontal="left" vertical="center" wrapText="1"/>
    </xf>
    <xf numFmtId="0" fontId="3" fillId="20" borderId="85" xfId="0" applyFont="1" applyFill="1" applyBorder="1" applyAlignment="1">
      <alignment horizontal="left" vertical="center" wrapText="1"/>
    </xf>
    <xf numFmtId="0" fontId="3" fillId="20" borderId="86" xfId="0" applyFont="1" applyFill="1" applyBorder="1" applyAlignment="1">
      <alignment horizontal="left" vertical="center" wrapText="1"/>
    </xf>
    <xf numFmtId="0" fontId="3" fillId="20" borderId="87" xfId="0" applyFont="1" applyFill="1" applyBorder="1" applyAlignment="1">
      <alignment horizontal="left" vertical="center" wrapText="1"/>
    </xf>
    <xf numFmtId="0" fontId="0" fillId="3" borderId="0" xfId="0" applyFill="1" applyAlignment="1">
      <alignment horizontal="left" vertical="center" wrapText="1"/>
    </xf>
    <xf numFmtId="0" fontId="0" fillId="3" borderId="270" xfId="0" applyFill="1" applyBorder="1" applyAlignment="1">
      <alignment horizontal="left" vertical="center" wrapText="1"/>
    </xf>
    <xf numFmtId="0" fontId="0" fillId="3" borderId="271" xfId="0" applyFill="1" applyBorder="1" applyAlignment="1">
      <alignment horizontal="left" vertical="center" wrapText="1"/>
    </xf>
    <xf numFmtId="0" fontId="0" fillId="3" borderId="267" xfId="0" applyFill="1" applyBorder="1" applyAlignment="1">
      <alignment horizontal="left" vertical="center" wrapText="1"/>
    </xf>
    <xf numFmtId="0" fontId="0" fillId="3" borderId="268" xfId="0" applyFill="1" applyBorder="1" applyAlignment="1">
      <alignment horizontal="left" vertical="center" wrapText="1"/>
    </xf>
    <xf numFmtId="0" fontId="50" fillId="10" borderId="269" xfId="9" applyFont="1" applyFill="1" applyBorder="1" applyAlignment="1">
      <alignment horizontal="center" vertical="center"/>
    </xf>
    <xf numFmtId="0" fontId="50" fillId="10" borderId="270" xfId="9" applyFont="1" applyFill="1" applyBorder="1" applyAlignment="1">
      <alignment horizontal="center" vertical="center"/>
    </xf>
    <xf numFmtId="0" fontId="0" fillId="3" borderId="264" xfId="0" applyFill="1" applyBorder="1" applyAlignment="1">
      <alignment horizontal="left" vertical="center" wrapText="1"/>
    </xf>
    <xf numFmtId="0" fontId="0" fillId="3" borderId="265" xfId="0" applyFill="1" applyBorder="1" applyAlignment="1">
      <alignment horizontal="left" vertical="center" wrapText="1"/>
    </xf>
    <xf numFmtId="0" fontId="19" fillId="7" borderId="98" xfId="0" applyFont="1" applyFill="1" applyBorder="1" applyAlignment="1">
      <alignment horizontal="center" vertical="center" wrapText="1"/>
    </xf>
    <xf numFmtId="0" fontId="19" fillId="7" borderId="261" xfId="0" applyFont="1" applyFill="1" applyBorder="1" applyAlignment="1">
      <alignment horizontal="center" vertical="center" wrapText="1"/>
    </xf>
    <xf numFmtId="0" fontId="50" fillId="10" borderId="266" xfId="9" applyFont="1" applyFill="1" applyBorder="1" applyAlignment="1">
      <alignment horizontal="center" vertical="center"/>
    </xf>
    <xf numFmtId="0" fontId="50" fillId="10" borderId="267" xfId="9" applyFont="1" applyFill="1" applyBorder="1" applyAlignment="1">
      <alignment horizontal="center" vertical="center"/>
    </xf>
    <xf numFmtId="0" fontId="50" fillId="11" borderId="410" xfId="9" applyFont="1" applyFill="1" applyBorder="1" applyAlignment="1">
      <alignment horizontal="center" vertical="center"/>
    </xf>
    <xf numFmtId="0" fontId="50" fillId="11" borderId="411" xfId="9" applyFont="1" applyFill="1" applyBorder="1" applyAlignment="1">
      <alignment horizontal="center" vertical="center"/>
    </xf>
    <xf numFmtId="0" fontId="50" fillId="11" borderId="408" xfId="9" applyFont="1" applyFill="1" applyBorder="1" applyAlignment="1">
      <alignment horizontal="center" vertical="center"/>
    </xf>
    <xf numFmtId="0" fontId="50" fillId="11" borderId="409" xfId="9" applyFont="1" applyFill="1" applyBorder="1" applyAlignment="1">
      <alignment horizontal="center" vertical="center"/>
    </xf>
    <xf numFmtId="0" fontId="19" fillId="7" borderId="97" xfId="0" applyFont="1" applyFill="1" applyBorder="1" applyAlignment="1">
      <alignment horizontal="center" vertical="center" wrapText="1"/>
    </xf>
    <xf numFmtId="0" fontId="50" fillId="10" borderId="263" xfId="9" applyFont="1" applyFill="1" applyBorder="1" applyAlignment="1">
      <alignment horizontal="center" vertical="center"/>
    </xf>
    <xf numFmtId="0" fontId="50" fillId="10" borderId="264" xfId="9" applyFont="1" applyFill="1" applyBorder="1" applyAlignment="1">
      <alignment horizontal="center" vertical="center"/>
    </xf>
    <xf numFmtId="0" fontId="50" fillId="10" borderId="266" xfId="9" applyFont="1" applyFill="1" applyBorder="1" applyAlignment="1">
      <alignment horizontal="center" vertical="center" wrapText="1"/>
    </xf>
    <xf numFmtId="0" fontId="50" fillId="10" borderId="267" xfId="9" applyFont="1" applyFill="1" applyBorder="1" applyAlignment="1">
      <alignment horizontal="center" vertical="center" wrapText="1"/>
    </xf>
    <xf numFmtId="0" fontId="13" fillId="0" borderId="274" xfId="0" applyFont="1" applyBorder="1" applyAlignment="1">
      <alignment horizontal="center" vertical="center" wrapText="1"/>
    </xf>
    <xf numFmtId="0" fontId="13" fillId="0" borderId="130" xfId="0" applyFont="1" applyBorder="1" applyAlignment="1">
      <alignment horizontal="center" vertical="center" wrapText="1"/>
    </xf>
    <xf numFmtId="0" fontId="13" fillId="3" borderId="274" xfId="0" applyFont="1" applyFill="1" applyBorder="1" applyAlignment="1">
      <alignment horizontal="center" vertical="center" wrapText="1"/>
    </xf>
    <xf numFmtId="0" fontId="13" fillId="3" borderId="130" xfId="0" applyFont="1" applyFill="1" applyBorder="1" applyAlignment="1">
      <alignment horizontal="center" vertical="center" wrapText="1"/>
    </xf>
    <xf numFmtId="0" fontId="13" fillId="0" borderId="0" xfId="0" applyFont="1" applyAlignment="1">
      <alignment horizontal="left" wrapText="1"/>
    </xf>
    <xf numFmtId="0" fontId="19" fillId="7" borderId="272" xfId="0" applyFont="1" applyFill="1" applyBorder="1" applyAlignment="1">
      <alignment horizontal="center" vertical="center" wrapText="1"/>
    </xf>
    <xf numFmtId="0" fontId="19" fillId="7" borderId="129" xfId="0" applyFont="1" applyFill="1" applyBorder="1" applyAlignment="1">
      <alignment horizontal="center" vertical="center" wrapText="1"/>
    </xf>
    <xf numFmtId="0" fontId="39" fillId="3" borderId="274" xfId="0" applyFont="1" applyFill="1" applyBorder="1" applyAlignment="1">
      <alignment horizontal="center" vertical="center" wrapText="1"/>
    </xf>
    <xf numFmtId="0" fontId="39" fillId="3" borderId="130" xfId="0" applyFont="1" applyFill="1" applyBorder="1" applyAlignment="1">
      <alignment horizontal="center" vertical="center" wrapText="1"/>
    </xf>
    <xf numFmtId="0" fontId="39" fillId="3" borderId="275" xfId="0" applyFont="1" applyFill="1" applyBorder="1" applyAlignment="1">
      <alignment horizontal="center" vertical="center" wrapText="1"/>
    </xf>
    <xf numFmtId="0" fontId="39" fillId="3" borderId="131" xfId="0" applyFont="1" applyFill="1" applyBorder="1" applyAlignment="1">
      <alignment horizontal="center" vertical="center" wrapText="1"/>
    </xf>
    <xf numFmtId="0" fontId="13" fillId="3" borderId="275" xfId="0" applyFont="1" applyFill="1" applyBorder="1" applyAlignment="1">
      <alignment horizontal="center" vertical="center" wrapText="1"/>
    </xf>
    <xf numFmtId="0" fontId="13" fillId="3" borderId="131" xfId="0" applyFont="1" applyFill="1" applyBorder="1" applyAlignment="1">
      <alignment horizontal="center" vertical="center" wrapText="1"/>
    </xf>
    <xf numFmtId="0" fontId="13" fillId="3" borderId="1" xfId="0" applyFont="1" applyFill="1" applyBorder="1" applyAlignment="1">
      <alignment horizontal="center" vertical="center" wrapText="1"/>
    </xf>
    <xf numFmtId="0" fontId="13" fillId="3" borderId="223" xfId="0" applyFont="1" applyFill="1" applyBorder="1" applyAlignment="1">
      <alignment horizontal="center" vertical="center" wrapText="1"/>
    </xf>
    <xf numFmtId="0" fontId="0" fillId="3" borderId="274" xfId="0" applyFill="1" applyBorder="1" applyAlignment="1">
      <alignment horizontal="center" vertical="center" wrapText="1"/>
    </xf>
    <xf numFmtId="0" fontId="0" fillId="3" borderId="130" xfId="0" applyFill="1" applyBorder="1" applyAlignment="1">
      <alignment horizontal="center" vertical="center" wrapText="1"/>
    </xf>
    <xf numFmtId="0" fontId="0" fillId="3" borderId="275" xfId="0" applyFill="1" applyBorder="1" applyAlignment="1">
      <alignment horizontal="center" vertical="center" wrapText="1"/>
    </xf>
    <xf numFmtId="0" fontId="0" fillId="3" borderId="131" xfId="0" applyFill="1" applyBorder="1" applyAlignment="1">
      <alignment horizontal="center" vertical="center" wrapText="1"/>
    </xf>
    <xf numFmtId="0" fontId="13" fillId="3" borderId="0" xfId="0" applyFont="1" applyFill="1" applyAlignment="1">
      <alignment horizontal="left" wrapText="1"/>
    </xf>
    <xf numFmtId="0" fontId="19" fillId="7" borderId="8" xfId="0" applyFont="1" applyFill="1" applyBorder="1" applyAlignment="1">
      <alignment horizontal="center" vertical="center" wrapText="1"/>
    </xf>
    <xf numFmtId="0" fontId="19" fillId="7" borderId="37" xfId="0" applyFont="1" applyFill="1" applyBorder="1" applyAlignment="1">
      <alignment horizontal="center" vertical="center" wrapText="1"/>
    </xf>
    <xf numFmtId="0" fontId="19" fillId="7" borderId="9" xfId="0" applyFont="1" applyFill="1" applyBorder="1" applyAlignment="1">
      <alignment horizontal="center" vertical="center" wrapText="1"/>
    </xf>
    <xf numFmtId="0" fontId="19" fillId="7" borderId="100" xfId="0" applyFont="1" applyFill="1" applyBorder="1" applyAlignment="1">
      <alignment horizontal="center" vertical="center" wrapText="1"/>
    </xf>
    <xf numFmtId="0" fontId="34" fillId="0" borderId="45" xfId="0" applyFont="1" applyBorder="1" applyAlignment="1">
      <alignment horizontal="left" vertical="center" wrapText="1"/>
    </xf>
    <xf numFmtId="0" fontId="34" fillId="3" borderId="45" xfId="0" applyFont="1" applyFill="1" applyBorder="1" applyAlignment="1">
      <alignment horizontal="left" vertical="center" wrapText="1"/>
    </xf>
    <xf numFmtId="0" fontId="34" fillId="36" borderId="45" xfId="0" applyFont="1" applyFill="1" applyBorder="1" applyAlignment="1">
      <alignment horizontal="left" vertical="center" wrapText="1"/>
    </xf>
    <xf numFmtId="0" fontId="42" fillId="16" borderId="49" xfId="0" applyFont="1" applyFill="1" applyBorder="1" applyAlignment="1">
      <alignment horizontal="center" vertical="center" wrapText="1"/>
    </xf>
    <xf numFmtId="0" fontId="42" fillId="16" borderId="101" xfId="0" applyFont="1" applyFill="1" applyBorder="1" applyAlignment="1">
      <alignment horizontal="center" vertical="center" wrapText="1"/>
    </xf>
    <xf numFmtId="0" fontId="34" fillId="3" borderId="46" xfId="0" applyFont="1" applyFill="1" applyBorder="1" applyAlignment="1">
      <alignment horizontal="left" vertical="center" wrapText="1"/>
    </xf>
    <xf numFmtId="0" fontId="34" fillId="3" borderId="48" xfId="0" applyFont="1" applyFill="1" applyBorder="1" applyAlignment="1">
      <alignment horizontal="left" vertical="center" wrapText="1"/>
    </xf>
    <xf numFmtId="0" fontId="61" fillId="3" borderId="46" xfId="0" applyFont="1" applyFill="1" applyBorder="1" applyAlignment="1">
      <alignment horizontal="left" vertical="center" wrapText="1"/>
    </xf>
    <xf numFmtId="0" fontId="61" fillId="3" borderId="48" xfId="0" applyFont="1" applyFill="1" applyBorder="1" applyAlignment="1">
      <alignment horizontal="left" vertical="center" wrapText="1"/>
    </xf>
    <xf numFmtId="0" fontId="34" fillId="36" borderId="46" xfId="0" applyFont="1" applyFill="1" applyBorder="1" applyAlignment="1">
      <alignment horizontal="left" vertical="center" wrapText="1"/>
    </xf>
    <xf numFmtId="0" fontId="34" fillId="36" borderId="48" xfId="0" applyFont="1" applyFill="1" applyBorder="1" applyAlignment="1">
      <alignment horizontal="left" vertical="center" wrapText="1"/>
    </xf>
    <xf numFmtId="0" fontId="61" fillId="36" borderId="45" xfId="0" applyFont="1" applyFill="1" applyBorder="1" applyAlignment="1">
      <alignment horizontal="left" vertical="center" wrapText="1"/>
    </xf>
    <xf numFmtId="0" fontId="42" fillId="16" borderId="52" xfId="0" applyFont="1" applyFill="1" applyBorder="1" applyAlignment="1">
      <alignment horizontal="center" vertical="center" wrapText="1"/>
    </xf>
    <xf numFmtId="0" fontId="42" fillId="16" borderId="99" xfId="0" applyFont="1" applyFill="1" applyBorder="1" applyAlignment="1">
      <alignment horizontal="center" vertical="center" wrapText="1"/>
    </xf>
    <xf numFmtId="0" fontId="34" fillId="27" borderId="45" xfId="0" applyFont="1" applyFill="1" applyBorder="1" applyAlignment="1">
      <alignment horizontal="left" vertical="center" wrapText="1"/>
    </xf>
    <xf numFmtId="0" fontId="34" fillId="36" borderId="45" xfId="0" applyFont="1" applyFill="1" applyBorder="1" applyAlignment="1">
      <alignment horizontal="left" vertical="center"/>
    </xf>
    <xf numFmtId="0" fontId="12" fillId="0" borderId="45" xfId="9" applyBorder="1" applyAlignment="1">
      <alignment horizontal="left" vertical="center" wrapText="1"/>
    </xf>
    <xf numFmtId="0" fontId="34" fillId="3" borderId="45" xfId="0" applyFont="1" applyFill="1" applyBorder="1" applyAlignment="1">
      <alignment horizontal="left" vertical="center"/>
    </xf>
    <xf numFmtId="0" fontId="34" fillId="0" borderId="46" xfId="0" applyFont="1" applyBorder="1" applyAlignment="1">
      <alignment horizontal="left" vertical="center" wrapText="1"/>
    </xf>
    <xf numFmtId="0" fontId="34" fillId="0" borderId="48" xfId="0" applyFont="1" applyBorder="1" applyAlignment="1">
      <alignment horizontal="left" vertical="center" wrapText="1"/>
    </xf>
    <xf numFmtId="0" fontId="42" fillId="16" borderId="50" xfId="0" applyFont="1" applyFill="1" applyBorder="1" applyAlignment="1">
      <alignment horizontal="center" vertical="center" wrapText="1"/>
    </xf>
    <xf numFmtId="0" fontId="42" fillId="16" borderId="51" xfId="0" applyFont="1" applyFill="1" applyBorder="1" applyAlignment="1">
      <alignment horizontal="center" vertical="center" wrapText="1"/>
    </xf>
    <xf numFmtId="0" fontId="68" fillId="3" borderId="45" xfId="9" applyFont="1" applyFill="1" applyBorder="1" applyAlignment="1">
      <alignment horizontal="left" vertical="center" wrapText="1"/>
    </xf>
    <xf numFmtId="0" fontId="68" fillId="3" borderId="46" xfId="9" applyFont="1" applyFill="1" applyBorder="1" applyAlignment="1">
      <alignment horizontal="left" vertical="center" wrapText="1"/>
    </xf>
    <xf numFmtId="0" fontId="68" fillId="3" borderId="48" xfId="9" applyFont="1" applyFill="1" applyBorder="1" applyAlignment="1">
      <alignment horizontal="left" vertical="center" wrapText="1"/>
    </xf>
    <xf numFmtId="0" fontId="34" fillId="36" borderId="46" xfId="0" applyFont="1" applyFill="1" applyBorder="1" applyAlignment="1">
      <alignment horizontal="left" vertical="center"/>
    </xf>
    <xf numFmtId="0" fontId="34" fillId="36" borderId="48" xfId="0" applyFont="1" applyFill="1" applyBorder="1" applyAlignment="1">
      <alignment horizontal="left" vertical="center"/>
    </xf>
    <xf numFmtId="0" fontId="34" fillId="3" borderId="46" xfId="0" applyFont="1" applyFill="1" applyBorder="1" applyAlignment="1">
      <alignment horizontal="left" vertical="center"/>
    </xf>
    <xf numFmtId="0" fontId="34" fillId="3" borderId="48" xfId="0" applyFont="1" applyFill="1" applyBorder="1" applyAlignment="1">
      <alignment horizontal="left" vertical="center"/>
    </xf>
    <xf numFmtId="0" fontId="42" fillId="16" borderId="46" xfId="0" applyFont="1" applyFill="1" applyBorder="1" applyAlignment="1">
      <alignment horizontal="center" vertical="center" wrapText="1"/>
    </xf>
    <xf numFmtId="0" fontId="42" fillId="16" borderId="47" xfId="0" applyFont="1" applyFill="1" applyBorder="1" applyAlignment="1">
      <alignment horizontal="center" vertical="center" wrapText="1"/>
    </xf>
    <xf numFmtId="0" fontId="34" fillId="0" borderId="133" xfId="0" applyFont="1" applyBorder="1" applyAlignment="1">
      <alignment horizontal="left" vertical="center" wrapText="1"/>
    </xf>
    <xf numFmtId="0" fontId="34" fillId="0" borderId="134" xfId="0" applyFont="1" applyBorder="1" applyAlignment="1">
      <alignment horizontal="left" vertical="center" wrapText="1"/>
    </xf>
    <xf numFmtId="0" fontId="34" fillId="0" borderId="135" xfId="0" applyFont="1" applyBorder="1" applyAlignment="1">
      <alignment horizontal="left" vertical="center" wrapText="1"/>
    </xf>
    <xf numFmtId="0" fontId="34" fillId="20" borderId="133" xfId="0" applyFont="1" applyFill="1" applyBorder="1" applyAlignment="1">
      <alignment horizontal="left" vertical="center" wrapText="1"/>
    </xf>
    <xf numFmtId="0" fontId="34" fillId="20" borderId="134" xfId="0" applyFont="1" applyFill="1" applyBorder="1" applyAlignment="1">
      <alignment horizontal="left" vertical="center" wrapText="1"/>
    </xf>
    <xf numFmtId="0" fontId="34" fillId="20" borderId="135" xfId="0" applyFont="1" applyFill="1" applyBorder="1" applyAlignment="1">
      <alignment horizontal="left" vertical="center" wrapText="1"/>
    </xf>
    <xf numFmtId="0" fontId="34" fillId="36" borderId="133" xfId="0" applyFont="1" applyFill="1" applyBorder="1" applyAlignment="1">
      <alignment horizontal="left" vertical="center" wrapText="1"/>
    </xf>
    <xf numFmtId="0" fontId="34" fillId="36" borderId="134" xfId="0" applyFont="1" applyFill="1" applyBorder="1" applyAlignment="1">
      <alignment horizontal="left" vertical="center" wrapText="1"/>
    </xf>
    <xf numFmtId="0" fontId="34" fillId="36" borderId="135" xfId="0" applyFont="1" applyFill="1" applyBorder="1" applyAlignment="1">
      <alignment horizontal="left" vertical="center" wrapText="1"/>
    </xf>
    <xf numFmtId="0" fontId="80" fillId="2" borderId="0" xfId="9" applyFont="1" applyFill="1" applyBorder="1" applyAlignment="1">
      <alignment horizontal="center" vertical="center"/>
    </xf>
    <xf numFmtId="0" fontId="12" fillId="2" borderId="431" xfId="9" applyFill="1" applyBorder="1" applyAlignment="1">
      <alignment horizontal="center" vertical="center"/>
    </xf>
    <xf numFmtId="0" fontId="12" fillId="2" borderId="432" xfId="9" applyFill="1" applyBorder="1" applyAlignment="1">
      <alignment horizontal="center" vertical="center"/>
    </xf>
    <xf numFmtId="0" fontId="12" fillId="2" borderId="433" xfId="9" applyFill="1" applyBorder="1" applyAlignment="1">
      <alignment horizontal="center" vertical="center"/>
    </xf>
    <xf numFmtId="0" fontId="19" fillId="7" borderId="1" xfId="0" applyFont="1" applyFill="1" applyBorder="1" applyAlignment="1">
      <alignment horizontal="center" vertical="center" wrapText="1"/>
    </xf>
    <xf numFmtId="0" fontId="19" fillId="7" borderId="0" xfId="0" applyFont="1" applyFill="1" applyAlignment="1">
      <alignment horizontal="center" vertical="center" wrapText="1"/>
    </xf>
    <xf numFmtId="0" fontId="12" fillId="2" borderId="403" xfId="9" applyFill="1" applyBorder="1" applyAlignment="1">
      <alignment horizontal="center" vertical="center"/>
    </xf>
    <xf numFmtId="0" fontId="12" fillId="2" borderId="429" xfId="9" applyFill="1" applyBorder="1" applyAlignment="1">
      <alignment horizontal="center" vertical="center"/>
    </xf>
    <xf numFmtId="0" fontId="12" fillId="2" borderId="430" xfId="9" applyFill="1" applyBorder="1" applyAlignment="1">
      <alignment horizontal="center" vertical="center"/>
    </xf>
    <xf numFmtId="0" fontId="19" fillId="7" borderId="10" xfId="0" applyFont="1" applyFill="1" applyBorder="1" applyAlignment="1">
      <alignment horizontal="center" vertical="center" wrapText="1"/>
    </xf>
    <xf numFmtId="0" fontId="19" fillId="7" borderId="361" xfId="0" applyFont="1" applyFill="1" applyBorder="1" applyAlignment="1">
      <alignment horizontal="center" vertical="center" wrapText="1"/>
    </xf>
    <xf numFmtId="0" fontId="19" fillId="7" borderId="362" xfId="0" applyFont="1" applyFill="1" applyBorder="1" applyAlignment="1">
      <alignment horizontal="center" vertical="center" wrapText="1"/>
    </xf>
    <xf numFmtId="0" fontId="19" fillId="7" borderId="363" xfId="0" applyFont="1" applyFill="1" applyBorder="1" applyAlignment="1">
      <alignment horizontal="center" vertical="center" wrapText="1"/>
    </xf>
    <xf numFmtId="0" fontId="12" fillId="2" borderId="424" xfId="9" applyFill="1" applyBorder="1" applyAlignment="1">
      <alignment horizontal="center" vertical="center"/>
    </xf>
    <xf numFmtId="0" fontId="12" fillId="2" borderId="425" xfId="9" applyFill="1" applyBorder="1" applyAlignment="1">
      <alignment horizontal="center" vertical="center"/>
    </xf>
    <xf numFmtId="0" fontId="0" fillId="3" borderId="426" xfId="0" applyFill="1" applyBorder="1" applyAlignment="1">
      <alignment horizontal="left" vertical="center" wrapText="1"/>
    </xf>
    <xf numFmtId="0" fontId="0" fillId="3" borderId="427" xfId="0" applyFill="1" applyBorder="1" applyAlignment="1">
      <alignment horizontal="left" vertical="center" wrapText="1"/>
    </xf>
    <xf numFmtId="0" fontId="0" fillId="3" borderId="428" xfId="0" applyFill="1" applyBorder="1" applyAlignment="1">
      <alignment horizontal="left" vertical="center" wrapText="1"/>
    </xf>
    <xf numFmtId="0" fontId="12" fillId="2" borderId="419" xfId="9" applyFill="1" applyBorder="1" applyAlignment="1">
      <alignment horizontal="center" vertical="center"/>
    </xf>
    <xf numFmtId="0" fontId="12" fillId="2" borderId="420" xfId="9" applyFill="1" applyBorder="1" applyAlignment="1">
      <alignment horizontal="center" vertical="center"/>
    </xf>
    <xf numFmtId="0" fontId="0" fillId="3" borderId="422" xfId="0" applyFill="1" applyBorder="1" applyAlignment="1">
      <alignment horizontal="left" vertical="center" wrapText="1"/>
    </xf>
    <xf numFmtId="0" fontId="0" fillId="3" borderId="46" xfId="0" applyFill="1" applyBorder="1" applyAlignment="1">
      <alignment horizontal="left" vertical="center" wrapText="1"/>
    </xf>
    <xf numFmtId="0" fontId="0" fillId="3" borderId="423" xfId="0" applyFill="1" applyBorder="1" applyAlignment="1">
      <alignment horizontal="left" vertical="center" wrapText="1"/>
    </xf>
    <xf numFmtId="0" fontId="29" fillId="17" borderId="276" xfId="0" applyFont="1" applyFill="1" applyBorder="1" applyAlignment="1">
      <alignment horizontal="center" vertical="center"/>
    </xf>
    <xf numFmtId="0" fontId="29" fillId="17" borderId="277" xfId="0" applyFont="1" applyFill="1" applyBorder="1" applyAlignment="1">
      <alignment horizontal="center" vertical="center"/>
    </xf>
    <xf numFmtId="0" fontId="19" fillId="7" borderId="413" xfId="0" applyFont="1" applyFill="1" applyBorder="1" applyAlignment="1">
      <alignment horizontal="center" vertical="center" wrapText="1"/>
    </xf>
    <xf numFmtId="0" fontId="19" fillId="7" borderId="414" xfId="0" applyFont="1" applyFill="1" applyBorder="1" applyAlignment="1">
      <alignment horizontal="center" vertical="center" wrapText="1"/>
    </xf>
    <xf numFmtId="0" fontId="19" fillId="7" borderId="415" xfId="0" applyFont="1" applyFill="1" applyBorder="1" applyAlignment="1">
      <alignment horizontal="center" vertical="center" wrapText="1"/>
    </xf>
    <xf numFmtId="0" fontId="12" fillId="2" borderId="416" xfId="9" applyFill="1" applyBorder="1" applyAlignment="1">
      <alignment horizontal="center" vertical="center"/>
    </xf>
    <xf numFmtId="0" fontId="12" fillId="2" borderId="417" xfId="9" applyFill="1" applyBorder="1" applyAlignment="1">
      <alignment horizontal="center" vertical="center"/>
    </xf>
    <xf numFmtId="0" fontId="0" fillId="3" borderId="418" xfId="0" applyFill="1" applyBorder="1" applyAlignment="1">
      <alignment horizontal="left" vertical="center" wrapText="1"/>
    </xf>
    <xf numFmtId="0" fontId="0" fillId="3" borderId="421" xfId="0" applyFill="1" applyBorder="1" applyAlignment="1">
      <alignment horizontal="left" vertical="center" wrapText="1"/>
    </xf>
    <xf numFmtId="0" fontId="79" fillId="2" borderId="419" xfId="9" applyFont="1" applyFill="1" applyBorder="1" applyAlignment="1">
      <alignment horizontal="center" vertical="center"/>
    </xf>
    <xf numFmtId="0" fontId="79" fillId="2" borderId="420" xfId="9" applyFont="1" applyFill="1" applyBorder="1" applyAlignment="1">
      <alignment horizontal="center" vertical="center"/>
    </xf>
    <xf numFmtId="0" fontId="19" fillId="3" borderId="0" xfId="0" applyFont="1" applyFill="1" applyAlignment="1">
      <alignment horizontal="center" vertical="center" wrapText="1"/>
    </xf>
    <xf numFmtId="0" fontId="78" fillId="3" borderId="0" xfId="0" applyFont="1" applyFill="1" applyAlignment="1">
      <alignment horizontal="center" vertical="center" wrapText="1"/>
    </xf>
    <xf numFmtId="0" fontId="0" fillId="0" borderId="0" xfId="0" applyAlignment="1">
      <alignment horizontal="left"/>
    </xf>
    <xf numFmtId="0" fontId="13" fillId="0" borderId="0" xfId="0" applyFont="1" applyAlignment="1">
      <alignment horizontal="center" vertical="center"/>
    </xf>
    <xf numFmtId="0" fontId="14" fillId="12" borderId="1" xfId="2" applyFont="1" applyFill="1" applyBorder="1" applyAlignment="1">
      <alignment horizontal="left" vertical="center" wrapText="1" indent="4"/>
    </xf>
    <xf numFmtId="0" fontId="19" fillId="7" borderId="71" xfId="0" applyFont="1" applyFill="1" applyBorder="1" applyAlignment="1">
      <alignment horizontal="center" vertical="center" wrapText="1"/>
    </xf>
    <xf numFmtId="0" fontId="19" fillId="7" borderId="54" xfId="0" applyFont="1" applyFill="1" applyBorder="1" applyAlignment="1">
      <alignment horizontal="center" vertical="center" wrapText="1"/>
    </xf>
    <xf numFmtId="0" fontId="21" fillId="8" borderId="1" xfId="0" applyFont="1" applyFill="1" applyBorder="1" applyAlignment="1">
      <alignment horizontal="center" vertical="center" wrapText="1"/>
    </xf>
    <xf numFmtId="0" fontId="21" fillId="8" borderId="0" xfId="0" applyFont="1" applyFill="1" applyAlignment="1">
      <alignment horizontal="center" vertical="center" wrapText="1"/>
    </xf>
    <xf numFmtId="0" fontId="14" fillId="12" borderId="0" xfId="2" applyFont="1" applyFill="1" applyAlignment="1">
      <alignment horizontal="left" vertical="center" wrapText="1" indent="4"/>
    </xf>
    <xf numFmtId="0" fontId="0" fillId="0" borderId="0" xfId="0" applyAlignment="1">
      <alignment horizontal="left" vertical="top" wrapText="1"/>
    </xf>
    <xf numFmtId="1" fontId="19" fillId="7" borderId="71" xfId="0" applyNumberFormat="1" applyFont="1" applyFill="1" applyBorder="1" applyAlignment="1">
      <alignment horizontal="center" vertical="center" wrapText="1"/>
    </xf>
    <xf numFmtId="1" fontId="19" fillId="7" borderId="9" xfId="0" applyNumberFormat="1" applyFont="1" applyFill="1" applyBorder="1" applyAlignment="1">
      <alignment horizontal="center" vertical="center" wrapText="1"/>
    </xf>
    <xf numFmtId="1" fontId="19" fillId="7" borderId="54" xfId="0" applyNumberFormat="1" applyFont="1" applyFill="1" applyBorder="1" applyAlignment="1">
      <alignment horizontal="center" vertical="center" wrapText="1"/>
    </xf>
    <xf numFmtId="1" fontId="19" fillId="7" borderId="10" xfId="0" applyNumberFormat="1" applyFont="1" applyFill="1" applyBorder="1" applyAlignment="1">
      <alignment horizontal="center" vertical="center" wrapText="1"/>
    </xf>
    <xf numFmtId="0" fontId="13" fillId="0" borderId="0" xfId="0" applyFont="1" applyAlignment="1">
      <alignment horizontal="left" vertical="center" wrapText="1"/>
    </xf>
    <xf numFmtId="0" fontId="14" fillId="12" borderId="55" xfId="2" applyFont="1" applyFill="1" applyBorder="1" applyAlignment="1">
      <alignment horizontal="left" vertical="center" wrapText="1" indent="4"/>
    </xf>
    <xf numFmtId="0" fontId="14" fillId="46" borderId="1" xfId="2" applyFont="1" applyFill="1" applyBorder="1" applyAlignment="1">
      <alignment horizontal="left" vertical="center" wrapText="1" indent="4"/>
    </xf>
    <xf numFmtId="0" fontId="14" fillId="46" borderId="0" xfId="2" applyFont="1" applyFill="1" applyAlignment="1">
      <alignment horizontal="left" vertical="center" wrapText="1" indent="4"/>
    </xf>
    <xf numFmtId="0" fontId="19" fillId="17" borderId="71" xfId="0" applyFont="1" applyFill="1" applyBorder="1" applyAlignment="1">
      <alignment horizontal="center" vertical="center" wrapText="1"/>
    </xf>
    <xf numFmtId="0" fontId="19" fillId="17" borderId="9" xfId="0" applyFont="1" applyFill="1" applyBorder="1" applyAlignment="1">
      <alignment horizontal="center" vertical="center" wrapText="1"/>
    </xf>
    <xf numFmtId="0" fontId="19" fillId="17" borderId="10" xfId="0" applyFont="1" applyFill="1" applyBorder="1" applyAlignment="1">
      <alignment horizontal="center" vertical="center" wrapText="1"/>
    </xf>
    <xf numFmtId="0" fontId="13" fillId="3" borderId="31" xfId="0" applyFont="1" applyFill="1" applyBorder="1" applyAlignment="1">
      <alignment horizontal="center" vertical="center" wrapText="1"/>
    </xf>
    <xf numFmtId="0" fontId="21" fillId="8" borderId="55" xfId="0" applyFont="1" applyFill="1" applyBorder="1" applyAlignment="1">
      <alignment horizontal="center" vertical="center" wrapText="1"/>
    </xf>
    <xf numFmtId="0" fontId="14" fillId="12" borderId="1" xfId="2" applyFont="1" applyFill="1" applyBorder="1" applyAlignment="1">
      <alignment horizontal="left" vertical="center" wrapText="1" indent="2"/>
    </xf>
    <xf numFmtId="0" fontId="14" fillId="12" borderId="0" xfId="2" applyFont="1" applyFill="1" applyAlignment="1">
      <alignment horizontal="left" vertical="center" wrapText="1" indent="2"/>
    </xf>
    <xf numFmtId="49" fontId="13" fillId="3" borderId="29" xfId="2" applyNumberFormat="1" applyFont="1" applyFill="1" applyBorder="1" applyAlignment="1">
      <alignment horizontal="center" vertical="center" wrapText="1"/>
    </xf>
    <xf numFmtId="49" fontId="13" fillId="3" borderId="33" xfId="2" applyNumberFormat="1" applyFont="1" applyFill="1" applyBorder="1" applyAlignment="1">
      <alignment horizontal="center" vertical="center" wrapText="1"/>
    </xf>
    <xf numFmtId="0" fontId="11" fillId="0" borderId="30" xfId="2" applyBorder="1" applyAlignment="1">
      <alignment horizontal="center" vertical="top" wrapText="1"/>
    </xf>
    <xf numFmtId="0" fontId="11" fillId="0" borderId="31" xfId="2" applyBorder="1" applyAlignment="1">
      <alignment horizontal="center" vertical="top" wrapText="1"/>
    </xf>
    <xf numFmtId="49" fontId="13" fillId="3" borderId="28" xfId="2" applyNumberFormat="1" applyFont="1" applyFill="1" applyBorder="1" applyAlignment="1">
      <alignment horizontal="center" vertical="center" wrapText="1"/>
    </xf>
    <xf numFmtId="0" fontId="11" fillId="0" borderId="27" xfId="2" applyBorder="1" applyAlignment="1">
      <alignment horizontal="center" vertical="top" wrapText="1"/>
    </xf>
    <xf numFmtId="0" fontId="14" fillId="46" borderId="1" xfId="2" applyFont="1" applyFill="1" applyBorder="1" applyAlignment="1">
      <alignment horizontal="left" vertical="center" wrapText="1" indent="2"/>
    </xf>
    <xf numFmtId="0" fontId="14" fillId="46" borderId="0" xfId="2" applyFont="1" applyFill="1" applyAlignment="1">
      <alignment horizontal="left" vertical="center" wrapText="1" indent="2"/>
    </xf>
    <xf numFmtId="0" fontId="13" fillId="3" borderId="33" xfId="0" applyFont="1" applyFill="1" applyBorder="1" applyAlignment="1">
      <alignment horizontal="center" vertical="center" wrapText="1"/>
    </xf>
    <xf numFmtId="0" fontId="13" fillId="3" borderId="28" xfId="0" applyFont="1" applyFill="1" applyBorder="1" applyAlignment="1">
      <alignment horizontal="center" vertical="center" wrapText="1"/>
    </xf>
    <xf numFmtId="0" fontId="13" fillId="3" borderId="27" xfId="0" applyFont="1" applyFill="1" applyBorder="1" applyAlignment="1">
      <alignment horizontal="center" vertical="center" wrapText="1"/>
    </xf>
    <xf numFmtId="0" fontId="14" fillId="34" borderId="1" xfId="0" applyFont="1" applyFill="1" applyBorder="1" applyAlignment="1">
      <alignment horizontal="left" vertical="center" wrapText="1" indent="4"/>
    </xf>
    <xf numFmtId="0" fontId="14" fillId="34" borderId="0" xfId="0" applyFont="1" applyFill="1" applyAlignment="1">
      <alignment horizontal="left" vertical="center" wrapText="1" indent="4"/>
    </xf>
    <xf numFmtId="0" fontId="14" fillId="34" borderId="55" xfId="0" applyFont="1" applyFill="1" applyBorder="1" applyAlignment="1">
      <alignment horizontal="left" vertical="center" wrapText="1" indent="4"/>
    </xf>
    <xf numFmtId="49" fontId="13" fillId="0" borderId="0" xfId="0" applyNumberFormat="1" applyFont="1" applyAlignment="1">
      <alignment horizontal="left" vertical="center" wrapText="1"/>
    </xf>
    <xf numFmtId="0" fontId="13" fillId="3" borderId="0" xfId="0" applyFont="1" applyFill="1" applyAlignment="1">
      <alignment horizontal="left" vertical="center" wrapText="1"/>
    </xf>
    <xf numFmtId="0" fontId="13" fillId="3" borderId="0" xfId="0" applyFont="1" applyFill="1" applyAlignment="1">
      <alignment horizontal="center" vertical="center" wrapText="1"/>
    </xf>
    <xf numFmtId="0" fontId="19" fillId="7" borderId="65" xfId="0" applyFont="1" applyFill="1" applyBorder="1" applyAlignment="1">
      <alignment horizontal="center" vertical="center" wrapText="1"/>
    </xf>
    <xf numFmtId="49" fontId="13" fillId="3" borderId="28" xfId="0" applyNumberFormat="1" applyFont="1" applyFill="1" applyBorder="1" applyAlignment="1">
      <alignment horizontal="center" vertical="center" wrapText="1"/>
    </xf>
    <xf numFmtId="49" fontId="13" fillId="3" borderId="1" xfId="0" applyNumberFormat="1" applyFont="1" applyFill="1" applyBorder="1" applyAlignment="1">
      <alignment horizontal="center" vertical="center" wrapText="1"/>
    </xf>
    <xf numFmtId="0" fontId="13" fillId="3" borderId="30" xfId="0" applyFont="1" applyFill="1" applyBorder="1" applyAlignment="1">
      <alignment horizontal="center" vertical="center" wrapText="1"/>
    </xf>
    <xf numFmtId="49" fontId="13" fillId="3" borderId="29" xfId="0" applyNumberFormat="1" applyFont="1" applyFill="1" applyBorder="1" applyAlignment="1">
      <alignment horizontal="center" vertical="center" wrapText="1"/>
    </xf>
    <xf numFmtId="0" fontId="33" fillId="0" borderId="0" xfId="0" applyFont="1" applyAlignment="1">
      <alignment horizontal="left" vertical="center" wrapText="1"/>
    </xf>
    <xf numFmtId="0" fontId="28" fillId="0" borderId="0" xfId="0" applyFont="1" applyAlignment="1">
      <alignment horizontal="left" vertical="center" wrapText="1"/>
    </xf>
    <xf numFmtId="0" fontId="33" fillId="3" borderId="0" xfId="0" applyFont="1" applyFill="1" applyAlignment="1">
      <alignment horizontal="left" vertical="center" wrapText="1"/>
    </xf>
    <xf numFmtId="0" fontId="19" fillId="7" borderId="66" xfId="0" applyFont="1" applyFill="1" applyBorder="1" applyAlignment="1">
      <alignment horizontal="center" vertical="center" wrapText="1"/>
    </xf>
    <xf numFmtId="0" fontId="13" fillId="3" borderId="0" xfId="0" applyFont="1" applyFill="1" applyAlignment="1">
      <alignment horizontal="left"/>
    </xf>
    <xf numFmtId="0" fontId="19" fillId="7" borderId="152" xfId="0" applyFont="1" applyFill="1" applyBorder="1" applyAlignment="1">
      <alignment horizontal="center" vertical="center" wrapText="1"/>
    </xf>
    <xf numFmtId="0" fontId="13" fillId="3" borderId="29" xfId="2" applyFont="1" applyFill="1" applyBorder="1" applyAlignment="1">
      <alignment horizontal="center" vertical="center" wrapText="1"/>
    </xf>
    <xf numFmtId="0" fontId="22" fillId="8" borderId="1" xfId="0" applyFont="1" applyFill="1" applyBorder="1" applyAlignment="1">
      <alignment horizontal="center" vertical="center" wrapText="1"/>
    </xf>
    <xf numFmtId="0" fontId="13" fillId="3" borderId="236" xfId="0" applyFont="1" applyFill="1" applyBorder="1" applyAlignment="1">
      <alignment horizontal="center" vertical="center" wrapText="1"/>
    </xf>
    <xf numFmtId="0" fontId="13" fillId="3" borderId="164" xfId="0" applyFont="1" applyFill="1" applyBorder="1" applyAlignment="1">
      <alignment horizontal="center" vertical="center" wrapText="1"/>
    </xf>
    <xf numFmtId="0" fontId="13" fillId="3" borderId="401" xfId="2" applyFont="1" applyFill="1" applyBorder="1" applyAlignment="1">
      <alignment horizontal="center" vertical="center" wrapText="1"/>
    </xf>
    <xf numFmtId="0" fontId="13" fillId="3" borderId="0" xfId="2" applyFont="1" applyFill="1" applyAlignment="1">
      <alignment horizontal="center" vertical="center" wrapText="1"/>
    </xf>
    <xf numFmtId="0" fontId="13" fillId="3" borderId="31" xfId="2" applyFont="1" applyFill="1" applyBorder="1" applyAlignment="1">
      <alignment horizontal="center" vertical="center" wrapText="1"/>
    </xf>
    <xf numFmtId="0" fontId="13" fillId="3" borderId="30" xfId="2" applyFont="1" applyFill="1" applyBorder="1" applyAlignment="1">
      <alignment horizontal="center" vertical="center" wrapText="1"/>
    </xf>
    <xf numFmtId="0" fontId="13" fillId="3" borderId="233" xfId="2" applyFont="1" applyFill="1" applyBorder="1" applyAlignment="1">
      <alignment horizontal="center" vertical="center" wrapText="1"/>
    </xf>
    <xf numFmtId="0" fontId="13" fillId="3" borderId="1" xfId="2" applyFont="1" applyFill="1" applyBorder="1" applyAlignment="1">
      <alignment horizontal="center" vertical="center" wrapText="1"/>
    </xf>
    <xf numFmtId="0" fontId="13" fillId="3" borderId="364" xfId="2" applyFont="1" applyFill="1" applyBorder="1" applyAlignment="1">
      <alignment horizontal="center" vertical="center" wrapText="1"/>
    </xf>
    <xf numFmtId="0" fontId="13" fillId="3" borderId="365" xfId="2" applyFont="1" applyFill="1" applyBorder="1" applyAlignment="1">
      <alignment horizontal="center" vertical="center" wrapText="1"/>
    </xf>
    <xf numFmtId="0" fontId="13" fillId="27" borderId="164" xfId="0" applyFont="1" applyFill="1" applyBorder="1" applyAlignment="1">
      <alignment horizontal="center" vertical="center" wrapText="1"/>
    </xf>
    <xf numFmtId="49" fontId="13" fillId="3" borderId="163" xfId="0" applyNumberFormat="1" applyFont="1" applyFill="1" applyBorder="1" applyAlignment="1">
      <alignment horizontal="center" vertical="center" wrapText="1"/>
    </xf>
    <xf numFmtId="0" fontId="14" fillId="47" borderId="1" xfId="2" applyFont="1" applyFill="1" applyBorder="1" applyAlignment="1">
      <alignment horizontal="left" vertical="center" wrapText="1" indent="4"/>
    </xf>
    <xf numFmtId="0" fontId="14" fillId="47" borderId="0" xfId="2" applyFont="1" applyFill="1" applyAlignment="1">
      <alignment horizontal="left" vertical="center" wrapText="1" indent="4"/>
    </xf>
    <xf numFmtId="0" fontId="13" fillId="3" borderId="27" xfId="2" applyFont="1" applyFill="1" applyBorder="1" applyAlignment="1">
      <alignment horizontal="center" vertical="center" wrapText="1"/>
    </xf>
    <xf numFmtId="0" fontId="19" fillId="7" borderId="112" xfId="0" applyFont="1" applyFill="1" applyBorder="1" applyAlignment="1">
      <alignment horizontal="center" vertical="center" wrapText="1"/>
    </xf>
    <xf numFmtId="0" fontId="19" fillId="7" borderId="23" xfId="0" applyFont="1" applyFill="1" applyBorder="1" applyAlignment="1">
      <alignment horizontal="center" vertical="center" wrapText="1"/>
    </xf>
    <xf numFmtId="0" fontId="13" fillId="3" borderId="0" xfId="0" applyFont="1" applyFill="1" applyAlignment="1">
      <alignment horizontal="left" vertical="top" wrapText="1"/>
    </xf>
    <xf numFmtId="0" fontId="13" fillId="3" borderId="28" xfId="2" applyFont="1" applyFill="1" applyBorder="1" applyAlignment="1">
      <alignment horizontal="center" vertical="center" wrapText="1"/>
    </xf>
    <xf numFmtId="0" fontId="14" fillId="39" borderId="1" xfId="2" applyFont="1" applyFill="1" applyBorder="1" applyAlignment="1">
      <alignment horizontal="left" vertical="center" wrapText="1" indent="4"/>
    </xf>
    <xf numFmtId="0" fontId="14" fillId="39" borderId="0" xfId="2" applyFont="1" applyFill="1" applyAlignment="1">
      <alignment horizontal="left" vertical="center" wrapText="1" indent="4"/>
    </xf>
    <xf numFmtId="0" fontId="14" fillId="39" borderId="55" xfId="2" applyFont="1" applyFill="1" applyBorder="1" applyAlignment="1">
      <alignment horizontal="left" vertical="center" wrapText="1" indent="4"/>
    </xf>
    <xf numFmtId="0" fontId="14" fillId="12" borderId="231" xfId="2" applyFont="1" applyFill="1" applyBorder="1" applyAlignment="1">
      <alignment horizontal="left" vertical="center" wrapText="1" indent="4"/>
    </xf>
    <xf numFmtId="3" fontId="13" fillId="0" borderId="77" xfId="0" applyNumberFormat="1" applyFont="1" applyBorder="1" applyAlignment="1">
      <alignment horizontal="center" vertical="center"/>
    </xf>
    <xf numFmtId="3" fontId="13" fillId="0" borderId="0" xfId="0" applyNumberFormat="1" applyFont="1" applyAlignment="1">
      <alignment horizontal="center" vertical="center"/>
    </xf>
    <xf numFmtId="3" fontId="13" fillId="0" borderId="223" xfId="0" applyNumberFormat="1" applyFont="1" applyBorder="1" applyAlignment="1">
      <alignment horizontal="center" vertical="center"/>
    </xf>
    <xf numFmtId="0" fontId="15" fillId="11" borderId="77" xfId="0" applyFont="1" applyFill="1" applyBorder="1" applyAlignment="1">
      <alignment horizontal="center" vertical="center" wrapText="1"/>
    </xf>
    <xf numFmtId="0" fontId="15" fillId="11" borderId="0" xfId="0" applyFont="1" applyFill="1" applyAlignment="1">
      <alignment horizontal="center" vertical="center" wrapText="1"/>
    </xf>
    <xf numFmtId="0" fontId="15" fillId="11" borderId="223" xfId="0" applyFont="1" applyFill="1" applyBorder="1" applyAlignment="1">
      <alignment horizontal="center" vertical="center" wrapText="1"/>
    </xf>
    <xf numFmtId="0" fontId="13" fillId="0" borderId="0" xfId="0" applyFont="1" applyAlignment="1">
      <alignment horizontal="left" vertical="center"/>
    </xf>
    <xf numFmtId="0" fontId="13" fillId="0" borderId="0" xfId="0" applyFont="1" applyAlignment="1">
      <alignment horizontal="left"/>
    </xf>
    <xf numFmtId="3" fontId="13" fillId="0" borderId="147" xfId="0" applyNumberFormat="1" applyFont="1" applyBorder="1" applyAlignment="1">
      <alignment horizontal="center" vertical="center"/>
    </xf>
    <xf numFmtId="3" fontId="13" fillId="0" borderId="144" xfId="0" applyNumberFormat="1" applyFont="1" applyBorder="1" applyAlignment="1">
      <alignment horizontal="center" vertical="center"/>
    </xf>
    <xf numFmtId="3" fontId="13" fillId="0" borderId="260" xfId="0" applyNumberFormat="1" applyFont="1" applyBorder="1" applyAlignment="1">
      <alignment horizontal="center" vertical="center"/>
    </xf>
    <xf numFmtId="0" fontId="19" fillId="17" borderId="152" xfId="0" applyFont="1" applyFill="1" applyBorder="1" applyAlignment="1">
      <alignment horizontal="center" vertical="center" wrapText="1"/>
    </xf>
    <xf numFmtId="0" fontId="19" fillId="17" borderId="153" xfId="0" applyFont="1" applyFill="1" applyBorder="1" applyAlignment="1">
      <alignment horizontal="center" vertical="center" wrapText="1"/>
    </xf>
    <xf numFmtId="0" fontId="19" fillId="17" borderId="154" xfId="0" applyFont="1" applyFill="1" applyBorder="1" applyAlignment="1">
      <alignment horizontal="center" vertical="center" wrapText="1"/>
    </xf>
    <xf numFmtId="0" fontId="19" fillId="7" borderId="153" xfId="0" applyFont="1" applyFill="1" applyBorder="1" applyAlignment="1">
      <alignment horizontal="center" vertical="center" wrapText="1"/>
    </xf>
    <xf numFmtId="0" fontId="19" fillId="7" borderId="154" xfId="0" applyFont="1" applyFill="1" applyBorder="1" applyAlignment="1">
      <alignment horizontal="center" vertical="center" wrapText="1"/>
    </xf>
    <xf numFmtId="0" fontId="19" fillId="7" borderId="155" xfId="0" applyFont="1" applyFill="1" applyBorder="1" applyAlignment="1">
      <alignment horizontal="center" vertical="center" wrapText="1"/>
    </xf>
    <xf numFmtId="0" fontId="70" fillId="0" borderId="0" xfId="0" applyFont="1" applyAlignment="1">
      <alignment horizontal="center" vertical="center" wrapText="1"/>
    </xf>
    <xf numFmtId="0" fontId="19" fillId="17" borderId="54" xfId="0" applyFont="1" applyFill="1" applyBorder="1" applyAlignment="1">
      <alignment horizontal="center" vertical="center" wrapText="1"/>
    </xf>
    <xf numFmtId="0" fontId="13" fillId="27" borderId="236" xfId="2" applyFont="1" applyFill="1" applyBorder="1" applyAlignment="1">
      <alignment horizontal="center" vertical="center" wrapText="1"/>
    </xf>
    <xf numFmtId="0" fontId="13" fillId="27" borderId="27" xfId="2" applyFont="1" applyFill="1" applyBorder="1" applyAlignment="1">
      <alignment horizontal="center" vertical="center" wrapText="1"/>
    </xf>
    <xf numFmtId="0" fontId="13" fillId="3" borderId="33" xfId="2" applyFont="1" applyFill="1" applyBorder="1" applyAlignment="1">
      <alignment horizontal="center" vertical="center" wrapText="1"/>
    </xf>
    <xf numFmtId="0" fontId="13" fillId="27" borderId="30" xfId="2" applyFont="1" applyFill="1" applyBorder="1" applyAlignment="1">
      <alignment horizontal="center" vertical="center" wrapText="1"/>
    </xf>
    <xf numFmtId="0" fontId="13" fillId="27" borderId="31" xfId="2" applyFont="1" applyFill="1" applyBorder="1" applyAlignment="1">
      <alignment horizontal="center" vertical="center" wrapText="1"/>
    </xf>
    <xf numFmtId="0" fontId="13" fillId="3" borderId="156" xfId="2" applyFont="1" applyFill="1" applyBorder="1" applyAlignment="1">
      <alignment horizontal="center" vertical="center" wrapText="1"/>
    </xf>
    <xf numFmtId="0" fontId="13" fillId="27" borderId="0" xfId="2" applyFont="1" applyFill="1" applyAlignment="1">
      <alignment horizontal="center" vertical="center" wrapText="1"/>
    </xf>
    <xf numFmtId="0" fontId="13" fillId="27" borderId="157" xfId="2" applyFont="1" applyFill="1" applyBorder="1" applyAlignment="1">
      <alignment horizontal="center" vertical="center" wrapText="1"/>
    </xf>
    <xf numFmtId="0" fontId="13" fillId="3" borderId="283" xfId="2" applyFont="1" applyFill="1" applyBorder="1" applyAlignment="1">
      <alignment horizontal="center" vertical="center" wrapText="1"/>
    </xf>
    <xf numFmtId="0" fontId="13" fillId="27" borderId="284" xfId="2" applyFont="1" applyFill="1" applyBorder="1" applyAlignment="1">
      <alignment horizontal="center" vertical="center" wrapText="1"/>
    </xf>
    <xf numFmtId="0" fontId="13" fillId="0" borderId="0" xfId="5" applyFont="1" applyAlignment="1">
      <alignment horizontal="left" vertical="center" wrapText="1"/>
    </xf>
    <xf numFmtId="0" fontId="13" fillId="3" borderId="0" xfId="5" applyFont="1" applyFill="1" applyAlignment="1">
      <alignment horizontal="left" vertical="center" wrapText="1"/>
    </xf>
    <xf numFmtId="0" fontId="19" fillId="17" borderId="155" xfId="0" applyFont="1" applyFill="1" applyBorder="1" applyAlignment="1">
      <alignment horizontal="center" vertical="center" wrapText="1"/>
    </xf>
    <xf numFmtId="3" fontId="13" fillId="3" borderId="58" xfId="2" applyNumberFormat="1" applyFont="1" applyFill="1" applyBorder="1" applyAlignment="1">
      <alignment horizontal="center" vertical="center" wrapText="1"/>
    </xf>
    <xf numFmtId="3" fontId="13" fillId="18" borderId="58" xfId="2" applyNumberFormat="1" applyFont="1" applyFill="1" applyBorder="1" applyAlignment="1">
      <alignment horizontal="center" vertical="center" wrapText="1"/>
    </xf>
    <xf numFmtId="3" fontId="13" fillId="18" borderId="115" xfId="2" applyNumberFormat="1" applyFont="1" applyFill="1" applyBorder="1" applyAlignment="1">
      <alignment horizontal="center" vertical="center" wrapText="1"/>
    </xf>
    <xf numFmtId="0" fontId="15" fillId="24" borderId="111" xfId="0" applyFont="1" applyFill="1" applyBorder="1" applyAlignment="1">
      <alignment horizontal="center" vertical="center" wrapText="1"/>
    </xf>
    <xf numFmtId="0" fontId="15" fillId="24" borderId="108" xfId="0" applyFont="1" applyFill="1" applyBorder="1" applyAlignment="1">
      <alignment horizontal="center" vertical="center" wrapText="1"/>
    </xf>
    <xf numFmtId="0" fontId="15" fillId="24" borderId="58" xfId="0" applyFont="1" applyFill="1" applyBorder="1" applyAlignment="1">
      <alignment horizontal="center" vertical="center" wrapText="1"/>
    </xf>
    <xf numFmtId="0" fontId="15" fillId="24" borderId="115" xfId="0" applyFont="1" applyFill="1" applyBorder="1" applyAlignment="1">
      <alignment horizontal="center" vertical="center" wrapText="1"/>
    </xf>
    <xf numFmtId="0" fontId="13" fillId="18" borderId="58" xfId="0" applyFont="1" applyFill="1" applyBorder="1" applyAlignment="1">
      <alignment horizontal="center" vertical="center" wrapText="1"/>
    </xf>
    <xf numFmtId="3" fontId="35" fillId="3" borderId="58" xfId="2" applyNumberFormat="1" applyFont="1" applyFill="1" applyBorder="1" applyAlignment="1">
      <alignment horizontal="center" vertical="center" wrapText="1"/>
    </xf>
    <xf numFmtId="0" fontId="13" fillId="3" borderId="111" xfId="0" applyFont="1" applyFill="1" applyBorder="1" applyAlignment="1">
      <alignment horizontal="center" vertical="center" wrapText="1"/>
    </xf>
    <xf numFmtId="0" fontId="13" fillId="3" borderId="108" xfId="0" applyFont="1" applyFill="1" applyBorder="1" applyAlignment="1">
      <alignment horizontal="center" vertical="center" wrapText="1"/>
    </xf>
    <xf numFmtId="0" fontId="13" fillId="3" borderId="58" xfId="0" applyFont="1" applyFill="1" applyBorder="1" applyAlignment="1">
      <alignment horizontal="center" vertical="center" wrapText="1"/>
    </xf>
    <xf numFmtId="3" fontId="13" fillId="3" borderId="115" xfId="2" applyNumberFormat="1" applyFont="1" applyFill="1" applyBorder="1" applyAlignment="1">
      <alignment horizontal="center" vertical="center" wrapText="1"/>
    </xf>
    <xf numFmtId="0" fontId="13" fillId="18" borderId="61" xfId="0" applyFont="1" applyFill="1" applyBorder="1" applyAlignment="1">
      <alignment horizontal="center" vertical="center" wrapText="1"/>
    </xf>
    <xf numFmtId="3" fontId="13" fillId="3" borderId="61" xfId="2" applyNumberFormat="1" applyFont="1" applyFill="1" applyBorder="1" applyAlignment="1">
      <alignment horizontal="center" vertical="center" wrapText="1"/>
    </xf>
    <xf numFmtId="3" fontId="13" fillId="3" borderId="116" xfId="2" applyNumberFormat="1" applyFont="1" applyFill="1" applyBorder="1" applyAlignment="1">
      <alignment horizontal="center" vertical="center" wrapText="1"/>
    </xf>
    <xf numFmtId="0" fontId="13" fillId="3" borderId="137" xfId="0" applyFont="1" applyFill="1" applyBorder="1" applyAlignment="1">
      <alignment horizontal="center" vertical="center" wrapText="1"/>
    </xf>
    <xf numFmtId="0" fontId="13" fillId="3" borderId="109" xfId="0" applyFont="1" applyFill="1" applyBorder="1" applyAlignment="1">
      <alignment horizontal="center" vertical="center" wrapText="1"/>
    </xf>
    <xf numFmtId="0" fontId="13" fillId="3" borderId="61" xfId="0" applyFont="1" applyFill="1" applyBorder="1" applyAlignment="1">
      <alignment horizontal="center" vertical="center" wrapText="1"/>
    </xf>
    <xf numFmtId="0" fontId="6" fillId="8" borderId="1" xfId="0" applyFont="1" applyFill="1" applyBorder="1" applyAlignment="1">
      <alignment horizontal="center" vertical="center" wrapText="1"/>
    </xf>
    <xf numFmtId="0" fontId="6" fillId="8" borderId="5" xfId="0" applyFont="1" applyFill="1" applyBorder="1" applyAlignment="1">
      <alignment horizontal="center" vertical="center" wrapText="1"/>
    </xf>
    <xf numFmtId="0" fontId="34" fillId="15" borderId="0" xfId="0" applyFont="1" applyFill="1" applyAlignment="1">
      <alignment horizontal="left" vertical="center" wrapText="1"/>
    </xf>
    <xf numFmtId="0" fontId="34" fillId="15" borderId="2" xfId="0" applyFont="1" applyFill="1" applyBorder="1" applyAlignment="1">
      <alignment horizontal="left" vertical="center" wrapText="1"/>
    </xf>
    <xf numFmtId="0" fontId="34" fillId="15" borderId="15" xfId="0" applyFont="1" applyFill="1" applyBorder="1" applyAlignment="1">
      <alignment horizontal="left" vertical="center" wrapText="1"/>
    </xf>
    <xf numFmtId="0" fontId="34" fillId="15" borderId="16" xfId="0" applyFont="1" applyFill="1" applyBorder="1" applyAlignment="1">
      <alignment horizontal="left" vertical="center" wrapText="1"/>
    </xf>
    <xf numFmtId="0" fontId="28" fillId="15" borderId="286" xfId="0" applyFont="1" applyFill="1" applyBorder="1" applyAlignment="1">
      <alignment horizontal="center" vertical="center" wrapText="1"/>
    </xf>
    <xf numFmtId="0" fontId="28" fillId="15" borderId="285" xfId="0" applyFont="1" applyFill="1" applyBorder="1" applyAlignment="1">
      <alignment horizontal="center" vertical="center" wrapText="1"/>
    </xf>
    <xf numFmtId="0" fontId="34" fillId="15" borderId="397" xfId="0" applyFont="1" applyFill="1" applyBorder="1" applyAlignment="1">
      <alignment horizontal="left" vertical="center" wrapText="1"/>
    </xf>
    <xf numFmtId="0" fontId="34" fillId="15" borderId="17" xfId="0" applyFont="1" applyFill="1" applyBorder="1" applyAlignment="1">
      <alignment horizontal="left" vertical="center" wrapText="1"/>
    </xf>
    <xf numFmtId="0" fontId="34" fillId="15" borderId="18" xfId="0" applyFont="1" applyFill="1" applyBorder="1" applyAlignment="1">
      <alignment horizontal="left" vertical="center" wrapText="1"/>
    </xf>
    <xf numFmtId="0" fontId="34" fillId="15" borderId="398" xfId="0" applyFont="1" applyFill="1" applyBorder="1" applyAlignment="1">
      <alignment horizontal="left" vertical="center" wrapText="1"/>
    </xf>
    <xf numFmtId="0" fontId="34" fillId="15" borderId="22" xfId="0" applyFont="1" applyFill="1" applyBorder="1" applyAlignment="1">
      <alignment horizontal="left" vertical="center" wrapText="1"/>
    </xf>
    <xf numFmtId="0" fontId="34" fillId="15" borderId="21" xfId="0" applyFont="1" applyFill="1" applyBorder="1" applyAlignment="1">
      <alignment horizontal="left" vertical="center" wrapText="1"/>
    </xf>
    <xf numFmtId="0" fontId="34" fillId="15" borderId="20" xfId="0" applyFont="1" applyFill="1" applyBorder="1" applyAlignment="1">
      <alignment horizontal="left" vertical="center" wrapText="1"/>
    </xf>
    <xf numFmtId="0" fontId="34" fillId="15" borderId="19" xfId="0" applyFont="1" applyFill="1" applyBorder="1" applyAlignment="1">
      <alignment horizontal="left" vertical="center" wrapText="1"/>
    </xf>
    <xf numFmtId="0" fontId="6" fillId="8" borderId="105" xfId="0" applyFont="1" applyFill="1" applyBorder="1" applyAlignment="1">
      <alignment horizontal="center" vertical="center" wrapText="1"/>
    </xf>
    <xf numFmtId="0" fontId="6" fillId="8" borderId="140" xfId="0" applyFont="1" applyFill="1" applyBorder="1" applyAlignment="1">
      <alignment horizontal="center" vertical="center" wrapText="1"/>
    </xf>
    <xf numFmtId="0" fontId="34" fillId="15" borderId="35" xfId="0" applyFont="1" applyFill="1" applyBorder="1" applyAlignment="1">
      <alignment horizontal="left" vertical="center" wrapText="1"/>
    </xf>
    <xf numFmtId="0" fontId="34" fillId="15" borderId="288" xfId="0" applyFont="1" applyFill="1" applyBorder="1" applyAlignment="1">
      <alignment horizontal="left" vertical="center" wrapText="1"/>
    </xf>
    <xf numFmtId="0" fontId="34" fillId="15" borderId="290" xfId="0" applyFont="1" applyFill="1" applyBorder="1" applyAlignment="1">
      <alignment horizontal="left" vertical="center" wrapText="1"/>
    </xf>
    <xf numFmtId="0" fontId="34" fillId="15" borderId="291" xfId="0" applyFont="1" applyFill="1" applyBorder="1" applyAlignment="1">
      <alignment horizontal="left" vertical="center" wrapText="1"/>
    </xf>
    <xf numFmtId="0" fontId="19" fillId="7" borderId="8" xfId="0" applyFont="1" applyFill="1" applyBorder="1" applyAlignment="1">
      <alignment horizontal="center" vertical="center"/>
    </xf>
    <xf numFmtId="0" fontId="19" fillId="7" borderId="9" xfId="0" applyFont="1" applyFill="1" applyBorder="1" applyAlignment="1">
      <alignment horizontal="center" vertical="center"/>
    </xf>
    <xf numFmtId="0" fontId="19" fillId="7" borderId="121" xfId="0" applyFont="1" applyFill="1" applyBorder="1" applyAlignment="1">
      <alignment horizontal="center" vertical="center"/>
    </xf>
    <xf numFmtId="0" fontId="19" fillId="7" borderId="38" xfId="0" applyFont="1" applyFill="1" applyBorder="1" applyAlignment="1">
      <alignment horizontal="center" vertical="center"/>
    </xf>
    <xf numFmtId="0" fontId="19" fillId="7" borderId="122" xfId="0" applyFont="1" applyFill="1" applyBorder="1" applyAlignment="1">
      <alignment horizontal="center" vertical="center"/>
    </xf>
    <xf numFmtId="0" fontId="23" fillId="4" borderId="187" xfId="0" applyFont="1" applyFill="1" applyBorder="1" applyAlignment="1">
      <alignment horizontal="center" vertical="center" textRotation="90"/>
    </xf>
    <xf numFmtId="0" fontId="23" fillId="4" borderId="1" xfId="0" applyFont="1" applyFill="1" applyBorder="1" applyAlignment="1">
      <alignment horizontal="center" vertical="center" textRotation="90"/>
    </xf>
    <xf numFmtId="0" fontId="23" fillId="4" borderId="191" xfId="0" applyFont="1" applyFill="1" applyBorder="1" applyAlignment="1">
      <alignment horizontal="center" vertical="center" textRotation="90"/>
    </xf>
    <xf numFmtId="0" fontId="13" fillId="3" borderId="188" xfId="0" applyFont="1" applyFill="1" applyBorder="1" applyAlignment="1">
      <alignment horizontal="center" vertical="center"/>
    </xf>
    <xf numFmtId="0" fontId="13" fillId="3" borderId="174" xfId="0" applyFont="1" applyFill="1" applyBorder="1" applyAlignment="1">
      <alignment horizontal="center" vertical="center"/>
    </xf>
    <xf numFmtId="0" fontId="0" fillId="3" borderId="189" xfId="0" applyFill="1" applyBorder="1" applyAlignment="1">
      <alignment horizontal="center" vertical="center"/>
    </xf>
    <xf numFmtId="0" fontId="0" fillId="3" borderId="0" xfId="0" applyFill="1" applyAlignment="1">
      <alignment horizontal="center" vertical="center"/>
    </xf>
    <xf numFmtId="0" fontId="0" fillId="3" borderId="178" xfId="0" applyFill="1" applyBorder="1" applyAlignment="1">
      <alignment horizontal="center" vertical="center"/>
    </xf>
    <xf numFmtId="0" fontId="6" fillId="3" borderId="185" xfId="0" applyFont="1" applyFill="1" applyBorder="1" applyAlignment="1">
      <alignment horizontal="center" vertical="center"/>
    </xf>
    <xf numFmtId="0" fontId="13" fillId="3" borderId="176" xfId="0" applyFont="1" applyFill="1" applyBorder="1" applyAlignment="1">
      <alignment horizontal="center" vertical="center"/>
    </xf>
    <xf numFmtId="0" fontId="0" fillId="3" borderId="175" xfId="0" applyFill="1" applyBorder="1" applyAlignment="1">
      <alignment horizontal="center" vertical="center"/>
    </xf>
    <xf numFmtId="0" fontId="0" fillId="13" borderId="192" xfId="0" applyFill="1" applyBorder="1" applyAlignment="1">
      <alignment horizontal="center" vertical="center"/>
    </xf>
    <xf numFmtId="3" fontId="13" fillId="23" borderId="199" xfId="2" applyNumberFormat="1" applyFont="1" applyFill="1" applyBorder="1" applyAlignment="1">
      <alignment horizontal="center" vertical="center" wrapText="1"/>
    </xf>
    <xf numFmtId="3" fontId="13" fillId="23" borderId="200" xfId="2" applyNumberFormat="1" applyFont="1" applyFill="1" applyBorder="1" applyAlignment="1">
      <alignment horizontal="center" vertical="center" wrapText="1"/>
    </xf>
    <xf numFmtId="0" fontId="23" fillId="4" borderId="13" xfId="0" applyFont="1" applyFill="1" applyBorder="1" applyAlignment="1">
      <alignment horizontal="center" vertical="center" textRotation="90"/>
    </xf>
    <xf numFmtId="0" fontId="23" fillId="4" borderId="14" xfId="0" applyFont="1" applyFill="1" applyBorder="1" applyAlignment="1">
      <alignment horizontal="center" vertical="center" textRotation="90"/>
    </xf>
    <xf numFmtId="0" fontId="23" fillId="4" borderId="173" xfId="0" applyFont="1" applyFill="1" applyBorder="1" applyAlignment="1">
      <alignment horizontal="center" vertical="center" textRotation="90"/>
    </xf>
    <xf numFmtId="0" fontId="0" fillId="13" borderId="175" xfId="0" applyFill="1" applyBorder="1" applyAlignment="1">
      <alignment horizontal="center" vertical="center"/>
    </xf>
    <xf numFmtId="0" fontId="0" fillId="4" borderId="138" xfId="0" applyFill="1" applyBorder="1" applyAlignment="1">
      <alignment horizontal="center" vertical="center"/>
    </xf>
    <xf numFmtId="0" fontId="19" fillId="7" borderId="120" xfId="0" applyFont="1" applyFill="1" applyBorder="1" applyAlignment="1">
      <alignment horizontal="center" vertical="center"/>
    </xf>
    <xf numFmtId="0" fontId="19" fillId="7" borderId="39" xfId="0" applyFont="1" applyFill="1" applyBorder="1" applyAlignment="1">
      <alignment horizontal="center" vertical="center"/>
    </xf>
    <xf numFmtId="3" fontId="13" fillId="23" borderId="196" xfId="2" applyNumberFormat="1" applyFont="1" applyFill="1" applyBorder="1" applyAlignment="1">
      <alignment horizontal="center" vertical="center" wrapText="1"/>
    </xf>
    <xf numFmtId="3" fontId="13" fillId="23" borderId="197" xfId="2" applyNumberFormat="1" applyFont="1" applyFill="1" applyBorder="1" applyAlignment="1">
      <alignment horizontal="center" vertical="center" wrapText="1"/>
    </xf>
    <xf numFmtId="3" fontId="13" fillId="23" borderId="63" xfId="2" applyNumberFormat="1" applyFont="1" applyFill="1" applyBorder="1" applyAlignment="1">
      <alignment horizontal="center" vertical="center" wrapText="1"/>
    </xf>
    <xf numFmtId="3" fontId="13" fillId="23" borderId="58" xfId="2" applyNumberFormat="1" applyFont="1" applyFill="1" applyBorder="1" applyAlignment="1">
      <alignment horizontal="center" vertical="center" wrapText="1"/>
    </xf>
    <xf numFmtId="0" fontId="15" fillId="2" borderId="1" xfId="0" applyFont="1" applyFill="1" applyBorder="1" applyAlignment="1">
      <alignment horizontal="center" vertical="center" wrapText="1"/>
    </xf>
    <xf numFmtId="0" fontId="15" fillId="2" borderId="0" xfId="0" applyFont="1" applyFill="1" applyAlignment="1">
      <alignment horizontal="center" vertical="center" wrapText="1"/>
    </xf>
    <xf numFmtId="0" fontId="18" fillId="10" borderId="110" xfId="0" applyFont="1" applyFill="1" applyBorder="1" applyAlignment="1">
      <alignment horizontal="center" vertical="center"/>
    </xf>
    <xf numFmtId="0" fontId="18" fillId="10" borderId="36" xfId="0" applyFont="1" applyFill="1" applyBorder="1" applyAlignment="1">
      <alignment horizontal="center" vertical="center"/>
    </xf>
    <xf numFmtId="0" fontId="18" fillId="10" borderId="123" xfId="0" applyFont="1" applyFill="1" applyBorder="1" applyAlignment="1">
      <alignment horizontal="center" vertical="center"/>
    </xf>
    <xf numFmtId="0" fontId="18" fillId="10" borderId="41" xfId="0" applyFont="1" applyFill="1" applyBorder="1" applyAlignment="1">
      <alignment horizontal="center" vertical="center"/>
    </xf>
    <xf numFmtId="0" fontId="18" fillId="10" borderId="40" xfId="0" applyFont="1" applyFill="1" applyBorder="1" applyAlignment="1">
      <alignment horizontal="center" vertical="center"/>
    </xf>
    <xf numFmtId="0" fontId="19" fillId="7" borderId="119" xfId="0" applyFont="1" applyFill="1" applyBorder="1" applyAlignment="1">
      <alignment horizontal="center" vertical="center"/>
    </xf>
    <xf numFmtId="0" fontId="18" fillId="10" borderId="34" xfId="0" applyFont="1" applyFill="1" applyBorder="1" applyAlignment="1">
      <alignment horizontal="center" vertical="center"/>
    </xf>
    <xf numFmtId="3" fontId="13" fillId="22" borderId="199" xfId="2" applyNumberFormat="1" applyFont="1" applyFill="1" applyBorder="1" applyAlignment="1">
      <alignment horizontal="center" vertical="center" wrapText="1"/>
    </xf>
    <xf numFmtId="3" fontId="13" fillId="22" borderId="200" xfId="2" applyNumberFormat="1" applyFont="1" applyFill="1" applyBorder="1" applyAlignment="1">
      <alignment horizontal="center" vertical="center" wrapText="1"/>
    </xf>
    <xf numFmtId="0" fontId="0" fillId="14" borderId="0" xfId="0" applyFill="1" applyAlignment="1">
      <alignment horizontal="center" vertical="center"/>
    </xf>
    <xf numFmtId="3" fontId="13" fillId="21" borderId="63" xfId="2" applyNumberFormat="1" applyFont="1" applyFill="1" applyBorder="1" applyAlignment="1">
      <alignment horizontal="center" vertical="center" wrapText="1"/>
    </xf>
    <xf numFmtId="3" fontId="13" fillId="21" borderId="58" xfId="2" applyNumberFormat="1" applyFont="1" applyFill="1" applyBorder="1" applyAlignment="1">
      <alignment horizontal="center" vertical="center" wrapText="1"/>
    </xf>
    <xf numFmtId="3" fontId="13" fillId="23" borderId="64" xfId="2" applyNumberFormat="1" applyFont="1" applyFill="1" applyBorder="1" applyAlignment="1">
      <alignment horizontal="center" vertical="center" wrapText="1"/>
    </xf>
    <xf numFmtId="3" fontId="13" fillId="23" borderId="61" xfId="2" applyNumberFormat="1" applyFont="1" applyFill="1" applyBorder="1" applyAlignment="1">
      <alignment horizontal="center" vertical="center" wrapText="1"/>
    </xf>
    <xf numFmtId="3" fontId="13" fillId="23" borderId="109" xfId="2" applyNumberFormat="1" applyFont="1" applyFill="1" applyBorder="1" applyAlignment="1">
      <alignment horizontal="center" vertical="center" wrapText="1"/>
    </xf>
    <xf numFmtId="9" fontId="13" fillId="3" borderId="65" xfId="1" applyFont="1" applyFill="1" applyBorder="1" applyAlignment="1">
      <alignment horizontal="center" vertical="center"/>
    </xf>
    <xf numFmtId="9" fontId="0" fillId="3" borderId="65" xfId="1" applyFont="1" applyFill="1" applyBorder="1" applyAlignment="1">
      <alignment horizontal="center" vertical="center"/>
    </xf>
    <xf numFmtId="9" fontId="13" fillId="3" borderId="66" xfId="1" applyFont="1" applyFill="1" applyBorder="1" applyAlignment="1">
      <alignment horizontal="center" vertical="center"/>
    </xf>
    <xf numFmtId="3" fontId="13" fillId="23" borderId="209" xfId="2" applyNumberFormat="1" applyFont="1" applyFill="1" applyBorder="1" applyAlignment="1">
      <alignment horizontal="center" vertical="center" wrapText="1"/>
    </xf>
    <xf numFmtId="0" fontId="13" fillId="3" borderId="0" xfId="0" applyFont="1" applyFill="1" applyAlignment="1">
      <alignment horizontal="center" vertical="center"/>
    </xf>
    <xf numFmtId="0" fontId="0" fillId="3" borderId="3" xfId="0" applyFill="1" applyBorder="1" applyAlignment="1">
      <alignment horizontal="left" vertical="center" wrapText="1"/>
    </xf>
    <xf numFmtId="0" fontId="0" fillId="3" borderId="12" xfId="0" applyFill="1" applyBorder="1" applyAlignment="1">
      <alignment horizontal="left" vertical="center" wrapText="1"/>
    </xf>
    <xf numFmtId="0" fontId="0" fillId="3" borderId="7" xfId="0" applyFill="1" applyBorder="1" applyAlignment="1">
      <alignment horizontal="center" vertical="center" wrapText="1"/>
    </xf>
    <xf numFmtId="0" fontId="0" fillId="3" borderId="7" xfId="0" applyFill="1" applyBorder="1" applyAlignment="1">
      <alignment horizontal="left" vertical="center" wrapText="1"/>
    </xf>
    <xf numFmtId="0" fontId="0" fillId="3" borderId="11" xfId="0" applyFill="1" applyBorder="1" applyAlignment="1">
      <alignment horizontal="left" vertical="center" wrapText="1"/>
    </xf>
    <xf numFmtId="0" fontId="15" fillId="2" borderId="25" xfId="0" applyFont="1" applyFill="1" applyBorder="1" applyAlignment="1">
      <alignment horizontal="center" vertical="center" wrapText="1"/>
    </xf>
    <xf numFmtId="0" fontId="15" fillId="2" borderId="26" xfId="0" applyFont="1" applyFill="1" applyBorder="1" applyAlignment="1">
      <alignment horizontal="center" vertical="center" wrapText="1"/>
    </xf>
    <xf numFmtId="0" fontId="0" fillId="3" borderId="3" xfId="0" applyFill="1" applyBorder="1" applyAlignment="1">
      <alignment horizontal="center" vertical="center" wrapText="1"/>
    </xf>
    <xf numFmtId="0" fontId="0" fillId="3" borderId="0" xfId="0" applyFill="1" applyAlignment="1">
      <alignment horizontal="left" vertical="top" wrapText="1"/>
    </xf>
    <xf numFmtId="0" fontId="0" fillId="0" borderId="412" xfId="0" applyBorder="1" applyAlignment="1">
      <alignment horizontal="left" vertical="center" wrapText="1"/>
    </xf>
    <xf numFmtId="0" fontId="0" fillId="0" borderId="412" xfId="0" applyBorder="1" applyAlignment="1">
      <alignment horizontal="left" vertical="top" wrapText="1"/>
    </xf>
    <xf numFmtId="0" fontId="13" fillId="3" borderId="5" xfId="0" applyFont="1" applyFill="1" applyBorder="1" applyAlignment="1">
      <alignment horizontal="center" vertical="center" wrapText="1"/>
    </xf>
    <xf numFmtId="0" fontId="13" fillId="3" borderId="4" xfId="0" applyFont="1" applyFill="1" applyBorder="1" applyAlignment="1">
      <alignment horizontal="center" vertical="center" wrapText="1"/>
    </xf>
    <xf numFmtId="0" fontId="6" fillId="4" borderId="112" xfId="0" applyFont="1" applyFill="1" applyBorder="1" applyAlignment="1">
      <alignment horizontal="center" vertical="center"/>
    </xf>
    <xf numFmtId="0" fontId="6" fillId="4" borderId="65" xfId="0" applyFont="1" applyFill="1" applyBorder="1" applyAlignment="1">
      <alignment horizontal="center" vertical="center"/>
    </xf>
    <xf numFmtId="0" fontId="15" fillId="12" borderId="1" xfId="0" applyFont="1" applyFill="1" applyBorder="1" applyAlignment="1">
      <alignment horizontal="center" vertical="center" wrapText="1"/>
    </xf>
    <xf numFmtId="0" fontId="15" fillId="12" borderId="0" xfId="0" applyFont="1" applyFill="1" applyAlignment="1">
      <alignment horizontal="center" vertical="center" wrapText="1"/>
    </xf>
    <xf numFmtId="0" fontId="23" fillId="4" borderId="5" xfId="0" applyFont="1" applyFill="1" applyBorder="1" applyAlignment="1">
      <alignment horizontal="center" vertical="center" textRotation="90"/>
    </xf>
    <xf numFmtId="0" fontId="13" fillId="3" borderId="189" xfId="0" applyFont="1" applyFill="1" applyBorder="1" applyAlignment="1">
      <alignment horizontal="center" vertical="center" wrapText="1"/>
    </xf>
    <xf numFmtId="0" fontId="13" fillId="3" borderId="176" xfId="0" applyFont="1" applyFill="1" applyBorder="1" applyAlignment="1">
      <alignment horizontal="center" vertical="center" wrapText="1"/>
    </xf>
    <xf numFmtId="0" fontId="0" fillId="3" borderId="55" xfId="0" applyFill="1" applyBorder="1" applyAlignment="1">
      <alignment horizontal="center" vertical="center"/>
    </xf>
    <xf numFmtId="0" fontId="0" fillId="3" borderId="177" xfId="0" applyFill="1" applyBorder="1" applyAlignment="1">
      <alignment horizontal="center" vertical="center"/>
    </xf>
    <xf numFmtId="0" fontId="6" fillId="3" borderId="186" xfId="0" applyFont="1" applyFill="1" applyBorder="1" applyAlignment="1">
      <alignment horizontal="center" vertical="center"/>
    </xf>
    <xf numFmtId="0" fontId="0" fillId="13" borderId="4" xfId="0" applyFill="1" applyBorder="1" applyAlignment="1">
      <alignment horizontal="center" vertical="center"/>
    </xf>
    <xf numFmtId="0" fontId="0" fillId="3" borderId="190" xfId="0" applyFill="1" applyBorder="1" applyAlignment="1">
      <alignment horizontal="center" vertical="center"/>
    </xf>
    <xf numFmtId="0" fontId="6" fillId="4" borderId="219" xfId="0" applyFont="1" applyFill="1" applyBorder="1" applyAlignment="1">
      <alignment horizontal="center" vertical="center"/>
    </xf>
    <xf numFmtId="0" fontId="6" fillId="4" borderId="69" xfId="0" applyFont="1" applyFill="1" applyBorder="1" applyAlignment="1">
      <alignment horizontal="center" vertical="center"/>
    </xf>
    <xf numFmtId="9" fontId="0" fillId="3" borderId="69" xfId="1" applyFont="1" applyFill="1" applyBorder="1" applyAlignment="1">
      <alignment horizontal="center" vertical="center"/>
    </xf>
    <xf numFmtId="9" fontId="0" fillId="3" borderId="70" xfId="1" applyFont="1" applyFill="1" applyBorder="1" applyAlignment="1">
      <alignment horizontal="center" vertical="center"/>
    </xf>
    <xf numFmtId="9" fontId="13" fillId="3" borderId="69" xfId="1" applyFont="1" applyFill="1" applyBorder="1" applyAlignment="1">
      <alignment horizontal="center" vertical="center"/>
    </xf>
    <xf numFmtId="3" fontId="55" fillId="23" borderId="196" xfId="2" applyNumberFormat="1" applyFont="1" applyFill="1" applyBorder="1" applyAlignment="1">
      <alignment horizontal="center" vertical="center" wrapText="1"/>
    </xf>
    <xf numFmtId="3" fontId="55" fillId="23" borderId="197" xfId="2" applyNumberFormat="1" applyFont="1" applyFill="1" applyBorder="1" applyAlignment="1">
      <alignment horizontal="center" vertical="center" wrapText="1"/>
    </xf>
    <xf numFmtId="3" fontId="55" fillId="21" borderId="63" xfId="2" applyNumberFormat="1" applyFont="1" applyFill="1" applyBorder="1" applyAlignment="1">
      <alignment horizontal="center" vertical="center" wrapText="1"/>
    </xf>
    <xf numFmtId="3" fontId="55" fillId="21" borderId="58" xfId="2" applyNumberFormat="1" applyFont="1" applyFill="1" applyBorder="1" applyAlignment="1">
      <alignment horizontal="center" vertical="center" wrapText="1"/>
    </xf>
    <xf numFmtId="3" fontId="55" fillId="22" borderId="199" xfId="2" applyNumberFormat="1" applyFont="1" applyFill="1" applyBorder="1" applyAlignment="1">
      <alignment horizontal="center" vertical="center" wrapText="1"/>
    </xf>
    <xf numFmtId="3" fontId="55" fillId="22" borderId="200" xfId="2" applyNumberFormat="1" applyFont="1" applyFill="1" applyBorder="1" applyAlignment="1">
      <alignment horizontal="center" vertical="center" wrapText="1"/>
    </xf>
    <xf numFmtId="0" fontId="13" fillId="3" borderId="2" xfId="0" applyFont="1" applyFill="1" applyBorder="1" applyAlignment="1">
      <alignment horizontal="center" vertical="center"/>
    </xf>
    <xf numFmtId="0" fontId="13" fillId="3" borderId="4" xfId="0" applyFont="1" applyFill="1" applyBorder="1" applyAlignment="1">
      <alignment horizontal="center" vertical="center"/>
    </xf>
    <xf numFmtId="0" fontId="13" fillId="3" borderId="6" xfId="0" applyFont="1" applyFill="1" applyBorder="1" applyAlignment="1">
      <alignment horizontal="center" vertical="center"/>
    </xf>
    <xf numFmtId="9" fontId="11" fillId="3" borderId="69" xfId="1" applyFont="1" applyFill="1" applyBorder="1" applyAlignment="1">
      <alignment horizontal="center" vertical="center"/>
    </xf>
    <xf numFmtId="9" fontId="11" fillId="3" borderId="70" xfId="1" applyFont="1" applyFill="1" applyBorder="1" applyAlignment="1">
      <alignment horizontal="center" vertical="center"/>
    </xf>
    <xf numFmtId="9" fontId="11" fillId="3" borderId="65" xfId="1" applyFont="1" applyFill="1" applyBorder="1" applyAlignment="1">
      <alignment horizontal="center" vertical="center"/>
    </xf>
    <xf numFmtId="3" fontId="13" fillId="22" borderId="209" xfId="2" applyNumberFormat="1" applyFont="1" applyFill="1" applyBorder="1" applyAlignment="1">
      <alignment horizontal="center" vertical="center" wrapText="1"/>
    </xf>
    <xf numFmtId="3" fontId="13" fillId="21" borderId="108" xfId="2" applyNumberFormat="1" applyFont="1" applyFill="1" applyBorder="1" applyAlignment="1">
      <alignment horizontal="center" vertical="center" wrapText="1"/>
    </xf>
    <xf numFmtId="3" fontId="13" fillId="23" borderId="108" xfId="2" applyNumberFormat="1" applyFont="1" applyFill="1" applyBorder="1" applyAlignment="1">
      <alignment horizontal="center" vertical="center" wrapText="1"/>
    </xf>
    <xf numFmtId="0" fontId="0" fillId="3" borderId="0" xfId="0" applyFill="1" applyAlignment="1">
      <alignment horizontal="center"/>
    </xf>
    <xf numFmtId="0" fontId="8" fillId="3" borderId="0" xfId="0" applyFont="1" applyFill="1" applyAlignment="1">
      <alignment horizontal="left"/>
    </xf>
    <xf numFmtId="0" fontId="6" fillId="0" borderId="0" xfId="0" applyFont="1" applyAlignment="1">
      <alignment horizontal="left"/>
    </xf>
    <xf numFmtId="0" fontId="33" fillId="3" borderId="0" xfId="0" applyFont="1" applyFill="1" applyAlignment="1">
      <alignment horizontal="left"/>
    </xf>
    <xf numFmtId="0" fontId="18" fillId="3" borderId="0" xfId="0" applyFont="1" applyFill="1" applyAlignment="1">
      <alignment horizontal="center" vertical="center"/>
    </xf>
    <xf numFmtId="9" fontId="39" fillId="3" borderId="69" xfId="1" applyFont="1" applyFill="1" applyBorder="1" applyAlignment="1">
      <alignment horizontal="center" vertical="center"/>
    </xf>
    <xf numFmtId="0" fontId="23" fillId="3" borderId="0" xfId="0" applyFont="1" applyFill="1" applyAlignment="1">
      <alignment horizontal="left" vertical="center" wrapText="1"/>
    </xf>
    <xf numFmtId="0" fontId="23" fillId="3" borderId="2" xfId="0" applyFont="1" applyFill="1" applyBorder="1" applyAlignment="1">
      <alignment horizontal="left" vertical="center" wrapText="1"/>
    </xf>
    <xf numFmtId="9" fontId="39" fillId="3" borderId="70" xfId="1" applyFont="1" applyFill="1" applyBorder="1" applyAlignment="1">
      <alignment horizontal="center" vertical="center"/>
    </xf>
    <xf numFmtId="3" fontId="13" fillId="35" borderId="109" xfId="2" applyNumberFormat="1" applyFont="1" applyFill="1" applyBorder="1" applyAlignment="1">
      <alignment horizontal="center" vertical="center" wrapText="1"/>
    </xf>
    <xf numFmtId="3" fontId="13" fillId="35" borderId="61" xfId="2" applyNumberFormat="1" applyFont="1" applyFill="1" applyBorder="1" applyAlignment="1">
      <alignment horizontal="center" vertical="center" wrapText="1"/>
    </xf>
    <xf numFmtId="3" fontId="13" fillId="35" borderId="64" xfId="2" applyNumberFormat="1" applyFont="1" applyFill="1" applyBorder="1" applyAlignment="1">
      <alignment horizontal="center" vertical="center" wrapText="1"/>
    </xf>
    <xf numFmtId="3" fontId="13" fillId="23" borderId="399" xfId="2" applyNumberFormat="1" applyFont="1" applyFill="1" applyBorder="1" applyAlignment="1">
      <alignment horizontal="center" vertical="center" wrapText="1"/>
    </xf>
    <xf numFmtId="3" fontId="13" fillId="23" borderId="400" xfId="2" applyNumberFormat="1" applyFont="1" applyFill="1" applyBorder="1" applyAlignment="1">
      <alignment horizontal="center" vertical="center" wrapText="1"/>
    </xf>
    <xf numFmtId="0" fontId="6" fillId="0" borderId="0" xfId="0" applyFont="1" applyAlignment="1">
      <alignment horizontal="center"/>
    </xf>
    <xf numFmtId="0" fontId="19" fillId="7" borderId="54" xfId="0" applyFont="1" applyFill="1" applyBorder="1" applyAlignment="1">
      <alignment horizontal="center" vertical="center"/>
    </xf>
    <xf numFmtId="0" fontId="51" fillId="3" borderId="0" xfId="0" applyFont="1" applyFill="1" applyAlignment="1">
      <alignment horizontal="center" vertical="center" wrapText="1"/>
    </xf>
    <xf numFmtId="0" fontId="13" fillId="0" borderId="297" xfId="5" applyFont="1" applyBorder="1" applyAlignment="1">
      <alignment horizontal="left" vertical="top" wrapText="1"/>
    </xf>
    <xf numFmtId="0" fontId="13" fillId="0" borderId="293" xfId="5" applyFont="1" applyBorder="1" applyAlignment="1">
      <alignment horizontal="left" vertical="top" wrapText="1"/>
    </xf>
    <xf numFmtId="0" fontId="13" fillId="0" borderId="436" xfId="5" applyFont="1" applyBorder="1" applyAlignment="1">
      <alignment horizontal="left" vertical="top" wrapText="1"/>
    </xf>
    <xf numFmtId="0" fontId="13" fillId="0" borderId="434" xfId="5" applyFont="1" applyBorder="1" applyAlignment="1">
      <alignment horizontal="left" vertical="top" wrapText="1"/>
    </xf>
    <xf numFmtId="0" fontId="20" fillId="3" borderId="0" xfId="0" applyFont="1" applyFill="1" applyAlignment="1">
      <alignment horizontal="left" vertical="center" wrapText="1" indent="6"/>
    </xf>
    <xf numFmtId="0" fontId="14" fillId="12" borderId="298" xfId="0" applyFont="1" applyFill="1" applyBorder="1" applyAlignment="1">
      <alignment horizontal="center" vertical="center" wrapText="1"/>
    </xf>
    <xf numFmtId="0" fontId="14" fillId="12" borderId="294" xfId="0" applyFont="1" applyFill="1" applyBorder="1" applyAlignment="1">
      <alignment horizontal="center" vertical="center" wrapText="1"/>
    </xf>
    <xf numFmtId="0" fontId="13" fillId="0" borderId="297" xfId="5" applyFont="1" applyBorder="1" applyAlignment="1">
      <alignment horizontal="left" vertical="center" wrapText="1"/>
    </xf>
    <xf numFmtId="0" fontId="13" fillId="0" borderId="293" xfId="5" applyFont="1" applyBorder="1" applyAlignment="1">
      <alignment horizontal="left" vertical="center" wrapText="1"/>
    </xf>
    <xf numFmtId="0" fontId="13" fillId="0" borderId="436" xfId="5" applyFont="1" applyBorder="1" applyAlignment="1">
      <alignment horizontal="left" vertical="center" wrapText="1"/>
    </xf>
    <xf numFmtId="0" fontId="13" fillId="0" borderId="434" xfId="5" applyFont="1" applyBorder="1" applyAlignment="1">
      <alignment horizontal="left" vertical="center" wrapText="1"/>
    </xf>
    <xf numFmtId="0" fontId="13" fillId="0" borderId="439" xfId="5" applyFont="1" applyBorder="1" applyAlignment="1">
      <alignment horizontal="left" vertical="top" wrapText="1"/>
    </xf>
    <xf numFmtId="0" fontId="13" fillId="0" borderId="437" xfId="5" applyFont="1" applyBorder="1" applyAlignment="1">
      <alignment horizontal="left" vertical="top" wrapText="1"/>
    </xf>
    <xf numFmtId="0" fontId="13" fillId="0" borderId="440" xfId="5" applyFont="1" applyBorder="1" applyAlignment="1">
      <alignment horizontal="left" vertical="top" wrapText="1"/>
    </xf>
    <xf numFmtId="0" fontId="13" fillId="0" borderId="439" xfId="5" applyFont="1" applyBorder="1" applyAlignment="1">
      <alignment horizontal="left" vertical="center" wrapText="1"/>
    </xf>
    <xf numFmtId="0" fontId="13" fillId="0" borderId="437" xfId="5" applyFont="1" applyBorder="1" applyAlignment="1">
      <alignment horizontal="left" vertical="center" wrapText="1"/>
    </xf>
    <xf numFmtId="0" fontId="13" fillId="0" borderId="440" xfId="5" applyFont="1" applyBorder="1" applyAlignment="1">
      <alignment horizontal="left" vertical="center" wrapText="1"/>
    </xf>
    <xf numFmtId="0" fontId="14" fillId="12" borderId="388" xfId="0" applyFont="1" applyFill="1" applyBorder="1" applyAlignment="1">
      <alignment horizontal="center" vertical="center" wrapText="1"/>
    </xf>
    <xf numFmtId="0" fontId="13" fillId="0" borderId="58" xfId="5" applyFont="1" applyBorder="1" applyAlignment="1">
      <alignment horizontal="left" vertical="top" wrapText="1"/>
    </xf>
    <xf numFmtId="0" fontId="13" fillId="0" borderId="77" xfId="5" applyFont="1" applyBorder="1" applyAlignment="1">
      <alignment horizontal="left" vertical="center" wrapText="1"/>
    </xf>
    <xf numFmtId="0" fontId="14" fillId="37" borderId="104" xfId="5" applyFont="1" applyFill="1" applyBorder="1" applyAlignment="1">
      <alignment horizontal="center" vertical="center" wrapText="1"/>
    </xf>
    <xf numFmtId="0" fontId="14" fillId="37" borderId="82" xfId="5" applyFont="1" applyFill="1" applyBorder="1" applyAlignment="1">
      <alignment horizontal="center" vertical="center" wrapText="1"/>
    </xf>
    <xf numFmtId="0" fontId="14" fillId="37" borderId="85" xfId="5" applyFont="1" applyFill="1" applyBorder="1" applyAlignment="1">
      <alignment horizontal="center" vertical="center" wrapText="1"/>
    </xf>
    <xf numFmtId="0" fontId="20" fillId="3" borderId="0" xfId="0" applyFont="1" applyFill="1" applyAlignment="1">
      <alignment horizontal="left" vertical="center" wrapText="1" indent="26"/>
    </xf>
    <xf numFmtId="0" fontId="14" fillId="37" borderId="102" xfId="0" applyFont="1" applyFill="1" applyBorder="1" applyAlignment="1">
      <alignment horizontal="center" vertical="center" wrapText="1"/>
    </xf>
    <xf numFmtId="0" fontId="14" fillId="37" borderId="139" xfId="0" applyFont="1" applyFill="1" applyBorder="1" applyAlignment="1">
      <alignment horizontal="center" vertical="center" wrapText="1"/>
    </xf>
    <xf numFmtId="0" fontId="14" fillId="37" borderId="139" xfId="5" applyFont="1" applyFill="1" applyBorder="1" applyAlignment="1">
      <alignment horizontal="center" vertical="center" wrapText="1"/>
    </xf>
    <xf numFmtId="0" fontId="14" fillId="12" borderId="313" xfId="5" applyFont="1" applyFill="1" applyBorder="1" applyAlignment="1">
      <alignment horizontal="center" vertical="center" wrapText="1"/>
    </xf>
    <xf numFmtId="0" fontId="14" fillId="12" borderId="316" xfId="5" applyFont="1" applyFill="1" applyBorder="1" applyAlignment="1">
      <alignment horizontal="center" vertical="center" wrapText="1"/>
    </xf>
    <xf numFmtId="0" fontId="13" fillId="0" borderId="305" xfId="5" applyFont="1" applyBorder="1" applyAlignment="1">
      <alignment horizontal="center" vertical="center" wrapText="1"/>
    </xf>
    <xf numFmtId="0" fontId="13" fillId="0" borderId="308" xfId="5" applyFont="1" applyBorder="1" applyAlignment="1">
      <alignment horizontal="center" vertical="center" wrapText="1"/>
    </xf>
    <xf numFmtId="0" fontId="14" fillId="12" borderId="315" xfId="5" applyFont="1" applyFill="1" applyBorder="1" applyAlignment="1">
      <alignment horizontal="center" vertical="center" wrapText="1"/>
    </xf>
    <xf numFmtId="0" fontId="13" fillId="3" borderId="304" xfId="5" applyFont="1" applyFill="1" applyBorder="1" applyAlignment="1">
      <alignment horizontal="center" vertical="center" wrapText="1"/>
    </xf>
    <xf numFmtId="0" fontId="13" fillId="3" borderId="301" xfId="5" applyFont="1" applyFill="1" applyBorder="1" applyAlignment="1">
      <alignment horizontal="center" vertical="center" wrapText="1"/>
    </xf>
    <xf numFmtId="0" fontId="13" fillId="0" borderId="303" xfId="5" applyFont="1" applyBorder="1" applyAlignment="1">
      <alignment horizontal="center" vertical="center" wrapText="1"/>
    </xf>
    <xf numFmtId="0" fontId="14" fillId="12" borderId="104" xfId="5" applyFont="1" applyFill="1" applyBorder="1" applyAlignment="1">
      <alignment horizontal="center" vertical="center" wrapText="1"/>
    </xf>
    <xf numFmtId="0" fontId="14" fillId="12" borderId="82" xfId="5" applyFont="1" applyFill="1" applyBorder="1" applyAlignment="1">
      <alignment horizontal="center" vertical="center" wrapText="1"/>
    </xf>
    <xf numFmtId="0" fontId="14" fillId="12" borderId="103" xfId="5" applyFont="1" applyFill="1" applyBorder="1" applyAlignment="1">
      <alignment horizontal="center" vertical="center" wrapText="1"/>
    </xf>
    <xf numFmtId="0" fontId="13" fillId="3" borderId="306" xfId="5" applyFont="1" applyFill="1" applyBorder="1" applyAlignment="1">
      <alignment horizontal="center" vertical="center" wrapText="1"/>
    </xf>
    <xf numFmtId="0" fontId="14" fillId="12" borderId="314" xfId="5" applyFont="1" applyFill="1" applyBorder="1" applyAlignment="1">
      <alignment horizontal="center" vertical="center" wrapText="1"/>
    </xf>
    <xf numFmtId="0" fontId="13" fillId="3" borderId="304" xfId="5" applyFont="1" applyFill="1" applyBorder="1" applyAlignment="1">
      <alignment horizontal="center" vertical="center"/>
    </xf>
    <xf numFmtId="0" fontId="13" fillId="3" borderId="306" xfId="5" applyFont="1" applyFill="1" applyBorder="1" applyAlignment="1">
      <alignment horizontal="center" vertical="center"/>
    </xf>
    <xf numFmtId="0" fontId="13" fillId="3" borderId="301" xfId="5" applyFont="1" applyFill="1" applyBorder="1" applyAlignment="1">
      <alignment horizontal="center" vertical="center"/>
    </xf>
    <xf numFmtId="0" fontId="14" fillId="12" borderId="139" xfId="5" applyFont="1" applyFill="1" applyBorder="1" applyAlignment="1">
      <alignment horizontal="center" vertical="center" wrapText="1"/>
    </xf>
    <xf numFmtId="0" fontId="20" fillId="3" borderId="0" xfId="0" applyFont="1" applyFill="1" applyAlignment="1">
      <alignment horizontal="left" vertical="center" wrapText="1" indent="24"/>
    </xf>
    <xf numFmtId="0" fontId="14" fillId="12" borderId="102" xfId="0" applyFont="1" applyFill="1" applyBorder="1" applyAlignment="1">
      <alignment horizontal="center" vertical="center" wrapText="1"/>
    </xf>
    <xf numFmtId="0" fontId="14" fillId="12" borderId="139" xfId="0" applyFont="1" applyFill="1" applyBorder="1" applyAlignment="1">
      <alignment horizontal="center" vertical="center" wrapText="1"/>
    </xf>
    <xf numFmtId="0" fontId="19" fillId="2" borderId="385" xfId="0" applyFont="1" applyFill="1" applyBorder="1" applyAlignment="1">
      <alignment horizontal="center" vertical="center" wrapText="1"/>
    </xf>
    <xf numFmtId="0" fontId="19" fillId="2" borderId="384" xfId="0" applyFont="1" applyFill="1" applyBorder="1" applyAlignment="1">
      <alignment horizontal="center" vertical="center" wrapText="1"/>
    </xf>
    <xf numFmtId="0" fontId="19" fillId="17" borderId="376" xfId="0" applyFont="1" applyFill="1" applyBorder="1" applyAlignment="1">
      <alignment horizontal="center" vertical="center" wrapText="1"/>
    </xf>
    <xf numFmtId="0" fontId="19" fillId="17" borderId="381" xfId="0" applyFont="1" applyFill="1" applyBorder="1" applyAlignment="1">
      <alignment horizontal="center" vertical="center" wrapText="1"/>
    </xf>
    <xf numFmtId="0" fontId="19" fillId="17" borderId="377" xfId="0" applyFont="1" applyFill="1" applyBorder="1" applyAlignment="1">
      <alignment horizontal="center" vertical="center" wrapText="1"/>
    </xf>
    <xf numFmtId="0" fontId="6" fillId="12" borderId="4" xfId="0" applyFont="1" applyFill="1" applyBorder="1" applyAlignment="1">
      <alignment horizontal="center" vertical="center" wrapText="1"/>
    </xf>
    <xf numFmtId="0" fontId="6" fillId="12" borderId="325" xfId="0" applyFont="1" applyFill="1" applyBorder="1" applyAlignment="1">
      <alignment horizontal="center" vertical="center" wrapText="1"/>
    </xf>
    <xf numFmtId="0" fontId="6" fillId="51" borderId="385" xfId="0" applyFont="1" applyFill="1" applyBorder="1" applyAlignment="1">
      <alignment horizontal="center" vertical="center" wrapText="1"/>
    </xf>
    <xf numFmtId="0" fontId="6" fillId="51" borderId="380" xfId="0" applyFont="1" applyFill="1" applyBorder="1" applyAlignment="1">
      <alignment horizontal="center" vertical="center" wrapText="1"/>
    </xf>
    <xf numFmtId="0" fontId="6" fillId="51" borderId="384" xfId="0" applyFont="1" applyFill="1" applyBorder="1" applyAlignment="1">
      <alignment horizontal="center" vertical="center" wrapText="1"/>
    </xf>
    <xf numFmtId="0" fontId="6" fillId="12" borderId="189" xfId="0" applyFont="1" applyFill="1" applyBorder="1" applyAlignment="1">
      <alignment horizontal="center" vertical="center" wrapText="1"/>
    </xf>
    <xf numFmtId="0" fontId="6" fillId="12" borderId="386" xfId="0" applyFont="1" applyFill="1" applyBorder="1" applyAlignment="1">
      <alignment horizontal="center" vertical="center" wrapText="1"/>
    </xf>
    <xf numFmtId="0" fontId="6" fillId="12" borderId="0" xfId="0" applyFont="1" applyFill="1" applyAlignment="1">
      <alignment horizontal="center" vertical="center" wrapText="1"/>
    </xf>
    <xf numFmtId="0" fontId="6" fillId="12" borderId="223" xfId="0" applyFont="1" applyFill="1" applyBorder="1" applyAlignment="1">
      <alignment horizontal="center" vertical="center" wrapText="1"/>
    </xf>
    <xf numFmtId="0" fontId="14" fillId="12" borderId="319" xfId="0" applyFont="1" applyFill="1" applyBorder="1" applyAlignment="1">
      <alignment horizontal="center" vertical="center" wrapText="1"/>
    </xf>
    <xf numFmtId="0" fontId="14" fillId="12" borderId="314" xfId="0" applyFont="1" applyFill="1" applyBorder="1" applyAlignment="1">
      <alignment horizontal="center" vertical="center" wrapText="1"/>
    </xf>
    <xf numFmtId="0" fontId="14" fillId="12" borderId="315" xfId="0" applyFont="1" applyFill="1" applyBorder="1" applyAlignment="1">
      <alignment horizontal="center" vertical="center" wrapText="1"/>
    </xf>
    <xf numFmtId="0" fontId="13" fillId="3" borderId="299" xfId="5" applyFont="1" applyFill="1" applyBorder="1" applyAlignment="1">
      <alignment horizontal="center" vertical="center" wrapText="1"/>
    </xf>
    <xf numFmtId="0" fontId="16" fillId="3" borderId="309" xfId="5" applyFont="1" applyFill="1" applyBorder="1" applyAlignment="1">
      <alignment horizontal="left" vertical="center" wrapText="1"/>
    </xf>
    <xf numFmtId="0" fontId="16" fillId="3" borderId="302" xfId="5" applyFont="1" applyFill="1" applyBorder="1" applyAlignment="1">
      <alignment horizontal="left" vertical="center" wrapText="1"/>
    </xf>
    <xf numFmtId="3" fontId="13" fillId="0" borderId="359" xfId="5" applyNumberFormat="1" applyFont="1" applyBorder="1" applyAlignment="1">
      <alignment horizontal="center" vertical="center" wrapText="1"/>
    </xf>
    <xf numFmtId="3" fontId="13" fillId="0" borderId="360" xfId="5" applyNumberFormat="1" applyFont="1" applyBorder="1" applyAlignment="1">
      <alignment horizontal="center" vertical="center" wrapText="1"/>
    </xf>
    <xf numFmtId="0" fontId="13" fillId="3" borderId="310" xfId="5" applyFont="1" applyFill="1" applyBorder="1" applyAlignment="1">
      <alignment horizontal="center" vertical="center" wrapText="1"/>
    </xf>
    <xf numFmtId="0" fontId="13" fillId="3" borderId="0" xfId="0" applyFont="1" applyFill="1" applyAlignment="1">
      <alignment horizontal="left" vertical="center"/>
    </xf>
    <xf numFmtId="0" fontId="17" fillId="2" borderId="8" xfId="0" applyFont="1" applyFill="1" applyBorder="1" applyAlignment="1">
      <alignment horizontal="center" vertical="center" wrapText="1"/>
    </xf>
    <xf numFmtId="0" fontId="17" fillId="2" borderId="9" xfId="0" applyFont="1" applyFill="1" applyBorder="1" applyAlignment="1">
      <alignment horizontal="center" vertical="center" wrapText="1"/>
    </xf>
    <xf numFmtId="0" fontId="17" fillId="2" borderId="1" xfId="0" applyFont="1" applyFill="1" applyBorder="1" applyAlignment="1">
      <alignment horizontal="center" vertical="center" wrapText="1"/>
    </xf>
    <xf numFmtId="0" fontId="17" fillId="2" borderId="0" xfId="0" applyFont="1" applyFill="1" applyAlignment="1">
      <alignment horizontal="center" vertical="center" wrapText="1"/>
    </xf>
    <xf numFmtId="0" fontId="19" fillId="7" borderId="71" xfId="9" applyFont="1" applyFill="1" applyBorder="1" applyAlignment="1">
      <alignment horizontal="center" vertical="center"/>
    </xf>
    <xf numFmtId="0" fontId="19" fillId="7" borderId="9" xfId="9" applyFont="1" applyFill="1" applyBorder="1" applyAlignment="1">
      <alignment horizontal="center" vertical="center"/>
    </xf>
    <xf numFmtId="0" fontId="19" fillId="7" borderId="10" xfId="9" applyFont="1" applyFill="1" applyBorder="1" applyAlignment="1">
      <alignment horizontal="center" vertical="center"/>
    </xf>
    <xf numFmtId="0" fontId="22" fillId="8" borderId="0" xfId="0" applyFont="1" applyFill="1" applyAlignment="1">
      <alignment horizontal="center" vertical="center" wrapText="1"/>
    </xf>
    <xf numFmtId="0" fontId="22" fillId="8" borderId="1" xfId="0" applyFont="1" applyFill="1" applyBorder="1" applyAlignment="1">
      <alignment horizontal="left" vertical="center" wrapText="1" indent="5"/>
    </xf>
    <xf numFmtId="0" fontId="22" fillId="8" borderId="0" xfId="0" applyFont="1" applyFill="1" applyAlignment="1">
      <alignment horizontal="left" vertical="center" wrapText="1" indent="5"/>
    </xf>
    <xf numFmtId="0" fontId="22" fillId="8" borderId="2" xfId="0" applyFont="1" applyFill="1" applyBorder="1" applyAlignment="1">
      <alignment horizontal="left" vertical="center" wrapText="1" indent="5"/>
    </xf>
    <xf numFmtId="0" fontId="19" fillId="7" borderId="53" xfId="9" applyFont="1" applyFill="1" applyBorder="1" applyAlignment="1">
      <alignment horizontal="center" vertical="center"/>
    </xf>
    <xf numFmtId="0" fontId="19" fillId="10" borderId="9" xfId="0" applyFont="1" applyFill="1" applyBorder="1" applyAlignment="1">
      <alignment horizontal="center" vertical="center" wrapText="1"/>
    </xf>
    <xf numFmtId="0" fontId="19" fillId="10" borderId="10" xfId="0" applyFont="1" applyFill="1" applyBorder="1" applyAlignment="1">
      <alignment horizontal="center" vertical="center" wrapText="1"/>
    </xf>
    <xf numFmtId="0" fontId="19" fillId="10" borderId="0" xfId="0" applyFont="1" applyFill="1" applyAlignment="1">
      <alignment horizontal="center" vertical="center" wrapText="1"/>
    </xf>
    <xf numFmtId="0" fontId="19" fillId="10" borderId="2" xfId="0" applyFont="1" applyFill="1" applyBorder="1" applyAlignment="1">
      <alignment horizontal="center" vertical="center" wrapText="1"/>
    </xf>
    <xf numFmtId="3" fontId="0" fillId="3" borderId="0" xfId="2" applyNumberFormat="1" applyFont="1" applyFill="1" applyAlignment="1">
      <alignment horizontal="left" vertical="center" wrapText="1"/>
    </xf>
    <xf numFmtId="3" fontId="0" fillId="3" borderId="2" xfId="2" applyNumberFormat="1" applyFont="1" applyFill="1" applyBorder="1" applyAlignment="1">
      <alignment horizontal="left" vertical="center" wrapText="1"/>
    </xf>
    <xf numFmtId="3" fontId="13" fillId="3" borderId="0" xfId="2" applyNumberFormat="1" applyFont="1" applyFill="1" applyAlignment="1">
      <alignment horizontal="left" vertical="center" wrapText="1"/>
    </xf>
    <xf numFmtId="3" fontId="13" fillId="3" borderId="2" xfId="2" applyNumberFormat="1" applyFont="1" applyFill="1" applyBorder="1" applyAlignment="1">
      <alignment horizontal="left" vertical="center" wrapText="1"/>
    </xf>
    <xf numFmtId="0" fontId="0" fillId="3" borderId="0" xfId="0" applyFill="1" applyAlignment="1">
      <alignment horizontal="left" wrapText="1"/>
    </xf>
    <xf numFmtId="3" fontId="0" fillId="3" borderId="4" xfId="2" applyNumberFormat="1" applyFont="1" applyFill="1" applyBorder="1" applyAlignment="1">
      <alignment horizontal="left" vertical="center" wrapText="1"/>
    </xf>
    <xf numFmtId="3" fontId="0" fillId="3" borderId="6" xfId="2" applyNumberFormat="1" applyFont="1" applyFill="1" applyBorder="1" applyAlignment="1">
      <alignment horizontal="left" vertical="center" wrapText="1"/>
    </xf>
    <xf numFmtId="0" fontId="0" fillId="0" borderId="0" xfId="0" applyAlignment="1">
      <alignment horizontal="left" vertical="center" wrapText="1"/>
    </xf>
    <xf numFmtId="0" fontId="13" fillId="3" borderId="1" xfId="2" applyFont="1" applyFill="1" applyBorder="1" applyAlignment="1">
      <alignment horizontal="left" vertical="center" wrapText="1" indent="4"/>
    </xf>
    <xf numFmtId="0" fontId="13" fillId="3" borderId="0" xfId="2" applyFont="1" applyFill="1" applyAlignment="1">
      <alignment horizontal="left" vertical="center" wrapText="1" indent="4"/>
    </xf>
    <xf numFmtId="0" fontId="17" fillId="2" borderId="54" xfId="0" applyFont="1" applyFill="1" applyBorder="1" applyAlignment="1">
      <alignment horizontal="center" vertical="center" wrapText="1"/>
    </xf>
    <xf numFmtId="0" fontId="17" fillId="2" borderId="55" xfId="0" applyFont="1" applyFill="1" applyBorder="1" applyAlignment="1">
      <alignment horizontal="center" vertical="center" wrapText="1"/>
    </xf>
    <xf numFmtId="0" fontId="17" fillId="11" borderId="65" xfId="0" applyFont="1" applyFill="1" applyBorder="1" applyAlignment="1">
      <alignment horizontal="center" vertical="center" wrapText="1"/>
    </xf>
    <xf numFmtId="0" fontId="17" fillId="11" borderId="67" xfId="0" applyFont="1" applyFill="1" applyBorder="1" applyAlignment="1">
      <alignment horizontal="center" vertical="center" wrapText="1"/>
    </xf>
    <xf numFmtId="0" fontId="13" fillId="3" borderId="348" xfId="2" applyFont="1" applyFill="1" applyBorder="1" applyAlignment="1">
      <alignment horizontal="left" vertical="center" wrapText="1" indent="4"/>
    </xf>
    <xf numFmtId="0" fontId="13" fillId="3" borderId="349" xfId="2" applyFont="1" applyFill="1" applyBorder="1" applyAlignment="1">
      <alignment horizontal="left" vertical="center" wrapText="1" indent="4"/>
    </xf>
    <xf numFmtId="0" fontId="13" fillId="3" borderId="342" xfId="2" applyFont="1" applyFill="1" applyBorder="1" applyAlignment="1">
      <alignment horizontal="left" vertical="center" wrapText="1" indent="7"/>
    </xf>
    <xf numFmtId="0" fontId="13" fillId="3" borderId="343" xfId="2" applyFont="1" applyFill="1" applyBorder="1" applyAlignment="1">
      <alignment horizontal="left" vertical="center" wrapText="1" indent="7"/>
    </xf>
    <xf numFmtId="0" fontId="13" fillId="3" borderId="1" xfId="2" applyFont="1" applyFill="1" applyBorder="1" applyAlignment="1">
      <alignment horizontal="left" vertical="center" wrapText="1" indent="7"/>
    </xf>
    <xf numFmtId="0" fontId="13" fillId="3" borderId="55" xfId="2" applyFont="1" applyFill="1" applyBorder="1" applyAlignment="1">
      <alignment horizontal="left" vertical="center" wrapText="1" indent="7"/>
    </xf>
    <xf numFmtId="0" fontId="13" fillId="3" borderId="278" xfId="2" applyFont="1" applyFill="1" applyBorder="1" applyAlignment="1">
      <alignment horizontal="left" vertical="center" wrapText="1" indent="7"/>
    </xf>
    <xf numFmtId="0" fontId="13" fillId="3" borderId="177" xfId="2" applyFont="1" applyFill="1" applyBorder="1" applyAlignment="1">
      <alignment horizontal="left" vertical="center" wrapText="1" indent="7"/>
    </xf>
    <xf numFmtId="0" fontId="13" fillId="3" borderId="5" xfId="2" applyFont="1" applyFill="1" applyBorder="1" applyAlignment="1">
      <alignment horizontal="left" vertical="center" wrapText="1" indent="4"/>
    </xf>
    <xf numFmtId="0" fontId="13" fillId="3" borderId="4" xfId="2" applyFont="1" applyFill="1" applyBorder="1" applyAlignment="1">
      <alignment horizontal="left" vertical="center" wrapText="1" indent="4"/>
    </xf>
    <xf numFmtId="0" fontId="13" fillId="3" borderId="329" xfId="2" applyFont="1" applyFill="1" applyBorder="1" applyAlignment="1">
      <alignment horizontal="left" vertical="center" wrapText="1" indent="4"/>
    </xf>
    <xf numFmtId="0" fontId="13" fillId="3" borderId="330" xfId="2" applyFont="1" applyFill="1" applyBorder="1" applyAlignment="1">
      <alignment horizontal="left" vertical="center" wrapText="1" indent="4"/>
    </xf>
    <xf numFmtId="0" fontId="13" fillId="3" borderId="336" xfId="2" applyFont="1" applyFill="1" applyBorder="1" applyAlignment="1">
      <alignment horizontal="left" vertical="center" wrapText="1" indent="4"/>
    </xf>
    <xf numFmtId="0" fontId="13" fillId="3" borderId="337" xfId="2" applyFont="1" applyFill="1" applyBorder="1" applyAlignment="1">
      <alignment horizontal="left" vertical="center" wrapText="1" indent="4"/>
    </xf>
    <xf numFmtId="0" fontId="13" fillId="3" borderId="5" xfId="2" applyFont="1" applyFill="1" applyBorder="1" applyAlignment="1">
      <alignment horizontal="left" vertical="center" wrapText="1" indent="7"/>
    </xf>
    <xf numFmtId="0" fontId="13" fillId="3" borderId="56" xfId="2" applyFont="1" applyFill="1" applyBorder="1" applyAlignment="1">
      <alignment horizontal="left" vertical="center" wrapText="1" indent="7"/>
    </xf>
  </cellXfs>
  <cellStyles count="21">
    <cellStyle name="_DataAreaPivot_" xfId="8" xr:uid="{091201D8-C0EE-423F-B60F-89AF0B4F09FC}"/>
    <cellStyle name="Hipervínculo" xfId="9" builtinId="8"/>
    <cellStyle name="Millares [0]" xfId="12" builtinId="6"/>
    <cellStyle name="Millares [0] 3" xfId="3" xr:uid="{00000000-0005-0000-0000-000002000000}"/>
    <cellStyle name="Millares [0] 3 2" xfId="10" xr:uid="{93499197-1982-45E3-A4FA-2827290277BC}"/>
    <cellStyle name="Millares [0] 3 3" xfId="13" xr:uid="{67B4946E-82F8-4E81-BA37-A1B591AB63DB}"/>
    <cellStyle name="Millares [0] 3 4" xfId="16" xr:uid="{FBE850B1-1274-4BB3-B85E-5B57F8FF3443}"/>
    <cellStyle name="Moneda [0]" xfId="19" builtinId="7"/>
    <cellStyle name="Normal" xfId="0" builtinId="0"/>
    <cellStyle name="Normal 2" xfId="5" xr:uid="{00000000-0005-0000-0000-000004000000}"/>
    <cellStyle name="Normal 3" xfId="7" xr:uid="{00000000-0005-0000-0000-000005000000}"/>
    <cellStyle name="Normal 3 2" xfId="14" xr:uid="{CA46A172-E63B-4C89-A6D5-DE1F409B45A7}"/>
    <cellStyle name="Normal 3 3" xfId="18" xr:uid="{FEED87E6-8A83-4F63-AFB8-2AD9C001A2D6}"/>
    <cellStyle name="Normal 3 4" xfId="20" xr:uid="{7469C09D-78A6-4851-AE10-BA6ABFA692E1}"/>
    <cellStyle name="Normal 4" xfId="2" xr:uid="{00000000-0005-0000-0000-000006000000}"/>
    <cellStyle name="Normal 5" xfId="11" xr:uid="{B3B7A28C-F01B-4B4D-8829-580995E4C272}"/>
    <cellStyle name="Porcentaje" xfId="1" builtinId="5"/>
    <cellStyle name="Porcentaje 2" xfId="6" xr:uid="{00000000-0005-0000-0000-000008000000}"/>
    <cellStyle name="Porcentaje 2 2" xfId="4" xr:uid="{00000000-0005-0000-0000-000009000000}"/>
    <cellStyle name="Porcentaje 2 3" xfId="15" xr:uid="{81FEB352-BDEF-47F6-B667-4629961B86D3}"/>
    <cellStyle name="Porcentaje 2 4" xfId="17" xr:uid="{4A07456F-7C56-4F49-9554-024616868E53}"/>
  </cellStyles>
  <dxfs count="0"/>
  <tableStyles count="0" defaultTableStyle="TableStyleMedium2" defaultPivotStyle="PivotStyleLight16"/>
  <colors>
    <mruColors>
      <color rgb="FF3333FF"/>
      <color rgb="FF00778B"/>
      <color rgb="FFE7E6E6"/>
      <color rgb="FFF0F0F0"/>
      <color rgb="FF97DDDB"/>
      <color rgb="FF00849E"/>
      <color rgb="FF64CCC9"/>
      <color rgb="FFEAAA00"/>
      <color rgb="FFC5F7FF"/>
      <color rgb="FF3EBCB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customXml" Target="../customXml/item1.xml"/><Relationship Id="rId21" Type="http://schemas.openxmlformats.org/officeDocument/2006/relationships/worksheet" Target="worksheets/sheet21.xml"/><Relationship Id="rId34" Type="http://schemas.microsoft.com/office/2022/10/relationships/richValueRel" Target="richData/richValueRel.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2.xml"/><Relationship Id="rId41"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haredStrings" Target="sharedStrings.xml"/><Relationship Id="rId37" Type="http://schemas.microsoft.com/office/2017/06/relationships/rdRichValueTypes" Target="richData/rdRichValueTypes.xml"/><Relationship Id="rId40"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1.xml"/><Relationship Id="rId36" Type="http://schemas.microsoft.com/office/2017/06/relationships/rdRichValueStructure" Target="richData/rdrichvaluestructure.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theme" Target="theme/theme1.xml"/><Relationship Id="rId35" Type="http://schemas.microsoft.com/office/2017/06/relationships/rdRichValue" Target="richData/rdrichvalue.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heetMetadata" Target="metadata.xml"/><Relationship Id="rId38" Type="http://schemas.openxmlformats.org/officeDocument/2006/relationships/calcChain" Target="calcChai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Fatalities</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Goals'!$H$11</c:f>
              <c:strCache>
                <c:ptCount val="1"/>
                <c:pt idx="0">
                  <c:v>Fatalities Mining Division</c:v>
                </c:pt>
              </c:strCache>
            </c:strRef>
          </c:tx>
          <c:spPr>
            <a:solidFill>
              <a:srgbClr val="00778B"/>
            </a:solidFill>
            <a:ln>
              <a:noFill/>
            </a:ln>
            <a:effectLst/>
          </c:spPr>
          <c:dLbls>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Goals'!$H$12:$H$18</c:f>
              <c:numCache>
                <c:formatCode>General</c:formatCode>
                <c:ptCount val="7"/>
                <c:pt idx="0">
                  <c:v>1</c:v>
                </c:pt>
                <c:pt idx="1">
                  <c:v>0</c:v>
                </c:pt>
                <c:pt idx="2">
                  <c:v>0</c:v>
                </c:pt>
                <c:pt idx="3">
                  <c:v>1</c:v>
                </c:pt>
                <c:pt idx="4">
                  <c:v>0</c:v>
                </c:pt>
                <c:pt idx="5">
                  <c:v>0</c:v>
                </c:pt>
                <c:pt idx="6">
                  <c:v>0</c:v>
                </c:pt>
              </c:numCache>
            </c:numRef>
          </c:val>
          <c:extLst>
            <c:ext xmlns:c16="http://schemas.microsoft.com/office/drawing/2014/chart" uri="{C3380CC4-5D6E-409C-BE32-E72D297353CC}">
              <c16:uniqueId val="{00000000-0385-4068-A296-5E0B264F46FB}"/>
            </c:ext>
          </c:extLst>
        </c:ser>
        <c:ser>
          <c:idx val="1"/>
          <c:order val="1"/>
          <c:tx>
            <c:strRef>
              <c:f>'Sustainability Goals'!$I$11</c:f>
              <c:strCache>
                <c:ptCount val="1"/>
                <c:pt idx="0">
                  <c:v>Fatalities Transport Division</c:v>
                </c:pt>
              </c:strCache>
            </c:strRef>
          </c:tx>
          <c:spPr>
            <a:solidFill>
              <a:srgbClr val="64CCC9"/>
            </a:solidFill>
            <a:ln>
              <a:noFill/>
            </a:ln>
            <a:effectLst/>
          </c:spPr>
          <c:dLbls>
            <c:delete val="1"/>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Goals'!$I$12:$I$18</c:f>
              <c:numCache>
                <c:formatCode>General</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1-0385-4068-A296-5E0B264F46FB}"/>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Goals'!$J$11</c:f>
              <c:strCache>
                <c:ptCount val="1"/>
                <c:pt idx="0">
                  <c:v>Fatalities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Goals'!$G$12:$G$18</c:f>
              <c:numCache>
                <c:formatCode>General</c:formatCode>
                <c:ptCount val="7"/>
                <c:pt idx="0">
                  <c:v>2018</c:v>
                </c:pt>
                <c:pt idx="1">
                  <c:v>2019</c:v>
                </c:pt>
                <c:pt idx="2">
                  <c:v>2020</c:v>
                </c:pt>
                <c:pt idx="3">
                  <c:v>2021</c:v>
                </c:pt>
                <c:pt idx="4">
                  <c:v>2022</c:v>
                </c:pt>
                <c:pt idx="5">
                  <c:v>2023</c:v>
                </c:pt>
                <c:pt idx="6">
                  <c:v>2024</c:v>
                </c:pt>
              </c:numCache>
            </c:numRef>
          </c:cat>
          <c:val>
            <c:numRef>
              <c:f>'Sustainability Goals'!$J$12:$J$18</c:f>
              <c:numCache>
                <c:formatCode>General</c:formatCode>
                <c:ptCount val="7"/>
                <c:pt idx="0">
                  <c:v>1</c:v>
                </c:pt>
                <c:pt idx="1">
                  <c:v>0</c:v>
                </c:pt>
                <c:pt idx="2">
                  <c:v>0</c:v>
                </c:pt>
                <c:pt idx="3">
                  <c:v>1</c:v>
                </c:pt>
                <c:pt idx="4">
                  <c:v>0</c:v>
                </c:pt>
                <c:pt idx="5">
                  <c:v>0</c:v>
                </c:pt>
                <c:pt idx="6">
                  <c:v>0</c:v>
                </c:pt>
              </c:numCache>
            </c:numRef>
          </c:val>
          <c:smooth val="0"/>
          <c:extLst>
            <c:ext xmlns:c16="http://schemas.microsoft.com/office/drawing/2014/chart" uri="{C3380CC4-5D6E-409C-BE32-E72D297353CC}">
              <c16:uniqueId val="{00000002-0385-4068-A296-5E0B264F46FB}"/>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fatalities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1"/>
      </c:valAx>
      <c:valAx>
        <c:axId val="426424288"/>
        <c:scaling>
          <c:orientation val="minMax"/>
          <c:max val="1.5"/>
          <c:min val="0"/>
        </c:scaling>
        <c:delete val="1"/>
        <c:axPos val="r"/>
        <c:numFmt formatCode="General" sourceLinked="1"/>
        <c:majorTickMark val="none"/>
        <c:minorTickMark val="none"/>
        <c:tickLblPos val="nextTo"/>
        <c:crossAx val="205140864"/>
        <c:crosses val="max"/>
        <c:crossBetween val="between"/>
        <c:majorUnit val="0.5"/>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High-potential incidents </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Goals'!$H$25</c:f>
              <c:strCache>
                <c:ptCount val="1"/>
                <c:pt idx="0">
                  <c:v>High-potential Incident Mining Division</c:v>
                </c:pt>
              </c:strCache>
            </c:strRef>
          </c:tx>
          <c:spPr>
            <a:solidFill>
              <a:schemeClr val="accent3"/>
            </a:solidFill>
            <a:ln>
              <a:solidFill>
                <a:schemeClr val="accent3"/>
              </a:solidFill>
            </a:ln>
            <a:effectLst/>
          </c:spPr>
          <c:dLbls>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Goals'!$H$26:$H$30</c:f>
              <c:numCache>
                <c:formatCode>0</c:formatCode>
                <c:ptCount val="5"/>
                <c:pt idx="0">
                  <c:v>71</c:v>
                </c:pt>
                <c:pt idx="1">
                  <c:v>57</c:v>
                </c:pt>
                <c:pt idx="2">
                  <c:v>36</c:v>
                </c:pt>
                <c:pt idx="3">
                  <c:v>29</c:v>
                </c:pt>
                <c:pt idx="4">
                  <c:v>19</c:v>
                </c:pt>
              </c:numCache>
            </c:numRef>
          </c:val>
          <c:extLst>
            <c:ext xmlns:c16="http://schemas.microsoft.com/office/drawing/2014/chart" uri="{C3380CC4-5D6E-409C-BE32-E72D297353CC}">
              <c16:uniqueId val="{00000000-BC46-4965-ADD5-2C6A2B5C5F4A}"/>
            </c:ext>
          </c:extLst>
        </c:ser>
        <c:ser>
          <c:idx val="1"/>
          <c:order val="1"/>
          <c:tx>
            <c:strRef>
              <c:f>'Sustainability Goals'!$I$25</c:f>
              <c:strCache>
                <c:ptCount val="1"/>
                <c:pt idx="0">
                  <c:v>High-potential Incident Transport Division</c:v>
                </c:pt>
              </c:strCache>
            </c:strRef>
          </c:tx>
          <c:spPr>
            <a:solidFill>
              <a:srgbClr val="64CCC9"/>
            </a:solidFill>
            <a:ln>
              <a:solidFill>
                <a:srgbClr val="64CCC9"/>
              </a:solidFill>
            </a:ln>
            <a:effectLst/>
          </c:spPr>
          <c:dLbls>
            <c:delete val="1"/>
          </c:dLbls>
          <c:cat>
            <c:numRef>
              <c:f>'Sustainability Goals'!$G$26:$G$30</c:f>
              <c:numCache>
                <c:formatCode>General</c:formatCode>
                <c:ptCount val="5"/>
                <c:pt idx="0">
                  <c:v>2020</c:v>
                </c:pt>
                <c:pt idx="1">
                  <c:v>2021</c:v>
                </c:pt>
                <c:pt idx="2">
                  <c:v>2022</c:v>
                </c:pt>
                <c:pt idx="3">
                  <c:v>2023</c:v>
                </c:pt>
                <c:pt idx="4">
                  <c:v>2024</c:v>
                </c:pt>
              </c:numCache>
            </c:numRef>
          </c:cat>
          <c:val>
            <c:numRef>
              <c:f>'Sustainability Goals'!$I$26:$I$30</c:f>
              <c:numCache>
                <c:formatCode>0</c:formatCode>
                <c:ptCount val="5"/>
                <c:pt idx="0">
                  <c:v>15</c:v>
                </c:pt>
                <c:pt idx="1">
                  <c:v>8</c:v>
                </c:pt>
                <c:pt idx="2">
                  <c:v>6</c:v>
                </c:pt>
                <c:pt idx="3">
                  <c:v>5</c:v>
                </c:pt>
                <c:pt idx="4">
                  <c:v>2</c:v>
                </c:pt>
              </c:numCache>
            </c:numRef>
          </c:val>
          <c:extLst>
            <c:ext xmlns:c16="http://schemas.microsoft.com/office/drawing/2014/chart" uri="{C3380CC4-5D6E-409C-BE32-E72D297353CC}">
              <c16:uniqueId val="{00000001-BC46-4965-ADD5-2C6A2B5C5F4A}"/>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Goals'!$J$25</c:f>
              <c:strCache>
                <c:ptCount val="1"/>
                <c:pt idx="0">
                  <c:v>High-potential Incident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Goals'!$G$26:$G$30</c:f>
              <c:numCache>
                <c:formatCode>General</c:formatCode>
                <c:ptCount val="5"/>
                <c:pt idx="0">
                  <c:v>2020</c:v>
                </c:pt>
                <c:pt idx="1">
                  <c:v>2021</c:v>
                </c:pt>
                <c:pt idx="2">
                  <c:v>2022</c:v>
                </c:pt>
                <c:pt idx="3">
                  <c:v>2023</c:v>
                </c:pt>
                <c:pt idx="4">
                  <c:v>2024</c:v>
                </c:pt>
              </c:numCache>
            </c:numRef>
          </c:cat>
          <c:val>
            <c:numRef>
              <c:f>'Sustainability Goals'!$J$26:$J$30</c:f>
              <c:numCache>
                <c:formatCode>0</c:formatCode>
                <c:ptCount val="5"/>
                <c:pt idx="0">
                  <c:v>86</c:v>
                </c:pt>
                <c:pt idx="1">
                  <c:v>65</c:v>
                </c:pt>
                <c:pt idx="2">
                  <c:v>42</c:v>
                </c:pt>
                <c:pt idx="3">
                  <c:v>34</c:v>
                </c:pt>
                <c:pt idx="4">
                  <c:v>21</c:v>
                </c:pt>
              </c:numCache>
            </c:numRef>
          </c:val>
          <c:smooth val="0"/>
          <c:extLst>
            <c:ext xmlns:c16="http://schemas.microsoft.com/office/drawing/2014/chart" uri="{C3380CC4-5D6E-409C-BE32-E72D297353CC}">
              <c16:uniqueId val="{00000002-BC46-4965-ADD5-2C6A2B5C5F4A}"/>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Number of High Potential Incidents</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2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layout>
        <c:manualLayout>
          <c:xMode val="edge"/>
          <c:yMode val="edge"/>
          <c:x val="5.0000020628659783E-2"/>
          <c:y val="0.83265462805464607"/>
          <c:w val="0.89999995874268046"/>
          <c:h val="0.1385548678243824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women as of 31 December</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Goals'!$H$38</c:f>
              <c:strCache>
                <c:ptCount val="1"/>
                <c:pt idx="0">
                  <c:v>Employment of women Mining Division</c:v>
                </c:pt>
              </c:strCache>
            </c:strRef>
          </c:tx>
          <c:spPr>
            <a:solidFill>
              <a:srgbClr val="00778B"/>
            </a:solidFill>
            <a:ln>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Goals'!$H$39:$H$45</c:f>
              <c:numCache>
                <c:formatCode>0.0%</c:formatCode>
                <c:ptCount val="7"/>
                <c:pt idx="0">
                  <c:v>8.7999999999999995E-2</c:v>
                </c:pt>
                <c:pt idx="1">
                  <c:v>0.10199999999999998</c:v>
                </c:pt>
                <c:pt idx="2">
                  <c:v>0.14734121122599705</c:v>
                </c:pt>
                <c:pt idx="3">
                  <c:v>0.17399999999999999</c:v>
                </c:pt>
                <c:pt idx="4">
                  <c:v>0.20562130177514792</c:v>
                </c:pt>
                <c:pt idx="5">
                  <c:v>0.23656927426955701</c:v>
                </c:pt>
                <c:pt idx="6">
                  <c:v>0.27000879507475811</c:v>
                </c:pt>
              </c:numCache>
            </c:numRef>
          </c:val>
          <c:extLst>
            <c:ext xmlns:c16="http://schemas.microsoft.com/office/drawing/2014/chart" uri="{C3380CC4-5D6E-409C-BE32-E72D297353CC}">
              <c16:uniqueId val="{00000000-4638-46F3-95B4-AF399C0BECE2}"/>
            </c:ext>
          </c:extLst>
        </c:ser>
        <c:ser>
          <c:idx val="1"/>
          <c:order val="1"/>
          <c:tx>
            <c:strRef>
              <c:f>'Sustainability Goals'!$I$38</c:f>
              <c:strCache>
                <c:ptCount val="1"/>
                <c:pt idx="0">
                  <c:v>Employment of women Transport Division</c:v>
                </c:pt>
              </c:strCache>
            </c:strRef>
          </c:tx>
          <c:spPr>
            <a:solidFill>
              <a:srgbClr val="64CCC9"/>
            </a:solidFill>
            <a:ln>
              <a:noFill/>
            </a:ln>
            <a:effectLst/>
          </c:spPr>
          <c:invertIfNegative val="0"/>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Goals'!$I$39:$I$45</c:f>
              <c:numCache>
                <c:formatCode>0.0%</c:formatCode>
                <c:ptCount val="7"/>
                <c:pt idx="0">
                  <c:v>0.09</c:v>
                </c:pt>
                <c:pt idx="1">
                  <c:v>0.11</c:v>
                </c:pt>
                <c:pt idx="2">
                  <c:v>0.13616071428571427</c:v>
                </c:pt>
                <c:pt idx="3">
                  <c:v>0.16400000000000003</c:v>
                </c:pt>
                <c:pt idx="4">
                  <c:v>0.19929078014184398</c:v>
                </c:pt>
                <c:pt idx="5">
                  <c:v>0.23143475126171592</c:v>
                </c:pt>
                <c:pt idx="6">
                  <c:v>0.24376947040498442</c:v>
                </c:pt>
              </c:numCache>
            </c:numRef>
          </c:val>
          <c:extLst>
            <c:ext xmlns:c16="http://schemas.microsoft.com/office/drawing/2014/chart" uri="{C3380CC4-5D6E-409C-BE32-E72D297353CC}">
              <c16:uniqueId val="{00000001-4638-46F3-95B4-AF399C0BECE2}"/>
            </c:ext>
          </c:extLst>
        </c:ser>
        <c:dLbls>
          <c:showLegendKey val="0"/>
          <c:showVal val="0"/>
          <c:showCatName val="0"/>
          <c:showSerName val="0"/>
          <c:showPercent val="0"/>
          <c:showBubbleSize val="0"/>
        </c:dLbls>
        <c:gapWidth val="150"/>
        <c:axId val="938845696"/>
        <c:axId val="1120467984"/>
      </c:barChart>
      <c:lineChart>
        <c:grouping val="standard"/>
        <c:varyColors val="0"/>
        <c:ser>
          <c:idx val="2"/>
          <c:order val="2"/>
          <c:tx>
            <c:strRef>
              <c:f>'Sustainability Goals'!$J$38</c:f>
              <c:strCache>
                <c:ptCount val="1"/>
                <c:pt idx="0">
                  <c:v>Employment of women Antofagasta plc</c:v>
                </c:pt>
              </c:strCache>
            </c:strRef>
          </c:tx>
          <c:spPr>
            <a:ln w="22225" cap="rnd">
              <a:solidFill>
                <a:srgbClr val="EAAA00"/>
              </a:solidFill>
              <a:round/>
            </a:ln>
            <a:effectLst/>
          </c:spPr>
          <c:marker>
            <c:symbol val="circle"/>
            <c:size val="6"/>
            <c:spPr>
              <a:solidFill>
                <a:srgbClr val="EAAA00"/>
              </a:solidFill>
              <a:ln w="15875">
                <a:solidFill>
                  <a:srgbClr val="EAAA00"/>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Goals'!$J$39:$J$45</c:f>
              <c:numCache>
                <c:formatCode>0.0%</c:formatCode>
                <c:ptCount val="7"/>
                <c:pt idx="0">
                  <c:v>8.8412282055238392E-2</c:v>
                </c:pt>
                <c:pt idx="1">
                  <c:v>0.10355695632597929</c:v>
                </c:pt>
                <c:pt idx="2">
                  <c:v>0.14693327342170301</c:v>
                </c:pt>
                <c:pt idx="3">
                  <c:v>0.17243327213670387</c:v>
                </c:pt>
                <c:pt idx="4">
                  <c:v>0.20443021083533494</c:v>
                </c:pt>
                <c:pt idx="5">
                  <c:v>0.23565071585192829</c:v>
                </c:pt>
                <c:pt idx="6">
                  <c:v>0.26621371216800493</c:v>
                </c:pt>
              </c:numCache>
            </c:numRef>
          </c:val>
          <c:smooth val="0"/>
          <c:extLst>
            <c:ext xmlns:c16="http://schemas.microsoft.com/office/drawing/2014/chart" uri="{C3380CC4-5D6E-409C-BE32-E72D297353CC}">
              <c16:uniqueId val="{00000002-4638-46F3-95B4-AF399C0BECE2}"/>
            </c:ext>
          </c:extLst>
        </c:ser>
        <c:ser>
          <c:idx val="3"/>
          <c:order val="3"/>
          <c:tx>
            <c:strRef>
              <c:f>'Sustainability Goals'!$K$40</c:f>
              <c:strCache>
                <c:ptCount val="1"/>
                <c:pt idx="0">
                  <c:v>2025 goal: 30% of employees are women</c:v>
                </c:pt>
              </c:strCache>
            </c:strRef>
          </c:tx>
          <c:spPr>
            <a:ln w="22225" cap="rnd">
              <a:solidFill>
                <a:schemeClr val="accent5">
                  <a:lumMod val="75000"/>
                  <a:alpha val="50000"/>
                </a:schemeClr>
              </a:solidFill>
              <a:prstDash val="dash"/>
              <a:round/>
            </a:ln>
            <a:effectLst/>
          </c:spPr>
          <c:marker>
            <c:symbol val="circle"/>
            <c:size val="6"/>
            <c:spPr>
              <a:noFill/>
              <a:ln w="15875">
                <a:noFill/>
                <a:round/>
              </a:ln>
              <a:effectLst/>
            </c:spPr>
          </c:marker>
          <c:dPt>
            <c:idx val="7"/>
            <c:marker>
              <c:symbol val="circle"/>
              <c:size val="6"/>
              <c:spPr>
                <a:solidFill>
                  <a:schemeClr val="accent5">
                    <a:lumMod val="60000"/>
                    <a:lumOff val="40000"/>
                  </a:schemeClr>
                </a:solidFill>
                <a:ln w="15875">
                  <a:noFill/>
                  <a:round/>
                </a:ln>
                <a:effectLst/>
              </c:spPr>
            </c:marker>
            <c:bubble3D val="0"/>
            <c:extLst>
              <c:ext xmlns:c16="http://schemas.microsoft.com/office/drawing/2014/chart" uri="{C3380CC4-5D6E-409C-BE32-E72D297353CC}">
                <c16:uniqueId val="{00000003-4638-46F3-95B4-AF399C0BECE2}"/>
              </c:ext>
            </c:extLst>
          </c:dPt>
          <c:dLbls>
            <c:dLbl>
              <c:idx val="7"/>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8-46F3-95B4-AF399C0BECE2}"/>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Goals'!$G$39:$G$46</c:f>
              <c:numCache>
                <c:formatCode>General</c:formatCode>
                <c:ptCount val="8"/>
                <c:pt idx="0">
                  <c:v>2018</c:v>
                </c:pt>
                <c:pt idx="1">
                  <c:v>2019</c:v>
                </c:pt>
                <c:pt idx="2">
                  <c:v>2020</c:v>
                </c:pt>
                <c:pt idx="3">
                  <c:v>2021</c:v>
                </c:pt>
                <c:pt idx="4">
                  <c:v>2022</c:v>
                </c:pt>
                <c:pt idx="5">
                  <c:v>2023</c:v>
                </c:pt>
                <c:pt idx="6">
                  <c:v>2024</c:v>
                </c:pt>
                <c:pt idx="7">
                  <c:v>2025</c:v>
                </c:pt>
              </c:numCache>
            </c:numRef>
          </c:cat>
          <c:val>
            <c:numRef>
              <c:f>'Sustainability Goals'!$K$41:$K$48</c:f>
              <c:numCache>
                <c:formatCode>0%</c:formatCode>
                <c:ptCount val="8"/>
                <c:pt idx="0">
                  <c:v>0.3</c:v>
                </c:pt>
                <c:pt idx="1">
                  <c:v>0.3</c:v>
                </c:pt>
                <c:pt idx="2">
                  <c:v>0.3</c:v>
                </c:pt>
                <c:pt idx="3">
                  <c:v>0.3</c:v>
                </c:pt>
                <c:pt idx="4">
                  <c:v>0.3</c:v>
                </c:pt>
                <c:pt idx="5">
                  <c:v>0.3</c:v>
                </c:pt>
                <c:pt idx="6">
                  <c:v>0.3</c:v>
                </c:pt>
                <c:pt idx="7">
                  <c:v>0.3</c:v>
                </c:pt>
              </c:numCache>
            </c:numRef>
          </c:val>
          <c:smooth val="0"/>
          <c:extLst>
            <c:ext xmlns:c16="http://schemas.microsoft.com/office/drawing/2014/chart" uri="{C3380CC4-5D6E-409C-BE32-E72D297353CC}">
              <c16:uniqueId val="{00000004-4638-46F3-95B4-AF399C0BECE2}"/>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solidFill>
                      <a:schemeClr val="tx1">
                        <a:lumMod val="50000"/>
                        <a:lumOff val="50000"/>
                      </a:schemeClr>
                    </a:solidFill>
                  </a:rPr>
                  <a:t>Percentage Employment of women</a:t>
                </a: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valAx>
      <c:valAx>
        <c:axId val="426424288"/>
        <c:scaling>
          <c:orientation val="minMax"/>
          <c:max val="0.25"/>
        </c:scaling>
        <c:delete val="1"/>
        <c:axPos val="r"/>
        <c:numFmt formatCode="0.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Employment of people with disabilities (Annual Average)</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barChart>
        <c:barDir val="col"/>
        <c:grouping val="clustered"/>
        <c:varyColors val="0"/>
        <c:ser>
          <c:idx val="0"/>
          <c:order val="0"/>
          <c:tx>
            <c:strRef>
              <c:f>'Sustainability Goals'!$H$51</c:f>
              <c:strCache>
                <c:ptCount val="1"/>
                <c:pt idx="0">
                  <c:v>Employment of people with disabilities Mining Division</c:v>
                </c:pt>
              </c:strCache>
            </c:strRef>
          </c:tx>
          <c:spPr>
            <a:solidFill>
              <a:schemeClr val="accent3"/>
            </a:solidFill>
            <a:ln>
              <a:solidFill>
                <a:schemeClr val="accent3"/>
              </a:solidFill>
            </a:ln>
            <a:effectLst/>
          </c:spPr>
          <c:invertIfNegative val="0"/>
          <c:dLbls>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Goals'!$H$52:$H$58</c:f>
              <c:numCache>
                <c:formatCode>0.0%</c:formatCode>
                <c:ptCount val="7"/>
                <c:pt idx="0">
                  <c:v>1E-3</c:v>
                </c:pt>
                <c:pt idx="1">
                  <c:v>5.0000000000000001E-3</c:v>
                </c:pt>
                <c:pt idx="2">
                  <c:v>1.2E-2</c:v>
                </c:pt>
                <c:pt idx="3">
                  <c:v>1.1995827538247567E-2</c:v>
                </c:pt>
                <c:pt idx="4">
                  <c:v>1.2999999999999999E-2</c:v>
                </c:pt>
                <c:pt idx="5">
                  <c:v>1.4321979827050217E-2</c:v>
                </c:pt>
                <c:pt idx="6">
                  <c:v>1.6012922262922263E-2</c:v>
                </c:pt>
              </c:numCache>
            </c:numRef>
          </c:val>
          <c:extLst>
            <c:ext xmlns:c16="http://schemas.microsoft.com/office/drawing/2014/chart" uri="{C3380CC4-5D6E-409C-BE32-E72D297353CC}">
              <c16:uniqueId val="{00000000-877D-4C1E-B791-3467FD4BF9A3}"/>
            </c:ext>
          </c:extLst>
        </c:ser>
        <c:ser>
          <c:idx val="1"/>
          <c:order val="1"/>
          <c:tx>
            <c:strRef>
              <c:f>'Sustainability Goals'!$I$51</c:f>
              <c:strCache>
                <c:ptCount val="1"/>
                <c:pt idx="0">
                  <c:v>Employment of people with disabilities Transport Division</c:v>
                </c:pt>
              </c:strCache>
            </c:strRef>
          </c:tx>
          <c:spPr>
            <a:solidFill>
              <a:schemeClr val="accent4"/>
            </a:solidFill>
            <a:ln>
              <a:solidFill>
                <a:schemeClr val="accent4"/>
              </a:solidFill>
            </a:ln>
            <a:effectLst/>
          </c:spPr>
          <c:invertIfNegative val="0"/>
          <c:dLbls>
            <c:delete val="1"/>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Goals'!$I$52:$I$58</c:f>
              <c:numCache>
                <c:formatCode>0.0%</c:formatCode>
                <c:ptCount val="7"/>
                <c:pt idx="0">
                  <c:v>0</c:v>
                </c:pt>
                <c:pt idx="1">
                  <c:v>0.01</c:v>
                </c:pt>
                <c:pt idx="2">
                  <c:v>1.0355029585798817E-2</c:v>
                </c:pt>
                <c:pt idx="3">
                  <c:v>1.0999999999999999E-2</c:v>
                </c:pt>
                <c:pt idx="4">
                  <c:v>1.2749999999999999E-2</c:v>
                </c:pt>
                <c:pt idx="5">
                  <c:v>1.4279801292311737E-2</c:v>
                </c:pt>
                <c:pt idx="6">
                  <c:v>1.5699999999999999E-2</c:v>
                </c:pt>
              </c:numCache>
            </c:numRef>
          </c:val>
          <c:extLst>
            <c:ext xmlns:c16="http://schemas.microsoft.com/office/drawing/2014/chart" uri="{C3380CC4-5D6E-409C-BE32-E72D297353CC}">
              <c16:uniqueId val="{00000001-877D-4C1E-B791-3467FD4BF9A3}"/>
            </c:ext>
          </c:extLst>
        </c:ser>
        <c:dLbls>
          <c:showLegendKey val="0"/>
          <c:showVal val="1"/>
          <c:showCatName val="0"/>
          <c:showSerName val="0"/>
          <c:showPercent val="0"/>
          <c:showBubbleSize val="0"/>
        </c:dLbls>
        <c:gapWidth val="247"/>
        <c:axId val="938845696"/>
        <c:axId val="1120467984"/>
      </c:barChart>
      <c:lineChart>
        <c:grouping val="standard"/>
        <c:varyColors val="0"/>
        <c:ser>
          <c:idx val="2"/>
          <c:order val="2"/>
          <c:tx>
            <c:strRef>
              <c:f>'Sustainability Goals'!$J$51</c:f>
              <c:strCache>
                <c:ptCount val="1"/>
                <c:pt idx="0">
                  <c:v>Employment of people with disabilities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chemeClr val="accent1"/>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numRef>
              <c:f>'Sustainability Goals'!$G$52:$G$58</c:f>
              <c:numCache>
                <c:formatCode>General</c:formatCode>
                <c:ptCount val="7"/>
                <c:pt idx="0">
                  <c:v>2018</c:v>
                </c:pt>
                <c:pt idx="1">
                  <c:v>2019</c:v>
                </c:pt>
                <c:pt idx="2">
                  <c:v>2020</c:v>
                </c:pt>
                <c:pt idx="3">
                  <c:v>2021</c:v>
                </c:pt>
                <c:pt idx="4">
                  <c:v>2022</c:v>
                </c:pt>
                <c:pt idx="5">
                  <c:v>2023</c:v>
                </c:pt>
                <c:pt idx="6">
                  <c:v>2024</c:v>
                </c:pt>
              </c:numCache>
            </c:numRef>
          </c:cat>
          <c:val>
            <c:numRef>
              <c:f>'Sustainability Goals'!$J$52:$J$58</c:f>
              <c:numCache>
                <c:formatCode>0.0%</c:formatCode>
                <c:ptCount val="7"/>
                <c:pt idx="0">
                  <c:v>7.885493727886779E-4</c:v>
                </c:pt>
                <c:pt idx="1">
                  <c:v>6.0669994862901522E-3</c:v>
                </c:pt>
                <c:pt idx="2">
                  <c:v>8.9742629621308578E-3</c:v>
                </c:pt>
                <c:pt idx="3">
                  <c:v>1.1802531329162343E-2</c:v>
                </c:pt>
                <c:pt idx="4">
                  <c:v>1.2952328267966341E-2</c:v>
                </c:pt>
                <c:pt idx="5">
                  <c:v>1.4314137687644113E-2</c:v>
                </c:pt>
                <c:pt idx="6">
                  <c:v>1.5971606033717833E-2</c:v>
                </c:pt>
              </c:numCache>
            </c:numRef>
          </c:val>
          <c:smooth val="0"/>
          <c:extLst>
            <c:ext xmlns:c16="http://schemas.microsoft.com/office/drawing/2014/chart" uri="{C3380CC4-5D6E-409C-BE32-E72D297353CC}">
              <c16:uniqueId val="{00000002-877D-4C1E-B791-3467FD4BF9A3}"/>
            </c:ext>
          </c:extLst>
        </c:ser>
        <c:dLbls>
          <c:showLegendKey val="0"/>
          <c:showVal val="1"/>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max val="2.0000000000000004E-2"/>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r>
                  <a:rPr lang="es-CL">
                    <a:solidFill>
                      <a:schemeClr val="tx1">
                        <a:lumMod val="50000"/>
                        <a:lumOff val="50000"/>
                      </a:schemeClr>
                    </a:solidFill>
                  </a:rPr>
                  <a:t>Percentage </a:t>
                </a:r>
                <a:r>
                  <a:rPr lang="es-CL" sz="900" b="1" i="0" u="none" strike="noStrike" kern="1200" cap="none" spc="0" normalizeH="0" baseline="0">
                    <a:solidFill>
                      <a:schemeClr val="tx1">
                        <a:lumMod val="50000"/>
                        <a:lumOff val="50000"/>
                      </a:schemeClr>
                    </a:solidFill>
                  </a:rPr>
                  <a:t>Employment of people with disabilities</a:t>
                </a:r>
              </a:p>
              <a:p>
                <a:pPr marL="0" marR="0" lvl="0" indent="0" algn="ctr" defTabSz="914400" rtl="0" eaLnBrk="1" fontAlgn="auto" latinLnBrk="0" hangingPunct="1">
                  <a:lnSpc>
                    <a:spcPct val="100000"/>
                  </a:lnSpc>
                  <a:spcBef>
                    <a:spcPts val="0"/>
                  </a:spcBef>
                  <a:spcAft>
                    <a:spcPts val="0"/>
                  </a:spcAft>
                  <a:buClrTx/>
                  <a:buSzTx/>
                  <a:buFontTx/>
                  <a:buNone/>
                  <a:tabLst/>
                  <a:defRPr>
                    <a:solidFill>
                      <a:sysClr val="windowText" lastClr="000000">
                        <a:lumMod val="65000"/>
                        <a:lumOff val="35000"/>
                      </a:sysClr>
                    </a:solidFill>
                  </a:defRPr>
                </a:pPr>
                <a:endParaRPr lang="es-CL"/>
              </a:p>
            </c:rich>
          </c:tx>
          <c:overlay val="0"/>
          <c:spPr>
            <a:noFill/>
            <a:ln>
              <a:noFill/>
            </a:ln>
            <a:effectLst/>
          </c:spPr>
          <c:txPr>
            <a:bodyPr rot="-540000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900" b="1" i="0" u="none" strike="noStrike" kern="1200" baseline="0">
                  <a:solidFill>
                    <a:sysClr val="windowText" lastClr="000000">
                      <a:lumMod val="65000"/>
                      <a:lumOff val="35000"/>
                    </a:sysClr>
                  </a:solidFill>
                  <a:latin typeface="+mn-lt"/>
                  <a:ea typeface="+mn-ea"/>
                  <a:cs typeface="+mn-cs"/>
                </a:defRPr>
              </a:pPr>
              <a:endParaRPr lang="es-CL"/>
            </a:p>
          </c:txPr>
        </c:title>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0000000001E-3"/>
      </c:valAx>
      <c:valAx>
        <c:axId val="426424288"/>
        <c:scaling>
          <c:orientation val="minMax"/>
          <c:max val="1.5000000000000003E-2"/>
        </c:scaling>
        <c:delete val="1"/>
        <c:axPos val="r"/>
        <c:numFmt formatCode="0.0%" sourceLinked="1"/>
        <c:majorTickMark val="none"/>
        <c:minorTickMark val="none"/>
        <c:tickLblPos val="nextTo"/>
        <c:crossAx val="205140864"/>
        <c:crosses val="max"/>
        <c:crossBetween val="between"/>
        <c:majorUnit val="5.000000000000001E-3"/>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r>
              <a:rPr lang="es-CL"/>
              <a:t>Scope 1 and 2 (Market-based)</a:t>
            </a:r>
          </a:p>
        </c:rich>
      </c:tx>
      <c:overlay val="0"/>
      <c:spPr>
        <a:noFill/>
        <a:ln>
          <a:noFill/>
        </a:ln>
        <a:effectLst/>
      </c:spPr>
      <c:txPr>
        <a:bodyPr rot="0" spcFirstLastPara="1" vertOverflow="ellipsis" vert="horz" wrap="square" anchor="ctr" anchorCtr="1"/>
        <a:lstStyle/>
        <a:p>
          <a:pPr>
            <a:defRPr sz="1600" b="1" i="0" u="none" strike="noStrike" kern="1200" cap="none" spc="0" normalizeH="0" baseline="0">
              <a:solidFill>
                <a:schemeClr val="dk1">
                  <a:lumMod val="50000"/>
                  <a:lumOff val="50000"/>
                </a:schemeClr>
              </a:solidFill>
              <a:latin typeface="+mj-lt"/>
              <a:ea typeface="+mj-ea"/>
              <a:cs typeface="+mj-cs"/>
            </a:defRPr>
          </a:pPr>
          <a:endParaRPr lang="es-CL"/>
        </a:p>
      </c:txPr>
    </c:title>
    <c:autoTitleDeleted val="0"/>
    <c:plotArea>
      <c:layout/>
      <c:areaChart>
        <c:grouping val="stacked"/>
        <c:varyColors val="0"/>
        <c:ser>
          <c:idx val="0"/>
          <c:order val="0"/>
          <c:tx>
            <c:strRef>
              <c:f>'Sustainability Goals'!$H$76</c:f>
              <c:strCache>
                <c:ptCount val="1"/>
                <c:pt idx="0">
                  <c:v>Scope 1 and 2 (Market-based) Mining Division</c:v>
                </c:pt>
              </c:strCache>
            </c:strRef>
          </c:tx>
          <c:spPr>
            <a:solidFill>
              <a:schemeClr val="accent3"/>
            </a:solidFill>
            <a:ln>
              <a:noFill/>
            </a:ln>
            <a:effectLst>
              <a:outerShdw blurRad="50800" dist="50800" dir="5400000" algn="ctr" rotWithShape="0">
                <a:schemeClr val="accent3"/>
              </a:outerShdw>
            </a:effectLst>
          </c:spPr>
          <c:dLbls>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Goals'!$H$79:$H$83</c:f>
              <c:numCache>
                <c:formatCode>#,##0</c:formatCode>
                <c:ptCount val="5"/>
                <c:pt idx="0">
                  <c:v>2138971</c:v>
                </c:pt>
                <c:pt idx="1">
                  <c:v>1956774</c:v>
                </c:pt>
                <c:pt idx="2">
                  <c:v>1208817</c:v>
                </c:pt>
                <c:pt idx="3">
                  <c:v>1188402</c:v>
                </c:pt>
                <c:pt idx="4">
                  <c:v>1228927</c:v>
                </c:pt>
              </c:numCache>
            </c:numRef>
          </c:val>
          <c:extLst>
            <c:ext xmlns:c16="http://schemas.microsoft.com/office/drawing/2014/chart" uri="{C3380CC4-5D6E-409C-BE32-E72D297353CC}">
              <c16:uniqueId val="{00000000-E7F4-47BD-A120-CF708879FE20}"/>
            </c:ext>
          </c:extLst>
        </c:ser>
        <c:ser>
          <c:idx val="1"/>
          <c:order val="1"/>
          <c:tx>
            <c:strRef>
              <c:f>'Sustainability Goals'!$I$76</c:f>
              <c:strCache>
                <c:ptCount val="1"/>
                <c:pt idx="0">
                  <c:v>Scope 1 and 2 (Market-based) Transport Division</c:v>
                </c:pt>
              </c:strCache>
            </c:strRef>
          </c:tx>
          <c:spPr>
            <a:solidFill>
              <a:schemeClr val="accent4"/>
            </a:solidFill>
            <a:ln w="25400">
              <a:noFill/>
            </a:ln>
            <a:effectLst/>
          </c:spPr>
          <c:dLbls>
            <c:delete val="1"/>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Goals'!$I$79:$I$83</c:f>
              <c:numCache>
                <c:formatCode>#,##0</c:formatCode>
                <c:ptCount val="5"/>
                <c:pt idx="0">
                  <c:v>89794</c:v>
                </c:pt>
                <c:pt idx="1">
                  <c:v>91600.68</c:v>
                </c:pt>
                <c:pt idx="2">
                  <c:v>91785</c:v>
                </c:pt>
                <c:pt idx="3">
                  <c:v>88476</c:v>
                </c:pt>
                <c:pt idx="4">
                  <c:v>90458</c:v>
                </c:pt>
              </c:numCache>
            </c:numRef>
          </c:val>
          <c:extLst>
            <c:ext xmlns:c16="http://schemas.microsoft.com/office/drawing/2014/chart" uri="{C3380CC4-5D6E-409C-BE32-E72D297353CC}">
              <c16:uniqueId val="{00000001-E7F4-47BD-A120-CF708879FE20}"/>
            </c:ext>
          </c:extLst>
        </c:ser>
        <c:dLbls>
          <c:showLegendKey val="0"/>
          <c:showVal val="1"/>
          <c:showCatName val="0"/>
          <c:showSerName val="0"/>
          <c:showPercent val="0"/>
          <c:showBubbleSize val="0"/>
        </c:dLbls>
        <c:axId val="938845696"/>
        <c:axId val="1120467984"/>
      </c:areaChart>
      <c:lineChart>
        <c:grouping val="standard"/>
        <c:varyColors val="0"/>
        <c:ser>
          <c:idx val="2"/>
          <c:order val="2"/>
          <c:tx>
            <c:strRef>
              <c:f>'Sustainability Goals'!$J$76</c:f>
              <c:strCache>
                <c:ptCount val="1"/>
                <c:pt idx="0">
                  <c:v>Scope 1 and 2 (Market-based) Antofagasta plc</c:v>
                </c:pt>
              </c:strCache>
            </c:strRef>
          </c:tx>
          <c:spPr>
            <a:ln w="22225" cap="rnd">
              <a:solidFill>
                <a:schemeClr val="accent1"/>
              </a:solidFill>
              <a:round/>
            </a:ln>
            <a:effectLst/>
          </c:spPr>
          <c:marker>
            <c:symbol val="circle"/>
            <c:size val="6"/>
            <c:spPr>
              <a:solidFill>
                <a:schemeClr val="accent1"/>
              </a:solidFill>
              <a:ln w="15875">
                <a:solidFill>
                  <a:schemeClr val="accent1"/>
                </a:solidFill>
                <a:round/>
              </a:ln>
              <a:effectLst/>
            </c:spPr>
          </c:marker>
          <c:dLbls>
            <c:spPr>
              <a:solidFill>
                <a:schemeClr val="bg2"/>
              </a:solidFill>
              <a:ln>
                <a:solidFill>
                  <a:srgbClr val="EAAA00"/>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dLblPos val="t"/>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1"/>
                <c15:leaderLines>
                  <c:spPr>
                    <a:ln w="9525" cap="flat" cmpd="sng" algn="ctr">
                      <a:solidFill>
                        <a:schemeClr val="dk1">
                          <a:lumMod val="35000"/>
                          <a:lumOff val="65000"/>
                        </a:schemeClr>
                      </a:solidFill>
                      <a:round/>
                    </a:ln>
                    <a:effectLst/>
                  </c:spPr>
                </c15:leaderLines>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Goals'!$J$79:$J$83</c:f>
              <c:numCache>
                <c:formatCode>#,##0</c:formatCode>
                <c:ptCount val="5"/>
                <c:pt idx="0">
                  <c:v>2228765</c:v>
                </c:pt>
                <c:pt idx="1">
                  <c:v>2048375</c:v>
                </c:pt>
                <c:pt idx="2">
                  <c:v>1300602</c:v>
                </c:pt>
                <c:pt idx="3">
                  <c:v>1276878</c:v>
                </c:pt>
                <c:pt idx="4">
                  <c:v>1319822</c:v>
                </c:pt>
              </c:numCache>
            </c:numRef>
          </c:val>
          <c:smooth val="0"/>
          <c:extLst>
            <c:ext xmlns:c16="http://schemas.microsoft.com/office/drawing/2014/chart" uri="{C3380CC4-5D6E-409C-BE32-E72D297353CC}">
              <c16:uniqueId val="{00000002-E7F4-47BD-A120-CF708879FE20}"/>
            </c:ext>
          </c:extLst>
        </c:ser>
        <c:ser>
          <c:idx val="3"/>
          <c:order val="3"/>
          <c:tx>
            <c:strRef>
              <c:f>'Sustainability Goals'!$K$80</c:f>
              <c:strCache>
                <c:ptCount val="1"/>
                <c:pt idx="0">
                  <c:v>2035 goal: 50% reduction in emissions with 2020 as baseline</c:v>
                </c:pt>
              </c:strCache>
            </c:strRef>
          </c:tx>
          <c:spPr>
            <a:ln w="22225" cap="rnd">
              <a:solidFill>
                <a:schemeClr val="accent5">
                  <a:lumMod val="75000"/>
                  <a:alpha val="50000"/>
                </a:schemeClr>
              </a:solidFill>
              <a:prstDash val="dash"/>
              <a:round/>
            </a:ln>
            <a:effectLst/>
          </c:spPr>
          <c:marker>
            <c:symbol val="circle"/>
            <c:size val="6"/>
            <c:spPr>
              <a:solidFill>
                <a:schemeClr val="accent5">
                  <a:lumMod val="60000"/>
                  <a:lumOff val="40000"/>
                </a:schemeClr>
              </a:solidFill>
              <a:ln w="15875">
                <a:noFill/>
                <a:round/>
              </a:ln>
              <a:effectLst/>
            </c:spPr>
          </c:marker>
          <c:dPt>
            <c:idx val="0"/>
            <c:marker>
              <c:symbol val="circle"/>
              <c:size val="6"/>
              <c:spPr>
                <a:noFill/>
                <a:ln w="15875">
                  <a:noFill/>
                  <a:round/>
                </a:ln>
                <a:effectLst/>
              </c:spPr>
            </c:marker>
            <c:bubble3D val="0"/>
            <c:extLst>
              <c:ext xmlns:c16="http://schemas.microsoft.com/office/drawing/2014/chart" uri="{C3380CC4-5D6E-409C-BE32-E72D297353CC}">
                <c16:uniqueId val="{00000003-E7F4-47BD-A120-CF708879FE20}"/>
              </c:ext>
            </c:extLst>
          </c:dPt>
          <c:dPt>
            <c:idx val="1"/>
            <c:marker>
              <c:symbol val="circle"/>
              <c:size val="6"/>
              <c:spPr>
                <a:noFill/>
                <a:ln w="15875">
                  <a:noFill/>
                  <a:round/>
                </a:ln>
                <a:effectLst/>
              </c:spPr>
            </c:marker>
            <c:bubble3D val="0"/>
            <c:extLst>
              <c:ext xmlns:c16="http://schemas.microsoft.com/office/drawing/2014/chart" uri="{C3380CC4-5D6E-409C-BE32-E72D297353CC}">
                <c16:uniqueId val="{00000004-E7F4-47BD-A120-CF708879FE20}"/>
              </c:ext>
            </c:extLst>
          </c:dPt>
          <c:dPt>
            <c:idx val="2"/>
            <c:marker>
              <c:symbol val="circle"/>
              <c:size val="6"/>
              <c:spPr>
                <a:noFill/>
                <a:ln w="15875">
                  <a:noFill/>
                  <a:round/>
                </a:ln>
                <a:effectLst/>
              </c:spPr>
            </c:marker>
            <c:bubble3D val="0"/>
            <c:extLst>
              <c:ext xmlns:c16="http://schemas.microsoft.com/office/drawing/2014/chart" uri="{C3380CC4-5D6E-409C-BE32-E72D297353CC}">
                <c16:uniqueId val="{00000005-E7F4-47BD-A120-CF708879FE20}"/>
              </c:ext>
            </c:extLst>
          </c:dPt>
          <c:dPt>
            <c:idx val="3"/>
            <c:marker>
              <c:symbol val="circle"/>
              <c:size val="6"/>
              <c:spPr>
                <a:noFill/>
                <a:ln w="15875">
                  <a:noFill/>
                  <a:round/>
                </a:ln>
                <a:effectLst/>
              </c:spPr>
            </c:marker>
            <c:bubble3D val="0"/>
            <c:extLst>
              <c:ext xmlns:c16="http://schemas.microsoft.com/office/drawing/2014/chart" uri="{C3380CC4-5D6E-409C-BE32-E72D297353CC}">
                <c16:uniqueId val="{00000006-E7F4-47BD-A120-CF708879FE20}"/>
              </c:ext>
            </c:extLst>
          </c:dPt>
          <c:dPt>
            <c:idx val="4"/>
            <c:marker>
              <c:symbol val="circle"/>
              <c:size val="6"/>
              <c:spPr>
                <a:noFill/>
                <a:ln w="15875">
                  <a:noFill/>
                  <a:round/>
                </a:ln>
                <a:effectLst/>
              </c:spPr>
            </c:marker>
            <c:bubble3D val="0"/>
            <c:extLst>
              <c:ext xmlns:c16="http://schemas.microsoft.com/office/drawing/2014/chart" uri="{C3380CC4-5D6E-409C-BE32-E72D297353CC}">
                <c16:uniqueId val="{00000007-E7F4-47BD-A120-CF708879FE20}"/>
              </c:ext>
            </c:extLst>
          </c:dPt>
          <c:dPt>
            <c:idx val="5"/>
            <c:marker>
              <c:symbol val="circle"/>
              <c:size val="6"/>
              <c:spPr>
                <a:noFill/>
                <a:ln w="15875">
                  <a:noFill/>
                  <a:round/>
                </a:ln>
                <a:effectLst/>
              </c:spPr>
            </c:marker>
            <c:bubble3D val="0"/>
            <c:extLst>
              <c:ext xmlns:c16="http://schemas.microsoft.com/office/drawing/2014/chart" uri="{C3380CC4-5D6E-409C-BE32-E72D297353CC}">
                <c16:uniqueId val="{00000008-E7F4-47BD-A120-CF708879FE20}"/>
              </c:ext>
            </c:extLst>
          </c:dPt>
          <c:dLbls>
            <c:dLbl>
              <c:idx val="0"/>
              <c:delete val="1"/>
              <c:extLst>
                <c:ext xmlns:c15="http://schemas.microsoft.com/office/drawing/2012/chart" uri="{CE6537A1-D6FC-4f65-9D91-7224C49458BB}"/>
                <c:ext xmlns:c16="http://schemas.microsoft.com/office/drawing/2014/chart" uri="{C3380CC4-5D6E-409C-BE32-E72D297353CC}">
                  <c16:uniqueId val="{00000003-E7F4-47BD-A120-CF708879FE20}"/>
                </c:ext>
              </c:extLst>
            </c:dLbl>
            <c:dLbl>
              <c:idx val="1"/>
              <c:delete val="1"/>
              <c:extLst>
                <c:ext xmlns:c15="http://schemas.microsoft.com/office/drawing/2012/chart" uri="{CE6537A1-D6FC-4f65-9D91-7224C49458BB}"/>
                <c:ext xmlns:c16="http://schemas.microsoft.com/office/drawing/2014/chart" uri="{C3380CC4-5D6E-409C-BE32-E72D297353CC}">
                  <c16:uniqueId val="{00000004-E7F4-47BD-A120-CF708879FE20}"/>
                </c:ext>
              </c:extLst>
            </c:dLbl>
            <c:dLbl>
              <c:idx val="2"/>
              <c:delete val="1"/>
              <c:extLst>
                <c:ext xmlns:c15="http://schemas.microsoft.com/office/drawing/2012/chart" uri="{CE6537A1-D6FC-4f65-9D91-7224C49458BB}"/>
                <c:ext xmlns:c16="http://schemas.microsoft.com/office/drawing/2014/chart" uri="{C3380CC4-5D6E-409C-BE32-E72D297353CC}">
                  <c16:uniqueId val="{00000005-E7F4-47BD-A120-CF708879FE20}"/>
                </c:ext>
              </c:extLst>
            </c:dLbl>
            <c:dLbl>
              <c:idx val="3"/>
              <c:delete val="1"/>
              <c:extLst>
                <c:ext xmlns:c15="http://schemas.microsoft.com/office/drawing/2012/chart" uri="{CE6537A1-D6FC-4f65-9D91-7224C49458BB}"/>
                <c:ext xmlns:c16="http://schemas.microsoft.com/office/drawing/2014/chart" uri="{C3380CC4-5D6E-409C-BE32-E72D297353CC}">
                  <c16:uniqueId val="{00000006-E7F4-47BD-A120-CF708879FE20}"/>
                </c:ext>
              </c:extLst>
            </c:dLbl>
            <c:dLbl>
              <c:idx val="4"/>
              <c:delete val="1"/>
              <c:extLst>
                <c:ext xmlns:c15="http://schemas.microsoft.com/office/drawing/2012/chart" uri="{CE6537A1-D6FC-4f65-9D91-7224C49458BB}"/>
                <c:ext xmlns:c16="http://schemas.microsoft.com/office/drawing/2014/chart" uri="{C3380CC4-5D6E-409C-BE32-E72D297353CC}">
                  <c16:uniqueId val="{00000007-E7F4-47BD-A120-CF708879FE20}"/>
                </c:ext>
              </c:extLst>
            </c:dLbl>
            <c:dLbl>
              <c:idx val="5"/>
              <c:delete val="1"/>
              <c:extLst>
                <c:ext xmlns:c15="http://schemas.microsoft.com/office/drawing/2012/chart" uri="{CE6537A1-D6FC-4f65-9D91-7224C49458BB}"/>
                <c:ext xmlns:c16="http://schemas.microsoft.com/office/drawing/2014/chart" uri="{C3380CC4-5D6E-409C-BE32-E72D297353CC}">
                  <c16:uniqueId val="{00000008-E7F4-47BD-A120-CF708879FE20}"/>
                </c:ext>
              </c:extLst>
            </c:dLbl>
            <c:dLbl>
              <c:idx val="6"/>
              <c:layout>
                <c:manualLayout>
                  <c:x val="-3.6763748049639743E-2"/>
                  <c:y val="-7.11652307229079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E7F4-47BD-A120-CF708879FE20}"/>
                </c:ext>
              </c:extLst>
            </c:dLbl>
            <c:spPr>
              <a:solidFill>
                <a:schemeClr val="bg1">
                  <a:lumMod val="95000"/>
                </a:schemeClr>
              </a:solidFill>
              <a:ln>
                <a:solidFill>
                  <a:schemeClr val="tx1">
                    <a:lumMod val="50000"/>
                    <a:lumOff val="50000"/>
                  </a:schemeClr>
                </a:solid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CL"/>
              </a:p>
            </c:txPr>
            <c:showLegendKey val="0"/>
            <c:showVal val="1"/>
            <c:showCatName val="0"/>
            <c:showSerName val="0"/>
            <c:showPercent val="0"/>
            <c:showBubbleSize val="0"/>
            <c:showLeaderLines val="0"/>
            <c:extLst>
              <c:ext xmlns:c15="http://schemas.microsoft.com/office/drawing/2012/chart" uri="{CE6537A1-D6FC-4f65-9D91-7224C49458BB}">
                <c15:spPr xmlns:c15="http://schemas.microsoft.com/office/drawing/2012/chart">
                  <a:prstGeom prst="roundRect">
                    <a:avLst/>
                  </a:prstGeom>
                  <a:noFill/>
                  <a:ln>
                    <a:noFill/>
                  </a:ln>
                </c15:spPr>
                <c15:showLeaderLines val="0"/>
              </c:ext>
            </c:extLst>
          </c:dLbls>
          <c:cat>
            <c:strRef>
              <c:f>'Sustainability Goals'!$G$79:$G$85</c:f>
              <c:strCache>
                <c:ptCount val="7"/>
                <c:pt idx="0">
                  <c:v>2020</c:v>
                </c:pt>
                <c:pt idx="1">
                  <c:v>2021</c:v>
                </c:pt>
                <c:pt idx="2">
                  <c:v>2022</c:v>
                </c:pt>
                <c:pt idx="3">
                  <c:v>2023</c:v>
                </c:pt>
                <c:pt idx="4">
                  <c:v>2024</c:v>
                </c:pt>
                <c:pt idx="5">
                  <c:v>…</c:v>
                </c:pt>
                <c:pt idx="6">
                  <c:v>2035</c:v>
                </c:pt>
              </c:strCache>
            </c:strRef>
          </c:cat>
          <c:val>
            <c:numRef>
              <c:f>'Sustainability Goals'!$K$84:$K$90</c:f>
              <c:numCache>
                <c:formatCode>#,##0</c:formatCode>
                <c:ptCount val="7"/>
                <c:pt idx="0">
                  <c:v>1114382.5</c:v>
                </c:pt>
                <c:pt idx="1">
                  <c:v>1114382.5</c:v>
                </c:pt>
                <c:pt idx="2">
                  <c:v>1114382.5</c:v>
                </c:pt>
                <c:pt idx="3">
                  <c:v>1114382.5</c:v>
                </c:pt>
                <c:pt idx="4">
                  <c:v>1114382.5</c:v>
                </c:pt>
                <c:pt idx="5">
                  <c:v>1114382.5</c:v>
                </c:pt>
                <c:pt idx="6">
                  <c:v>1114382.5</c:v>
                </c:pt>
              </c:numCache>
            </c:numRef>
          </c:val>
          <c:smooth val="0"/>
          <c:extLst>
            <c:ext xmlns:c16="http://schemas.microsoft.com/office/drawing/2014/chart" uri="{C3380CC4-5D6E-409C-BE32-E72D297353CC}">
              <c16:uniqueId val="{0000000A-E7F4-47BD-A120-CF708879FE20}"/>
            </c:ext>
          </c:extLst>
        </c:ser>
        <c:dLbls>
          <c:showLegendKey val="0"/>
          <c:showVal val="0"/>
          <c:showCatName val="0"/>
          <c:showSerName val="0"/>
          <c:showPercent val="0"/>
          <c:showBubbleSize val="0"/>
        </c:dLbls>
        <c:marker val="1"/>
        <c:smooth val="0"/>
        <c:axId val="205140864"/>
        <c:axId val="426424288"/>
      </c:lineChart>
      <c:catAx>
        <c:axId val="938845696"/>
        <c:scaling>
          <c:orientation val="minMax"/>
        </c:scaling>
        <c:delete val="0"/>
        <c:axPos val="b"/>
        <c:majorGridlines>
          <c:spPr>
            <a:ln w="9525" cap="flat" cmpd="sng" algn="ctr">
              <a:solidFill>
                <a:schemeClr val="dk1">
                  <a:lumMod val="15000"/>
                  <a:lumOff val="85000"/>
                </a:schemeClr>
              </a:solidFill>
              <a:round/>
            </a:ln>
            <a:effectLst/>
          </c:spPr>
        </c:majorGridlines>
        <c:title>
          <c:tx>
            <c:rich>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a:t>Years</a:t>
                </a:r>
              </a:p>
            </c:rich>
          </c:tx>
          <c:overlay val="0"/>
          <c:spPr>
            <a:noFill/>
            <a:ln>
              <a:noFill/>
            </a:ln>
            <a:effectLst/>
          </c:spPr>
          <c:txPr>
            <a:bodyPr rot="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General"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cap="none" spc="0" normalizeH="0" baseline="0">
                <a:solidFill>
                  <a:schemeClr val="dk1">
                    <a:lumMod val="65000"/>
                    <a:lumOff val="35000"/>
                  </a:schemeClr>
                </a:solidFill>
                <a:latin typeface="+mn-lt"/>
                <a:ea typeface="+mn-ea"/>
                <a:cs typeface="+mn-cs"/>
              </a:defRPr>
            </a:pPr>
            <a:endParaRPr lang="es-CL"/>
          </a:p>
        </c:txPr>
        <c:crossAx val="1120467984"/>
        <c:crosses val="autoZero"/>
        <c:auto val="1"/>
        <c:lblAlgn val="ctr"/>
        <c:lblOffset val="100"/>
        <c:noMultiLvlLbl val="0"/>
      </c:catAx>
      <c:valAx>
        <c:axId val="1120467984"/>
        <c:scaling>
          <c:orientation val="minMax"/>
        </c:scaling>
        <c:delete val="0"/>
        <c:axPos val="l"/>
        <c:majorGridlines>
          <c:spPr>
            <a:ln w="9525" cap="flat" cmpd="sng" algn="ctr">
              <a:solidFill>
                <a:schemeClr val="dk1">
                  <a:lumMod val="15000"/>
                  <a:lumOff val="85000"/>
                </a:schemeClr>
              </a:solidFill>
              <a:round/>
            </a:ln>
            <a:effectLst/>
          </c:spPr>
        </c:majorGridlines>
        <c:title>
          <c:tx>
            <c:rich>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r>
                  <a:rPr lang="es-CL" baseline="0">
                    <a:solidFill>
                      <a:schemeClr val="tx1">
                        <a:lumMod val="50000"/>
                        <a:lumOff val="50000"/>
                      </a:schemeClr>
                    </a:solidFill>
                  </a:rPr>
                  <a:t>Metric tonnes CO2 equivalents</a:t>
                </a:r>
                <a:endParaRPr lang="es-CL">
                  <a:solidFill>
                    <a:schemeClr val="tx1">
                      <a:lumMod val="50000"/>
                      <a:lumOff val="50000"/>
                    </a:schemeClr>
                  </a:solidFill>
                </a:endParaRPr>
              </a:p>
            </c:rich>
          </c:tx>
          <c:overlay val="0"/>
          <c:spPr>
            <a:noFill/>
            <a:ln>
              <a:noFill/>
            </a:ln>
            <a:effectLst/>
          </c:spPr>
          <c:txPr>
            <a:bodyPr rot="-5400000" spcFirstLastPara="1" vertOverflow="ellipsis" vert="horz" wrap="square" anchor="ctr" anchorCtr="1"/>
            <a:lstStyle/>
            <a:p>
              <a:pPr>
                <a:defRPr sz="900" b="1" i="0" u="none" strike="noStrike" kern="1200" baseline="0">
                  <a:solidFill>
                    <a:schemeClr val="dk1">
                      <a:lumMod val="65000"/>
                      <a:lumOff val="35000"/>
                    </a:schemeClr>
                  </a:solidFill>
                  <a:latin typeface="+mn-lt"/>
                  <a:ea typeface="+mn-ea"/>
                  <a:cs typeface="+mn-cs"/>
                </a:defRPr>
              </a:pPr>
              <a:endParaRPr lang="es-CL"/>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crossAx val="938845696"/>
        <c:crosses val="autoZero"/>
        <c:crossBetween val="between"/>
        <c:majorUnit val="500000"/>
      </c:valAx>
      <c:valAx>
        <c:axId val="426424288"/>
        <c:scaling>
          <c:orientation val="minMax"/>
        </c:scaling>
        <c:delete val="1"/>
        <c:axPos val="r"/>
        <c:numFmt formatCode="#,##0" sourceLinked="1"/>
        <c:majorTickMark val="none"/>
        <c:minorTickMark val="none"/>
        <c:tickLblPos val="nextTo"/>
        <c:crossAx val="205140864"/>
        <c:crosses val="max"/>
        <c:crossBetween val="between"/>
      </c:valAx>
      <c:catAx>
        <c:axId val="205140864"/>
        <c:scaling>
          <c:orientation val="minMax"/>
        </c:scaling>
        <c:delete val="1"/>
        <c:axPos val="b"/>
        <c:numFmt formatCode="General" sourceLinked="1"/>
        <c:majorTickMark val="out"/>
        <c:minorTickMark val="none"/>
        <c:tickLblPos val="nextTo"/>
        <c:crossAx val="42642428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dk1">
                  <a:lumMod val="65000"/>
                  <a:lumOff val="35000"/>
                </a:schemeClr>
              </a:solidFill>
              <a:latin typeface="+mn-lt"/>
              <a:ea typeface="+mn-ea"/>
              <a:cs typeface="+mn-cs"/>
            </a:defRPr>
          </a:pPr>
          <a:endParaRPr lang="es-CL"/>
        </a:p>
      </c:txPr>
    </c:legend>
    <c:plotVisOnly val="1"/>
    <c:dispBlanksAs val="zero"/>
    <c:showDLblsOverMax val="0"/>
    <c:extLst>
      <c:ext xmlns:c16r3="http://schemas.microsoft.com/office/drawing/2017/03/chart" uri="{56B9EC1D-385E-4148-901F-78D8002777C0}">
        <c16r3:dataDisplayOptions16>
          <c16r3:dispNaAsBlank val="1"/>
        </c16r3:dataDisplayOptions16>
      </c:ext>
    </c:extLst>
  </c:chart>
  <c:spPr>
    <a:solidFill>
      <a:schemeClr val="lt1"/>
    </a:solidFill>
    <a:ln w="28575" cap="flat" cmpd="sng" algn="ctr">
      <a:solidFill>
        <a:schemeClr val="bg1">
          <a:lumMod val="50000"/>
        </a:schemeClr>
      </a:solidFill>
      <a:round/>
    </a:ln>
    <a:effectLst/>
  </c:spPr>
  <c:txPr>
    <a:bodyPr/>
    <a:lstStyle/>
    <a:p>
      <a:pPr>
        <a:defRPr/>
      </a:pPr>
      <a:endParaRPr lang="es-CL"/>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2.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3.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4.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charts/style5.xml><?xml version="1.0" encoding="utf-8"?>
<cs:chartStyle xmlns:cs="http://schemas.microsoft.com/office/drawing/2012/chartStyle" xmlns:a="http://schemas.openxmlformats.org/drawingml/2006/main" id="221">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ap="none" spc="0" normalizeH="0" baseline="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lt1"/>
      </a:solidFill>
      <a:ln w="15875">
        <a:solidFill>
          <a:schemeClr val="ph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800" kern="1200"/>
  </cs:dataTable>
  <cs:downBar>
    <cs:lnRef idx="0"/>
    <cs:fillRef idx="0"/>
    <cs:effectRef idx="0"/>
    <cs:fontRef idx="minor">
      <a:schemeClr val="dk1"/>
    </cs:fontRef>
    <cs:spPr>
      <a:solidFill>
        <a:schemeClr val="dk1">
          <a:lumMod val="75000"/>
          <a:lumOff val="25000"/>
        </a:schemeClr>
      </a:solidFill>
      <a:ln w="9525" cap="flat" cmpd="sng" algn="ctr">
        <a:solidFill>
          <a:schemeClr val="dk1">
            <a:lumMod val="50000"/>
            <a:lumOff val="50000"/>
          </a:schemeClr>
        </a:solidFill>
        <a:round/>
      </a:ln>
    </cs:spPr>
  </cs:downBar>
  <cs:dropLine>
    <cs:lnRef idx="0"/>
    <cs:fillRef idx="0"/>
    <cs:effectRef idx="0"/>
    <cs:fontRef idx="minor">
      <a:schemeClr val="dk1"/>
    </cs:fontRef>
    <cs:spPr>
      <a:ln w="9525" cap="flat" cmpd="sng" algn="ctr">
        <a:solidFill>
          <a:schemeClr val="dk1">
            <a:lumMod val="35000"/>
            <a:lumOff val="65000"/>
          </a:schemeClr>
        </a:solidFill>
        <a:round/>
      </a:ln>
    </cs:spPr>
  </cs:dropLine>
  <cs:errorBar>
    <cs:lnRef idx="0"/>
    <cs:fillRef idx="0"/>
    <cs:effectRef idx="0"/>
    <cs:fontRef idx="minor">
      <a:schemeClr val="dk1"/>
    </cs:fontRef>
    <cs:spPr>
      <a:ln w="9525" cap="flat" cmpd="sng" algn="ctr">
        <a:solidFill>
          <a:schemeClr val="dk1">
            <a:lumMod val="50000"/>
            <a:lumOff val="50000"/>
          </a:schemeClr>
        </a:solidFill>
        <a:round/>
      </a:ln>
    </cs:spPr>
  </cs:errorBar>
  <cs:floor>
    <cs:lnRef idx="0"/>
    <cs:fillRef idx="0"/>
    <cs:effectRef idx="0"/>
    <cs:fontRef idx="minor">
      <a:schemeClr val="dk1"/>
    </cs:fontRef>
    <cs:spPr>
      <a:pattFill prst="ltDnDiag">
        <a:fgClr>
          <a:schemeClr val="dk1">
            <a:lumMod val="15000"/>
            <a:lumOff val="85000"/>
          </a:schemeClr>
        </a:fgClr>
        <a:bgClr>
          <a:schemeClr val="lt1"/>
        </a:bgClr>
      </a:pattFill>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cap="flat" cmpd="sng" algn="ctr">
        <a:solidFill>
          <a:schemeClr val="dk1">
            <a:lumMod val="35000"/>
            <a:lumOff val="65000"/>
          </a:schemeClr>
        </a:solidFill>
        <a:round/>
      </a:ln>
    </cs:spPr>
  </cs:hiLoLine>
  <cs:leaderLine>
    <cs:lnRef idx="0"/>
    <cs:fillRef idx="0"/>
    <cs:effectRef idx="0"/>
    <cs:fontRef idx="minor">
      <a:schemeClr val="dk1"/>
    </cs:fontRef>
    <cs:spPr>
      <a:ln w="9525" cap="flat" cmpd="sng" algn="ctr">
        <a:solidFill>
          <a:schemeClr val="dk1">
            <a:lumMod val="35000"/>
            <a:lumOff val="65000"/>
          </a:schemeClr>
        </a:solidFill>
        <a:round/>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pattFill prst="ltDnDiag">
        <a:fgClr>
          <a:schemeClr val="dk1">
            <a:lumMod val="15000"/>
            <a:lumOff val="85000"/>
          </a:schemeClr>
        </a:fgClr>
        <a:bgClr>
          <a:schemeClr val="lt1"/>
        </a:bgClr>
      </a:pattFill>
    </cs:spPr>
  </cs:plotArea>
  <cs:plotArea3D>
    <cs:lnRef idx="0"/>
    <cs:fillRef idx="0"/>
    <cs:effectRef idx="0"/>
    <cs:fontRef idx="minor">
      <a:schemeClr val="dk1"/>
    </cs:fontRef>
    <cs:spPr>
      <a:solidFill>
        <a:schemeClr val="lt1"/>
      </a:solidFill>
    </cs:spPr>
  </cs:plotArea3D>
  <cs:seriesAxis>
    <cs:lnRef idx="0"/>
    <cs:fillRef idx="0"/>
    <cs:effectRef idx="0"/>
    <cs:fontRef idx="minor">
      <a:schemeClr val="dk1">
        <a:lumMod val="65000"/>
        <a:lumOff val="35000"/>
      </a:schemeClr>
    </cs:fontRef>
    <cs:defRPr sz="900" kern="1200"/>
  </cs:seriesAxis>
  <cs:seriesLine>
    <cs:lnRef idx="0"/>
    <cs:fillRef idx="0"/>
    <cs:effectRef idx="0"/>
    <cs:fontRef idx="minor">
      <a:schemeClr val="dk1"/>
    </cs:fontRef>
    <cs:spPr>
      <a:ln w="9525" cap="flat" cmpd="sng" algn="ctr">
        <a:solidFill>
          <a:schemeClr val="dk1">
            <a:lumMod val="35000"/>
            <a:lumOff val="65000"/>
          </a:schemeClr>
        </a:solidFill>
        <a:round/>
      </a:ln>
    </cs:spPr>
  </cs:seriesLine>
  <cs:title>
    <cs:lnRef idx="0"/>
    <cs:fillRef idx="0"/>
    <cs:effectRef idx="0"/>
    <cs:fontRef idx="major">
      <a:schemeClr val="dk1">
        <a:lumMod val="50000"/>
        <a:lumOff val="50000"/>
      </a:schemeClr>
    </cs:fontRef>
    <cs:defRPr sz="1600" b="1" kern="1200" cap="none" spc="0" normalizeH="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cap="flat" cmpd="sng" algn="ctr">
        <a:solidFill>
          <a:schemeClr val="dk1">
            <a:lumMod val="50000"/>
            <a:lumOff val="50000"/>
          </a:schemeClr>
        </a:solidFill>
        <a:round/>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spPr>
      <a:pattFill prst="ltDnDiag">
        <a:fgClr>
          <a:schemeClr val="dk1">
            <a:lumMod val="15000"/>
            <a:lumOff val="85000"/>
          </a:schemeClr>
        </a:fgClr>
        <a:bgClr>
          <a:schemeClr val="lt1"/>
        </a:bgClr>
      </a:pattFill>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hyperlink" Target="#'Tab index'!A1"/><Relationship Id="rId2" Type="http://schemas.openxmlformats.org/officeDocument/2006/relationships/image" Target="../media/image3.png"/><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6.png"/><Relationship Id="rId7" Type="http://schemas.openxmlformats.org/officeDocument/2006/relationships/hyperlink" Target="#'Tab index'!A1"/><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5.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4.png"/><Relationship Id="rId6" Type="http://schemas.openxmlformats.org/officeDocument/2006/relationships/image" Target="../media/image3.png"/><Relationship Id="rId11" Type="http://schemas.openxmlformats.org/officeDocument/2006/relationships/image" Target="../media/image11.png"/><Relationship Id="rId5" Type="http://schemas.openxmlformats.org/officeDocument/2006/relationships/image" Target="../media/image2.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7.png"/><Relationship Id="rId9" Type="http://schemas.openxmlformats.org/officeDocument/2006/relationships/image" Target="../media/image9.png"/><Relationship Id="rId14" Type="http://schemas.openxmlformats.org/officeDocument/2006/relationships/image" Target="../media/image14.png"/></Relationships>
</file>

<file path=xl/drawings/_rels/drawing5.xml.rels><?xml version="1.0" encoding="UTF-8" standalone="yes"?>
<Relationships xmlns="http://schemas.openxmlformats.org/package/2006/relationships"><Relationship Id="rId117" Type="http://schemas.openxmlformats.org/officeDocument/2006/relationships/image" Target="../media/image134.png"/><Relationship Id="rId21" Type="http://schemas.openxmlformats.org/officeDocument/2006/relationships/image" Target="../media/image38.png"/><Relationship Id="rId42" Type="http://schemas.openxmlformats.org/officeDocument/2006/relationships/image" Target="../media/image59.png"/><Relationship Id="rId47" Type="http://schemas.openxmlformats.org/officeDocument/2006/relationships/image" Target="../media/image64.png"/><Relationship Id="rId63" Type="http://schemas.openxmlformats.org/officeDocument/2006/relationships/image" Target="../media/image80.emf"/><Relationship Id="rId68" Type="http://schemas.openxmlformats.org/officeDocument/2006/relationships/image" Target="../media/image85.png"/><Relationship Id="rId84" Type="http://schemas.openxmlformats.org/officeDocument/2006/relationships/image" Target="../media/image101.png"/><Relationship Id="rId89" Type="http://schemas.openxmlformats.org/officeDocument/2006/relationships/image" Target="../media/image106.png"/><Relationship Id="rId112" Type="http://schemas.openxmlformats.org/officeDocument/2006/relationships/image" Target="../media/image129.png"/><Relationship Id="rId16" Type="http://schemas.openxmlformats.org/officeDocument/2006/relationships/image" Target="../media/image33.png"/><Relationship Id="rId107" Type="http://schemas.openxmlformats.org/officeDocument/2006/relationships/image" Target="../media/image124.png"/><Relationship Id="rId11" Type="http://schemas.openxmlformats.org/officeDocument/2006/relationships/image" Target="../media/image28.png"/><Relationship Id="rId32" Type="http://schemas.openxmlformats.org/officeDocument/2006/relationships/image" Target="../media/image49.png"/><Relationship Id="rId37" Type="http://schemas.openxmlformats.org/officeDocument/2006/relationships/image" Target="../media/image54.png"/><Relationship Id="rId53" Type="http://schemas.openxmlformats.org/officeDocument/2006/relationships/image" Target="../media/image70.png"/><Relationship Id="rId58" Type="http://schemas.openxmlformats.org/officeDocument/2006/relationships/image" Target="../media/image75.png"/><Relationship Id="rId74" Type="http://schemas.openxmlformats.org/officeDocument/2006/relationships/image" Target="../media/image91.png"/><Relationship Id="rId79" Type="http://schemas.openxmlformats.org/officeDocument/2006/relationships/image" Target="../media/image96.png"/><Relationship Id="rId102" Type="http://schemas.openxmlformats.org/officeDocument/2006/relationships/image" Target="../media/image119.png"/><Relationship Id="rId123" Type="http://schemas.openxmlformats.org/officeDocument/2006/relationships/image" Target="../media/image140.png"/><Relationship Id="rId128" Type="http://schemas.openxmlformats.org/officeDocument/2006/relationships/image" Target="../media/image145.png"/><Relationship Id="rId5" Type="http://schemas.openxmlformats.org/officeDocument/2006/relationships/image" Target="../media/image22.png"/><Relationship Id="rId90" Type="http://schemas.openxmlformats.org/officeDocument/2006/relationships/image" Target="../media/image107.png"/><Relationship Id="rId95" Type="http://schemas.openxmlformats.org/officeDocument/2006/relationships/image" Target="../media/image112.png"/><Relationship Id="rId22" Type="http://schemas.openxmlformats.org/officeDocument/2006/relationships/image" Target="../media/image39.png"/><Relationship Id="rId27" Type="http://schemas.openxmlformats.org/officeDocument/2006/relationships/image" Target="../media/image44.png"/><Relationship Id="rId43" Type="http://schemas.openxmlformats.org/officeDocument/2006/relationships/image" Target="../media/image60.png"/><Relationship Id="rId48" Type="http://schemas.openxmlformats.org/officeDocument/2006/relationships/image" Target="../media/image65.png"/><Relationship Id="rId64" Type="http://schemas.openxmlformats.org/officeDocument/2006/relationships/image" Target="../media/image81.emf"/><Relationship Id="rId69" Type="http://schemas.openxmlformats.org/officeDocument/2006/relationships/image" Target="../media/image86.png"/><Relationship Id="rId113" Type="http://schemas.openxmlformats.org/officeDocument/2006/relationships/image" Target="../media/image130.png"/><Relationship Id="rId118" Type="http://schemas.openxmlformats.org/officeDocument/2006/relationships/image" Target="../media/image135.png"/><Relationship Id="rId80" Type="http://schemas.openxmlformats.org/officeDocument/2006/relationships/image" Target="../media/image97.png"/><Relationship Id="rId85" Type="http://schemas.openxmlformats.org/officeDocument/2006/relationships/image" Target="../media/image102.png"/><Relationship Id="rId12" Type="http://schemas.openxmlformats.org/officeDocument/2006/relationships/image" Target="../media/image29.png"/><Relationship Id="rId17" Type="http://schemas.openxmlformats.org/officeDocument/2006/relationships/image" Target="../media/image34.png"/><Relationship Id="rId33" Type="http://schemas.openxmlformats.org/officeDocument/2006/relationships/image" Target="../media/image50.png"/><Relationship Id="rId38" Type="http://schemas.openxmlformats.org/officeDocument/2006/relationships/image" Target="../media/image55.png"/><Relationship Id="rId59" Type="http://schemas.openxmlformats.org/officeDocument/2006/relationships/image" Target="../media/image76.png"/><Relationship Id="rId103" Type="http://schemas.openxmlformats.org/officeDocument/2006/relationships/image" Target="../media/image120.png"/><Relationship Id="rId108" Type="http://schemas.openxmlformats.org/officeDocument/2006/relationships/image" Target="../media/image125.png"/><Relationship Id="rId124" Type="http://schemas.openxmlformats.org/officeDocument/2006/relationships/image" Target="../media/image141.png"/><Relationship Id="rId129" Type="http://schemas.openxmlformats.org/officeDocument/2006/relationships/image" Target="../media/image146.png"/><Relationship Id="rId54" Type="http://schemas.openxmlformats.org/officeDocument/2006/relationships/image" Target="../media/image71.png"/><Relationship Id="rId70" Type="http://schemas.openxmlformats.org/officeDocument/2006/relationships/image" Target="../media/image87.png"/><Relationship Id="rId75" Type="http://schemas.openxmlformats.org/officeDocument/2006/relationships/image" Target="../media/image92.png"/><Relationship Id="rId91" Type="http://schemas.openxmlformats.org/officeDocument/2006/relationships/image" Target="../media/image108.png"/><Relationship Id="rId96" Type="http://schemas.openxmlformats.org/officeDocument/2006/relationships/image" Target="../media/image113.png"/><Relationship Id="rId1" Type="http://schemas.openxmlformats.org/officeDocument/2006/relationships/image" Target="../media/image2.png"/><Relationship Id="rId6" Type="http://schemas.openxmlformats.org/officeDocument/2006/relationships/image" Target="../media/image23.png"/><Relationship Id="rId23" Type="http://schemas.openxmlformats.org/officeDocument/2006/relationships/image" Target="../media/image40.png"/><Relationship Id="rId28" Type="http://schemas.openxmlformats.org/officeDocument/2006/relationships/image" Target="../media/image45.png"/><Relationship Id="rId49" Type="http://schemas.openxmlformats.org/officeDocument/2006/relationships/image" Target="../media/image66.png"/><Relationship Id="rId114" Type="http://schemas.openxmlformats.org/officeDocument/2006/relationships/image" Target="../media/image131.png"/><Relationship Id="rId119" Type="http://schemas.openxmlformats.org/officeDocument/2006/relationships/image" Target="../media/image136.png"/><Relationship Id="rId44" Type="http://schemas.openxmlformats.org/officeDocument/2006/relationships/image" Target="../media/image61.png"/><Relationship Id="rId60" Type="http://schemas.openxmlformats.org/officeDocument/2006/relationships/image" Target="../media/image77.png"/><Relationship Id="rId65" Type="http://schemas.openxmlformats.org/officeDocument/2006/relationships/image" Target="../media/image82.png"/><Relationship Id="rId81" Type="http://schemas.openxmlformats.org/officeDocument/2006/relationships/image" Target="../media/image98.png"/><Relationship Id="rId86" Type="http://schemas.openxmlformats.org/officeDocument/2006/relationships/image" Target="../media/image103.png"/><Relationship Id="rId130" Type="http://schemas.openxmlformats.org/officeDocument/2006/relationships/image" Target="../media/image147.png"/><Relationship Id="rId13" Type="http://schemas.openxmlformats.org/officeDocument/2006/relationships/image" Target="../media/image30.png"/><Relationship Id="rId18" Type="http://schemas.openxmlformats.org/officeDocument/2006/relationships/image" Target="../media/image35.png"/><Relationship Id="rId39" Type="http://schemas.openxmlformats.org/officeDocument/2006/relationships/image" Target="../media/image56.png"/><Relationship Id="rId109" Type="http://schemas.openxmlformats.org/officeDocument/2006/relationships/image" Target="../media/image126.png"/><Relationship Id="rId34" Type="http://schemas.openxmlformats.org/officeDocument/2006/relationships/image" Target="../media/image51.png"/><Relationship Id="rId50" Type="http://schemas.openxmlformats.org/officeDocument/2006/relationships/image" Target="../media/image67.png"/><Relationship Id="rId55" Type="http://schemas.openxmlformats.org/officeDocument/2006/relationships/image" Target="../media/image72.png"/><Relationship Id="rId76" Type="http://schemas.openxmlformats.org/officeDocument/2006/relationships/image" Target="../media/image93.png"/><Relationship Id="rId97" Type="http://schemas.openxmlformats.org/officeDocument/2006/relationships/image" Target="../media/image114.png"/><Relationship Id="rId104" Type="http://schemas.openxmlformats.org/officeDocument/2006/relationships/image" Target="../media/image121.png"/><Relationship Id="rId120" Type="http://schemas.openxmlformats.org/officeDocument/2006/relationships/image" Target="../media/image137.png"/><Relationship Id="rId125" Type="http://schemas.openxmlformats.org/officeDocument/2006/relationships/image" Target="../media/image142.png"/><Relationship Id="rId7" Type="http://schemas.openxmlformats.org/officeDocument/2006/relationships/image" Target="../media/image24.png"/><Relationship Id="rId71" Type="http://schemas.openxmlformats.org/officeDocument/2006/relationships/image" Target="../media/image88.png"/><Relationship Id="rId92" Type="http://schemas.openxmlformats.org/officeDocument/2006/relationships/image" Target="../media/image109.png"/><Relationship Id="rId2" Type="http://schemas.openxmlformats.org/officeDocument/2006/relationships/image" Target="../media/image3.png"/><Relationship Id="rId29" Type="http://schemas.openxmlformats.org/officeDocument/2006/relationships/image" Target="../media/image46.png"/><Relationship Id="rId24" Type="http://schemas.openxmlformats.org/officeDocument/2006/relationships/image" Target="../media/image41.png"/><Relationship Id="rId40" Type="http://schemas.openxmlformats.org/officeDocument/2006/relationships/image" Target="../media/image57.png"/><Relationship Id="rId45" Type="http://schemas.openxmlformats.org/officeDocument/2006/relationships/image" Target="../media/image62.png"/><Relationship Id="rId66" Type="http://schemas.openxmlformats.org/officeDocument/2006/relationships/image" Target="../media/image83.png"/><Relationship Id="rId87" Type="http://schemas.openxmlformats.org/officeDocument/2006/relationships/image" Target="../media/image104.png"/><Relationship Id="rId110" Type="http://schemas.openxmlformats.org/officeDocument/2006/relationships/image" Target="../media/image127.png"/><Relationship Id="rId115" Type="http://schemas.openxmlformats.org/officeDocument/2006/relationships/image" Target="../media/image132.png"/><Relationship Id="rId131" Type="http://schemas.openxmlformats.org/officeDocument/2006/relationships/image" Target="../media/image148.png"/><Relationship Id="rId61" Type="http://schemas.openxmlformats.org/officeDocument/2006/relationships/image" Target="../media/image78.emf"/><Relationship Id="rId82" Type="http://schemas.openxmlformats.org/officeDocument/2006/relationships/image" Target="../media/image99.png"/><Relationship Id="rId19" Type="http://schemas.openxmlformats.org/officeDocument/2006/relationships/image" Target="../media/image36.png"/><Relationship Id="rId14" Type="http://schemas.openxmlformats.org/officeDocument/2006/relationships/image" Target="../media/image31.png"/><Relationship Id="rId30" Type="http://schemas.openxmlformats.org/officeDocument/2006/relationships/image" Target="../media/image47.png"/><Relationship Id="rId35" Type="http://schemas.openxmlformats.org/officeDocument/2006/relationships/image" Target="../media/image52.png"/><Relationship Id="rId56" Type="http://schemas.openxmlformats.org/officeDocument/2006/relationships/image" Target="../media/image73.png"/><Relationship Id="rId77" Type="http://schemas.openxmlformats.org/officeDocument/2006/relationships/image" Target="../media/image94.png"/><Relationship Id="rId100" Type="http://schemas.openxmlformats.org/officeDocument/2006/relationships/image" Target="../media/image117.png"/><Relationship Id="rId105" Type="http://schemas.openxmlformats.org/officeDocument/2006/relationships/image" Target="../media/image122.png"/><Relationship Id="rId126" Type="http://schemas.openxmlformats.org/officeDocument/2006/relationships/image" Target="../media/image143.png"/><Relationship Id="rId8" Type="http://schemas.openxmlformats.org/officeDocument/2006/relationships/image" Target="../media/image25.png"/><Relationship Id="rId51" Type="http://schemas.openxmlformats.org/officeDocument/2006/relationships/image" Target="../media/image68.png"/><Relationship Id="rId72" Type="http://schemas.openxmlformats.org/officeDocument/2006/relationships/image" Target="../media/image89.png"/><Relationship Id="rId93" Type="http://schemas.openxmlformats.org/officeDocument/2006/relationships/image" Target="../media/image110.png"/><Relationship Id="rId98" Type="http://schemas.openxmlformats.org/officeDocument/2006/relationships/image" Target="../media/image115.png"/><Relationship Id="rId121" Type="http://schemas.openxmlformats.org/officeDocument/2006/relationships/image" Target="../media/image138.png"/><Relationship Id="rId3" Type="http://schemas.openxmlformats.org/officeDocument/2006/relationships/hyperlink" Target="#'Tab index'!A1"/><Relationship Id="rId25" Type="http://schemas.openxmlformats.org/officeDocument/2006/relationships/image" Target="../media/image42.png"/><Relationship Id="rId46" Type="http://schemas.openxmlformats.org/officeDocument/2006/relationships/image" Target="../media/image63.png"/><Relationship Id="rId67" Type="http://schemas.openxmlformats.org/officeDocument/2006/relationships/image" Target="../media/image84.png"/><Relationship Id="rId116" Type="http://schemas.openxmlformats.org/officeDocument/2006/relationships/image" Target="../media/image133.png"/><Relationship Id="rId20" Type="http://schemas.openxmlformats.org/officeDocument/2006/relationships/image" Target="../media/image37.png"/><Relationship Id="rId41" Type="http://schemas.openxmlformats.org/officeDocument/2006/relationships/image" Target="../media/image58.png"/><Relationship Id="rId62" Type="http://schemas.openxmlformats.org/officeDocument/2006/relationships/image" Target="../media/image79.emf"/><Relationship Id="rId83" Type="http://schemas.openxmlformats.org/officeDocument/2006/relationships/image" Target="../media/image100.png"/><Relationship Id="rId88" Type="http://schemas.openxmlformats.org/officeDocument/2006/relationships/image" Target="../media/image105.png"/><Relationship Id="rId111" Type="http://schemas.openxmlformats.org/officeDocument/2006/relationships/image" Target="../media/image128.png"/><Relationship Id="rId15" Type="http://schemas.openxmlformats.org/officeDocument/2006/relationships/image" Target="../media/image32.png"/><Relationship Id="rId36" Type="http://schemas.openxmlformats.org/officeDocument/2006/relationships/image" Target="../media/image53.png"/><Relationship Id="rId57" Type="http://schemas.openxmlformats.org/officeDocument/2006/relationships/image" Target="../media/image74.png"/><Relationship Id="rId106" Type="http://schemas.openxmlformats.org/officeDocument/2006/relationships/image" Target="../media/image123.png"/><Relationship Id="rId127" Type="http://schemas.openxmlformats.org/officeDocument/2006/relationships/image" Target="../media/image144.png"/><Relationship Id="rId10" Type="http://schemas.openxmlformats.org/officeDocument/2006/relationships/image" Target="../media/image27.png"/><Relationship Id="rId31" Type="http://schemas.openxmlformats.org/officeDocument/2006/relationships/image" Target="../media/image48.png"/><Relationship Id="rId52" Type="http://schemas.openxmlformats.org/officeDocument/2006/relationships/image" Target="../media/image69.png"/><Relationship Id="rId73" Type="http://schemas.openxmlformats.org/officeDocument/2006/relationships/image" Target="../media/image90.png"/><Relationship Id="rId78" Type="http://schemas.openxmlformats.org/officeDocument/2006/relationships/image" Target="../media/image95.png"/><Relationship Id="rId94" Type="http://schemas.openxmlformats.org/officeDocument/2006/relationships/image" Target="../media/image111.png"/><Relationship Id="rId99" Type="http://schemas.openxmlformats.org/officeDocument/2006/relationships/image" Target="../media/image116.png"/><Relationship Id="rId101" Type="http://schemas.openxmlformats.org/officeDocument/2006/relationships/image" Target="../media/image118.png"/><Relationship Id="rId122" Type="http://schemas.openxmlformats.org/officeDocument/2006/relationships/image" Target="../media/image139.png"/><Relationship Id="rId4" Type="http://schemas.openxmlformats.org/officeDocument/2006/relationships/image" Target="../media/image21.png"/><Relationship Id="rId9" Type="http://schemas.openxmlformats.org/officeDocument/2006/relationships/image" Target="../media/image26.png"/><Relationship Id="rId26" Type="http://schemas.openxmlformats.org/officeDocument/2006/relationships/image" Target="../media/image43.png"/></Relationships>
</file>

<file path=xl/drawings/_rels/drawing6.xml.rels><?xml version="1.0" encoding="UTF-8" standalone="yes"?>
<Relationships xmlns="http://schemas.openxmlformats.org/package/2006/relationships"><Relationship Id="rId8" Type="http://schemas.openxmlformats.org/officeDocument/2006/relationships/chart" Target="../charts/chart5.xml"/><Relationship Id="rId3" Type="http://schemas.openxmlformats.org/officeDocument/2006/relationships/hyperlink" Target="#'Tab index'!A1"/><Relationship Id="rId7" Type="http://schemas.openxmlformats.org/officeDocument/2006/relationships/chart" Target="../charts/chart4.xml"/><Relationship Id="rId2" Type="http://schemas.openxmlformats.org/officeDocument/2006/relationships/image" Target="../media/image3.png"/><Relationship Id="rId1" Type="http://schemas.openxmlformats.org/officeDocument/2006/relationships/image" Target="../media/image2.png"/><Relationship Id="rId6" Type="http://schemas.openxmlformats.org/officeDocument/2006/relationships/chart" Target="../charts/chart3.xml"/><Relationship Id="rId5" Type="http://schemas.openxmlformats.org/officeDocument/2006/relationships/chart" Target="../charts/chart2.xml"/><Relationship Id="rId4" Type="http://schemas.openxmlformats.org/officeDocument/2006/relationships/chart" Target="../charts/chart1.xml"/></Relationships>
</file>

<file path=xl/drawings/_rels/drawing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8.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0.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3.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5.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1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hyperlink" Target="#'Tab index'!A1"/></Relationships>
</file>

<file path=xl/drawings/_rels/drawing18.xml.rels><?xml version="1.0" encoding="UTF-8" standalone="yes"?>
<Relationships xmlns="http://schemas.openxmlformats.org/package/2006/relationships"><Relationship Id="rId3" Type="http://schemas.openxmlformats.org/officeDocument/2006/relationships/image" Target="../media/image151.png"/><Relationship Id="rId7" Type="http://schemas.openxmlformats.org/officeDocument/2006/relationships/image" Target="../media/image3.png"/><Relationship Id="rId2" Type="http://schemas.openxmlformats.org/officeDocument/2006/relationships/image" Target="../media/image150.png"/><Relationship Id="rId1" Type="http://schemas.openxmlformats.org/officeDocument/2006/relationships/image" Target="../media/image149.png"/><Relationship Id="rId6" Type="http://schemas.openxmlformats.org/officeDocument/2006/relationships/image" Target="../media/image2.png"/><Relationship Id="rId5" Type="http://schemas.openxmlformats.org/officeDocument/2006/relationships/hyperlink" Target="#'Tab index'!A1"/><Relationship Id="rId4" Type="http://schemas.openxmlformats.org/officeDocument/2006/relationships/image" Target="../media/image152.png"/></Relationships>
</file>

<file path=xl/drawings/_rels/drawing19.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0.xml.rels><?xml version="1.0" encoding="UTF-8" standalone="yes"?>
<Relationships xmlns="http://schemas.openxmlformats.org/package/2006/relationships"><Relationship Id="rId8" Type="http://schemas.openxmlformats.org/officeDocument/2006/relationships/image" Target="../media/image157.png"/><Relationship Id="rId13" Type="http://schemas.openxmlformats.org/officeDocument/2006/relationships/image" Target="../media/image162.png"/><Relationship Id="rId18" Type="http://schemas.openxmlformats.org/officeDocument/2006/relationships/image" Target="../media/image167.png"/><Relationship Id="rId26" Type="http://schemas.openxmlformats.org/officeDocument/2006/relationships/image" Target="../media/image175.png"/><Relationship Id="rId3" Type="http://schemas.openxmlformats.org/officeDocument/2006/relationships/hyperlink" Target="#'Tab index'!A1"/><Relationship Id="rId21" Type="http://schemas.openxmlformats.org/officeDocument/2006/relationships/image" Target="../media/image170.png"/><Relationship Id="rId7" Type="http://schemas.openxmlformats.org/officeDocument/2006/relationships/image" Target="../media/image156.png"/><Relationship Id="rId12" Type="http://schemas.openxmlformats.org/officeDocument/2006/relationships/image" Target="../media/image161.png"/><Relationship Id="rId17" Type="http://schemas.openxmlformats.org/officeDocument/2006/relationships/image" Target="../media/image166.png"/><Relationship Id="rId25" Type="http://schemas.openxmlformats.org/officeDocument/2006/relationships/image" Target="../media/image174.png"/><Relationship Id="rId2" Type="http://schemas.openxmlformats.org/officeDocument/2006/relationships/image" Target="../media/image154.png"/><Relationship Id="rId16" Type="http://schemas.openxmlformats.org/officeDocument/2006/relationships/image" Target="../media/image165.emf"/><Relationship Id="rId20" Type="http://schemas.openxmlformats.org/officeDocument/2006/relationships/image" Target="../media/image169.png"/><Relationship Id="rId1" Type="http://schemas.openxmlformats.org/officeDocument/2006/relationships/image" Target="../media/image153.png"/><Relationship Id="rId6" Type="http://schemas.openxmlformats.org/officeDocument/2006/relationships/image" Target="../media/image155.png"/><Relationship Id="rId11" Type="http://schemas.openxmlformats.org/officeDocument/2006/relationships/image" Target="../media/image160.png"/><Relationship Id="rId24" Type="http://schemas.openxmlformats.org/officeDocument/2006/relationships/image" Target="../media/image173.png"/><Relationship Id="rId5" Type="http://schemas.openxmlformats.org/officeDocument/2006/relationships/image" Target="../media/image2.png"/><Relationship Id="rId15" Type="http://schemas.openxmlformats.org/officeDocument/2006/relationships/image" Target="../media/image164.png"/><Relationship Id="rId23" Type="http://schemas.openxmlformats.org/officeDocument/2006/relationships/image" Target="../media/image172.png"/><Relationship Id="rId28" Type="http://schemas.openxmlformats.org/officeDocument/2006/relationships/image" Target="../media/image177.png"/><Relationship Id="rId10" Type="http://schemas.openxmlformats.org/officeDocument/2006/relationships/image" Target="../media/image159.png"/><Relationship Id="rId19" Type="http://schemas.openxmlformats.org/officeDocument/2006/relationships/image" Target="../media/image168.png"/><Relationship Id="rId4" Type="http://schemas.openxmlformats.org/officeDocument/2006/relationships/image" Target="../media/image3.png"/><Relationship Id="rId9" Type="http://schemas.openxmlformats.org/officeDocument/2006/relationships/image" Target="../media/image158.png"/><Relationship Id="rId14" Type="http://schemas.openxmlformats.org/officeDocument/2006/relationships/image" Target="../media/image163.png"/><Relationship Id="rId22" Type="http://schemas.openxmlformats.org/officeDocument/2006/relationships/image" Target="../media/image171.png"/><Relationship Id="rId27" Type="http://schemas.openxmlformats.org/officeDocument/2006/relationships/image" Target="../media/image176.png"/></Relationships>
</file>

<file path=xl/drawings/_rels/drawing2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2.xml.rels><?xml version="1.0" encoding="UTF-8" standalone="yes"?>
<Relationships xmlns="http://schemas.openxmlformats.org/package/2006/relationships"><Relationship Id="rId2" Type="http://schemas.openxmlformats.org/officeDocument/2006/relationships/hyperlink" Target="#'Tab index'!A1"/><Relationship Id="rId1" Type="http://schemas.openxmlformats.org/officeDocument/2006/relationships/image" Target="../media/image2.png"/></Relationships>
</file>

<file path=xl/drawings/_rels/drawing23.xml.rels><?xml version="1.0" encoding="UTF-8" standalone="yes"?>
<Relationships xmlns="http://schemas.openxmlformats.org/package/2006/relationships"><Relationship Id="rId3" Type="http://schemas.openxmlformats.org/officeDocument/2006/relationships/image" Target="../media/image178.png"/><Relationship Id="rId2" Type="http://schemas.openxmlformats.org/officeDocument/2006/relationships/hyperlink" Target="#'Tab index'!A1"/><Relationship Id="rId1" Type="http://schemas.openxmlformats.org/officeDocument/2006/relationships/image" Target="../media/image2.png"/><Relationship Id="rId4" Type="http://schemas.openxmlformats.org/officeDocument/2006/relationships/image" Target="../media/image3.png"/></Relationships>
</file>

<file path=xl/drawings/_rels/drawing24.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3.png"/><Relationship Id="rId1" Type="http://schemas.openxmlformats.org/officeDocument/2006/relationships/hyperlink" Target="#'Tab index'!A1"/></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Tab index'!A1"/><Relationship Id="rId1" Type="http://schemas.openxmlformats.org/officeDocument/2006/relationships/image" Target="../media/image2.png"/></Relationships>
</file>

<file path=xl/drawings/_rels/drawing2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Tab index'!A1"/><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xdr:row>
      <xdr:rowOff>180405</xdr:rowOff>
    </xdr:from>
    <xdr:to>
      <xdr:col>7</xdr:col>
      <xdr:colOff>227</xdr:colOff>
      <xdr:row>4</xdr:row>
      <xdr:rowOff>153287</xdr:rowOff>
    </xdr:to>
    <xdr:pic>
      <xdr:nvPicPr>
        <xdr:cNvPr id="22" name="Imagen 12">
          <a:extLst>
            <a:ext uri="{FF2B5EF4-FFF2-40B4-BE49-F238E27FC236}">
              <a16:creationId xmlns:a16="http://schemas.microsoft.com/office/drawing/2014/main" id="{00000000-0008-0000-0000-000002000000}"/>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85280"/>
          <a:ext cx="10249127" cy="169732"/>
        </a:xfrm>
        <a:prstGeom prst="rect">
          <a:avLst/>
        </a:prstGeom>
      </xdr:spPr>
    </xdr:pic>
    <xdr:clientData/>
  </xdr:twoCellAnchor>
  <xdr:twoCellAnchor editAs="oneCell">
    <xdr:from>
      <xdr:col>0</xdr:col>
      <xdr:colOff>163285</xdr:colOff>
      <xdr:row>0</xdr:row>
      <xdr:rowOff>91621</xdr:rowOff>
    </xdr:from>
    <xdr:to>
      <xdr:col>2</xdr:col>
      <xdr:colOff>226332</xdr:colOff>
      <xdr:row>3</xdr:row>
      <xdr:rowOff>50348</xdr:rowOff>
    </xdr:to>
    <xdr:pic>
      <xdr:nvPicPr>
        <xdr:cNvPr id="4" name="Imagen 1">
          <a:extLst>
            <a:ext uri="{FF2B5EF4-FFF2-40B4-BE49-F238E27FC236}">
              <a16:creationId xmlns:a16="http://schemas.microsoft.com/office/drawing/2014/main" id="{00000000-0008-0000-0000-000004000000}"/>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63285" y="268514"/>
          <a:ext cx="2481943" cy="683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163285</xdr:colOff>
      <xdr:row>0</xdr:row>
      <xdr:rowOff>59535</xdr:rowOff>
    </xdr:from>
    <xdr:to>
      <xdr:col>2</xdr:col>
      <xdr:colOff>221570</xdr:colOff>
      <xdr:row>3</xdr:row>
      <xdr:rowOff>41060</xdr:rowOff>
    </xdr:to>
    <xdr:pic>
      <xdr:nvPicPr>
        <xdr:cNvPr id="21" name="Imagen 1">
          <a:extLst>
            <a:ext uri="{FF2B5EF4-FFF2-40B4-BE49-F238E27FC236}">
              <a16:creationId xmlns:a16="http://schemas.microsoft.com/office/drawing/2014/main" id="{0EECA49B-3686-4657-95E6-A21908BE2C1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163285" y="261941"/>
          <a:ext cx="2468110" cy="664370"/>
        </a:xfrm>
        <a:prstGeom prst="rect">
          <a:avLst/>
        </a:prstGeom>
      </xdr:spPr>
    </xdr:pic>
    <xdr:clientData/>
  </xdr:twoCellAnchor>
  <xdr:twoCellAnchor editAs="oneCell">
    <xdr:from>
      <xdr:col>0</xdr:col>
      <xdr:colOff>11906</xdr:colOff>
      <xdr:row>3</xdr:row>
      <xdr:rowOff>156593</xdr:rowOff>
    </xdr:from>
    <xdr:to>
      <xdr:col>7</xdr:col>
      <xdr:colOff>8958</xdr:colOff>
      <xdr:row>4</xdr:row>
      <xdr:rowOff>143724</xdr:rowOff>
    </xdr:to>
    <xdr:pic>
      <xdr:nvPicPr>
        <xdr:cNvPr id="36" name="Imagen 12">
          <a:extLst>
            <a:ext uri="{FF2B5EF4-FFF2-40B4-BE49-F238E27FC236}">
              <a16:creationId xmlns:a16="http://schemas.microsoft.com/office/drawing/2014/main" id="{DB50EED4-9551-4321-987E-EB71F8E81542}"/>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1061468"/>
          <a:ext cx="10249127" cy="16973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4</xdr:row>
      <xdr:rowOff>1812</xdr:rowOff>
    </xdr:from>
    <xdr:to>
      <xdr:col>6</xdr:col>
      <xdr:colOff>388938</xdr:colOff>
      <xdr:row>4</xdr:row>
      <xdr:rowOff>154781</xdr:rowOff>
    </xdr:to>
    <xdr:pic>
      <xdr:nvPicPr>
        <xdr:cNvPr id="31" name="Imagen 12">
          <a:extLst>
            <a:ext uri="{FF2B5EF4-FFF2-40B4-BE49-F238E27FC236}">
              <a16:creationId xmlns:a16="http://schemas.microsoft.com/office/drawing/2014/main" id="{1E72BDB6-8A99-4844-A2ED-6659CBD7F8F8}"/>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1109093"/>
          <a:ext cx="8691562" cy="152969"/>
        </a:xfrm>
        <a:prstGeom prst="rect">
          <a:avLst/>
        </a:prstGeom>
      </xdr:spPr>
    </xdr:pic>
    <xdr:clientData/>
  </xdr:twoCellAnchor>
  <xdr:twoCellAnchor editAs="oneCell">
    <xdr:from>
      <xdr:col>0</xdr:col>
      <xdr:colOff>1099</xdr:colOff>
      <xdr:row>0</xdr:row>
      <xdr:rowOff>106702</xdr:rowOff>
    </xdr:from>
    <xdr:to>
      <xdr:col>2</xdr:col>
      <xdr:colOff>56209</xdr:colOff>
      <xdr:row>3</xdr:row>
      <xdr:rowOff>67810</xdr:rowOff>
    </xdr:to>
    <xdr:pic>
      <xdr:nvPicPr>
        <xdr:cNvPr id="26" name="Imagen 1">
          <a:extLst>
            <a:ext uri="{FF2B5EF4-FFF2-40B4-BE49-F238E27FC236}">
              <a16:creationId xmlns:a16="http://schemas.microsoft.com/office/drawing/2014/main" id="{A3023C1A-6CD5-4944-B0E2-CFAAEEF0E13F}"/>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099" y="106702"/>
          <a:ext cx="2468110" cy="667016"/>
        </a:xfrm>
        <a:prstGeom prst="rect">
          <a:avLst/>
        </a:prstGeom>
      </xdr:spPr>
    </xdr:pic>
    <xdr:clientData/>
  </xdr:twoCellAnchor>
  <xdr:twoCellAnchor>
    <xdr:from>
      <xdr:col>4</xdr:col>
      <xdr:colOff>250031</xdr:colOff>
      <xdr:row>1</xdr:row>
      <xdr:rowOff>59530</xdr:rowOff>
    </xdr:from>
    <xdr:to>
      <xdr:col>4</xdr:col>
      <xdr:colOff>1303724</xdr:colOff>
      <xdr:row>2</xdr:row>
      <xdr:rowOff>166687</xdr:rowOff>
    </xdr:to>
    <xdr:sp macro="" textlink="">
      <xdr:nvSpPr>
        <xdr:cNvPr id="34" name="Rectángulo 1">
          <a:hlinkClick xmlns:r="http://schemas.openxmlformats.org/officeDocument/2006/relationships" r:id="rId3"/>
          <a:extLst>
            <a:ext uri="{FF2B5EF4-FFF2-40B4-BE49-F238E27FC236}">
              <a16:creationId xmlns:a16="http://schemas.microsoft.com/office/drawing/2014/main" id="{07CB983F-A152-4C00-A49E-09B14D433B0E}"/>
            </a:ext>
            <a:ext uri="{147F2762-F138-4A5C-976F-8EAC2B608ADB}">
              <a16:predDERef xmlns:a16="http://schemas.microsoft.com/office/drawing/2014/main" pred="{29BB0A33-E1DA-4507-B83C-B032EB237C26}"/>
            </a:ext>
          </a:extLst>
        </xdr:cNvPr>
        <xdr:cNvSpPr/>
      </xdr:nvSpPr>
      <xdr:spPr>
        <a:xfrm>
          <a:off x="5798344" y="464343"/>
          <a:ext cx="1053693" cy="357188"/>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11</xdr:col>
      <xdr:colOff>66316</xdr:colOff>
      <xdr:row>16</xdr:row>
      <xdr:rowOff>174517</xdr:rowOff>
    </xdr:from>
    <xdr:to>
      <xdr:col>12</xdr:col>
      <xdr:colOff>469543</xdr:colOff>
      <xdr:row>39</xdr:row>
      <xdr:rowOff>449232</xdr:rowOff>
    </xdr:to>
    <xdr:grpSp>
      <xdr:nvGrpSpPr>
        <xdr:cNvPr id="2" name="Grupo 39">
          <a:extLst>
            <a:ext uri="{FF2B5EF4-FFF2-40B4-BE49-F238E27FC236}">
              <a16:creationId xmlns:a16="http://schemas.microsoft.com/office/drawing/2014/main" id="{0C8BAC87-4244-48BF-BE6D-5733B4539C8D}"/>
            </a:ext>
          </a:extLst>
        </xdr:cNvPr>
        <xdr:cNvGrpSpPr/>
      </xdr:nvGrpSpPr>
      <xdr:grpSpPr>
        <a:xfrm>
          <a:off x="17166492" y="6756105"/>
          <a:ext cx="903757" cy="12773009"/>
          <a:chOff x="12639316" y="6613267"/>
          <a:chExt cx="911227" cy="11979007"/>
        </a:xfrm>
      </xdr:grpSpPr>
      <xdr:pic>
        <xdr:nvPicPr>
          <xdr:cNvPr id="3" name="Imagen 40">
            <a:extLst>
              <a:ext uri="{FF2B5EF4-FFF2-40B4-BE49-F238E27FC236}">
                <a16:creationId xmlns:a16="http://schemas.microsoft.com/office/drawing/2014/main" id="{62E87727-643C-EFB7-7495-D96659B5EEDB}"/>
              </a:ext>
            </a:extLst>
          </xdr:cNvPr>
          <xdr:cNvPicPr>
            <a:picLocks noChangeAspect="1"/>
          </xdr:cNvPicPr>
        </xdr:nvPicPr>
        <xdr:blipFill>
          <a:blip xmlns:r="http://schemas.openxmlformats.org/officeDocument/2006/relationships" r:embed="rId1"/>
          <a:stretch>
            <a:fillRect/>
          </a:stretch>
        </xdr:blipFill>
        <xdr:spPr>
          <a:xfrm>
            <a:off x="12666832" y="6613267"/>
            <a:ext cx="337775" cy="366837"/>
          </a:xfrm>
          <a:prstGeom prst="rect">
            <a:avLst/>
          </a:prstGeom>
        </xdr:spPr>
      </xdr:pic>
      <xdr:pic>
        <xdr:nvPicPr>
          <xdr:cNvPr id="4" name="Imagen 41">
            <a:extLst>
              <a:ext uri="{FF2B5EF4-FFF2-40B4-BE49-F238E27FC236}">
                <a16:creationId xmlns:a16="http://schemas.microsoft.com/office/drawing/2014/main" id="{E8D9A60A-3071-19A6-3C9E-9A815CAB17FC}"/>
              </a:ext>
            </a:extLst>
          </xdr:cNvPr>
          <xdr:cNvPicPr>
            <a:picLocks noChangeAspect="1"/>
          </xdr:cNvPicPr>
        </xdr:nvPicPr>
        <xdr:blipFill>
          <a:blip xmlns:r="http://schemas.openxmlformats.org/officeDocument/2006/relationships" r:embed="rId2"/>
          <a:stretch>
            <a:fillRect/>
          </a:stretch>
        </xdr:blipFill>
        <xdr:spPr>
          <a:xfrm>
            <a:off x="13166731" y="6614054"/>
            <a:ext cx="353650" cy="365263"/>
          </a:xfrm>
          <a:prstGeom prst="rect">
            <a:avLst/>
          </a:prstGeom>
        </xdr:spPr>
      </xdr:pic>
      <xdr:pic>
        <xdr:nvPicPr>
          <xdr:cNvPr id="5" name="Imagen 42">
            <a:extLst>
              <a:ext uri="{FF2B5EF4-FFF2-40B4-BE49-F238E27FC236}">
                <a16:creationId xmlns:a16="http://schemas.microsoft.com/office/drawing/2014/main" id="{5B40C744-9789-A0F4-9CF7-5225768B1995}"/>
              </a:ext>
            </a:extLst>
          </xdr:cNvPr>
          <xdr:cNvPicPr>
            <a:picLocks noChangeAspect="1"/>
          </xdr:cNvPicPr>
        </xdr:nvPicPr>
        <xdr:blipFill>
          <a:blip xmlns:r="http://schemas.openxmlformats.org/officeDocument/2006/relationships" r:embed="rId1"/>
          <a:stretch>
            <a:fillRect/>
          </a:stretch>
        </xdr:blipFill>
        <xdr:spPr>
          <a:xfrm>
            <a:off x="12666832" y="7115631"/>
            <a:ext cx="334600" cy="358766"/>
          </a:xfrm>
          <a:prstGeom prst="rect">
            <a:avLst/>
          </a:prstGeom>
        </xdr:spPr>
      </xdr:pic>
      <xdr:pic>
        <xdr:nvPicPr>
          <xdr:cNvPr id="6" name="Imagen 43">
            <a:extLst>
              <a:ext uri="{FF2B5EF4-FFF2-40B4-BE49-F238E27FC236}">
                <a16:creationId xmlns:a16="http://schemas.microsoft.com/office/drawing/2014/main" id="{9791ABD8-3EF1-3469-091A-C626ACE17C34}"/>
              </a:ext>
            </a:extLst>
          </xdr:cNvPr>
          <xdr:cNvPicPr>
            <a:picLocks noChangeAspect="1"/>
          </xdr:cNvPicPr>
        </xdr:nvPicPr>
        <xdr:blipFill>
          <a:blip xmlns:r="http://schemas.openxmlformats.org/officeDocument/2006/relationships" r:embed="rId3"/>
          <a:stretch>
            <a:fillRect/>
          </a:stretch>
        </xdr:blipFill>
        <xdr:spPr>
          <a:xfrm>
            <a:off x="13158793" y="7666324"/>
            <a:ext cx="391750" cy="370671"/>
          </a:xfrm>
          <a:prstGeom prst="rect">
            <a:avLst/>
          </a:prstGeom>
        </xdr:spPr>
      </xdr:pic>
      <xdr:pic>
        <xdr:nvPicPr>
          <xdr:cNvPr id="7" name="Imagen 44">
            <a:extLst>
              <a:ext uri="{FF2B5EF4-FFF2-40B4-BE49-F238E27FC236}">
                <a16:creationId xmlns:a16="http://schemas.microsoft.com/office/drawing/2014/main" id="{44004D11-11C2-E8BF-B954-5D7384F3532C}"/>
              </a:ext>
            </a:extLst>
          </xdr:cNvPr>
          <xdr:cNvPicPr>
            <a:picLocks noChangeAspect="1"/>
          </xdr:cNvPicPr>
        </xdr:nvPicPr>
        <xdr:blipFill>
          <a:blip xmlns:r="http://schemas.openxmlformats.org/officeDocument/2006/relationships" r:embed="rId4"/>
          <a:stretch>
            <a:fillRect/>
          </a:stretch>
        </xdr:blipFill>
        <xdr:spPr>
          <a:xfrm>
            <a:off x="12655719" y="8326127"/>
            <a:ext cx="353650" cy="336941"/>
          </a:xfrm>
          <a:prstGeom prst="rect">
            <a:avLst/>
          </a:prstGeom>
        </xdr:spPr>
      </xdr:pic>
      <xdr:pic>
        <xdr:nvPicPr>
          <xdr:cNvPr id="8" name="Imagen 45">
            <a:extLst>
              <a:ext uri="{FF2B5EF4-FFF2-40B4-BE49-F238E27FC236}">
                <a16:creationId xmlns:a16="http://schemas.microsoft.com/office/drawing/2014/main" id="{552C7584-AF77-38C3-E2EB-DCFFAD6FE269}"/>
              </a:ext>
            </a:extLst>
          </xdr:cNvPr>
          <xdr:cNvPicPr>
            <a:picLocks noChangeAspect="1"/>
          </xdr:cNvPicPr>
        </xdr:nvPicPr>
        <xdr:blipFill>
          <a:blip xmlns:r="http://schemas.openxmlformats.org/officeDocument/2006/relationships" r:embed="rId3"/>
          <a:stretch>
            <a:fillRect/>
          </a:stretch>
        </xdr:blipFill>
        <xdr:spPr>
          <a:xfrm>
            <a:off x="13158793" y="8317756"/>
            <a:ext cx="326450" cy="333885"/>
          </a:xfrm>
          <a:prstGeom prst="rect">
            <a:avLst/>
          </a:prstGeom>
        </xdr:spPr>
      </xdr:pic>
      <xdr:pic>
        <xdr:nvPicPr>
          <xdr:cNvPr id="9" name="Imagen 46">
            <a:extLst>
              <a:ext uri="{FF2B5EF4-FFF2-40B4-BE49-F238E27FC236}">
                <a16:creationId xmlns:a16="http://schemas.microsoft.com/office/drawing/2014/main" id="{D41E7A76-337C-7BFE-90D2-ED41BCE14C56}"/>
              </a:ext>
            </a:extLst>
          </xdr:cNvPr>
          <xdr:cNvPicPr>
            <a:picLocks noChangeAspect="1"/>
          </xdr:cNvPicPr>
        </xdr:nvPicPr>
        <xdr:blipFill>
          <a:blip xmlns:r="http://schemas.openxmlformats.org/officeDocument/2006/relationships" r:embed="rId3"/>
          <a:stretch>
            <a:fillRect/>
          </a:stretch>
        </xdr:blipFill>
        <xdr:spPr>
          <a:xfrm>
            <a:off x="12658894" y="8880229"/>
            <a:ext cx="350475" cy="342886"/>
          </a:xfrm>
          <a:prstGeom prst="rect">
            <a:avLst/>
          </a:prstGeom>
        </xdr:spPr>
      </xdr:pic>
      <xdr:pic>
        <xdr:nvPicPr>
          <xdr:cNvPr id="10" name="Imagen 47">
            <a:extLst>
              <a:ext uri="{FF2B5EF4-FFF2-40B4-BE49-F238E27FC236}">
                <a16:creationId xmlns:a16="http://schemas.microsoft.com/office/drawing/2014/main" id="{986204B0-3B5D-D258-84F4-4E9B84D8390A}"/>
              </a:ext>
            </a:extLst>
          </xdr:cNvPr>
          <xdr:cNvPicPr>
            <a:picLocks noChangeAspect="1"/>
          </xdr:cNvPicPr>
        </xdr:nvPicPr>
        <xdr:blipFill>
          <a:blip xmlns:r="http://schemas.openxmlformats.org/officeDocument/2006/relationships" r:embed="rId3"/>
          <a:stretch>
            <a:fillRect/>
          </a:stretch>
        </xdr:blipFill>
        <xdr:spPr>
          <a:xfrm>
            <a:off x="12661541" y="9360270"/>
            <a:ext cx="360000" cy="326967"/>
          </a:xfrm>
          <a:prstGeom prst="rect">
            <a:avLst/>
          </a:prstGeom>
        </xdr:spPr>
      </xdr:pic>
      <xdr:pic>
        <xdr:nvPicPr>
          <xdr:cNvPr id="11" name="Imagen 48">
            <a:extLst>
              <a:ext uri="{FF2B5EF4-FFF2-40B4-BE49-F238E27FC236}">
                <a16:creationId xmlns:a16="http://schemas.microsoft.com/office/drawing/2014/main" id="{8FF377D0-0B20-6E68-0B09-6D5A2946F9AF}"/>
              </a:ext>
            </a:extLst>
          </xdr:cNvPr>
          <xdr:cNvPicPr>
            <a:picLocks noChangeAspect="1"/>
          </xdr:cNvPicPr>
        </xdr:nvPicPr>
        <xdr:blipFill>
          <a:blip xmlns:r="http://schemas.openxmlformats.org/officeDocument/2006/relationships" r:embed="rId3"/>
          <a:stretch>
            <a:fillRect/>
          </a:stretch>
        </xdr:blipFill>
        <xdr:spPr>
          <a:xfrm>
            <a:off x="12661541" y="10778129"/>
            <a:ext cx="360000" cy="319341"/>
          </a:xfrm>
          <a:prstGeom prst="rect">
            <a:avLst/>
          </a:prstGeom>
        </xdr:spPr>
      </xdr:pic>
      <xdr:pic>
        <xdr:nvPicPr>
          <xdr:cNvPr id="12" name="Imagen 49">
            <a:extLst>
              <a:ext uri="{FF2B5EF4-FFF2-40B4-BE49-F238E27FC236}">
                <a16:creationId xmlns:a16="http://schemas.microsoft.com/office/drawing/2014/main" id="{A99C0ED3-BC41-57CA-8D8F-251C2CAA1D11}"/>
              </a:ext>
            </a:extLst>
          </xdr:cNvPr>
          <xdr:cNvPicPr>
            <a:picLocks noChangeAspect="1"/>
          </xdr:cNvPicPr>
        </xdr:nvPicPr>
        <xdr:blipFill>
          <a:blip xmlns:r="http://schemas.openxmlformats.org/officeDocument/2006/relationships" r:embed="rId3"/>
          <a:stretch>
            <a:fillRect/>
          </a:stretch>
        </xdr:blipFill>
        <xdr:spPr>
          <a:xfrm>
            <a:off x="12642491" y="14755022"/>
            <a:ext cx="360000" cy="311299"/>
          </a:xfrm>
          <a:prstGeom prst="rect">
            <a:avLst/>
          </a:prstGeom>
        </xdr:spPr>
      </xdr:pic>
      <xdr:pic>
        <xdr:nvPicPr>
          <xdr:cNvPr id="13" name="Imagen 50">
            <a:extLst>
              <a:ext uri="{FF2B5EF4-FFF2-40B4-BE49-F238E27FC236}">
                <a16:creationId xmlns:a16="http://schemas.microsoft.com/office/drawing/2014/main" id="{E0A40358-0132-59E2-DECC-226398A8E530}"/>
              </a:ext>
            </a:extLst>
          </xdr:cNvPr>
          <xdr:cNvPicPr>
            <a:picLocks noChangeAspect="1"/>
          </xdr:cNvPicPr>
        </xdr:nvPicPr>
        <xdr:blipFill>
          <a:blip xmlns:r="http://schemas.openxmlformats.org/officeDocument/2006/relationships" r:embed="rId3"/>
          <a:stretch>
            <a:fillRect/>
          </a:stretch>
        </xdr:blipFill>
        <xdr:spPr>
          <a:xfrm>
            <a:off x="12642491" y="16251461"/>
            <a:ext cx="320147" cy="307797"/>
          </a:xfrm>
          <a:prstGeom prst="rect">
            <a:avLst/>
          </a:prstGeom>
        </xdr:spPr>
      </xdr:pic>
      <xdr:pic>
        <xdr:nvPicPr>
          <xdr:cNvPr id="14" name="Imagen 51">
            <a:extLst>
              <a:ext uri="{FF2B5EF4-FFF2-40B4-BE49-F238E27FC236}">
                <a16:creationId xmlns:a16="http://schemas.microsoft.com/office/drawing/2014/main" id="{235605DE-0791-A68F-AFEF-47853594AA66}"/>
              </a:ext>
            </a:extLst>
          </xdr:cNvPr>
          <xdr:cNvPicPr>
            <a:picLocks noChangeAspect="1"/>
          </xdr:cNvPicPr>
        </xdr:nvPicPr>
        <xdr:blipFill>
          <a:blip xmlns:r="http://schemas.openxmlformats.org/officeDocument/2006/relationships" r:embed="rId1"/>
          <a:stretch>
            <a:fillRect/>
          </a:stretch>
        </xdr:blipFill>
        <xdr:spPr>
          <a:xfrm>
            <a:off x="12639316" y="18263893"/>
            <a:ext cx="360000" cy="328381"/>
          </a:xfrm>
          <a:prstGeom prst="rect">
            <a:avLst/>
          </a:prstGeom>
        </xdr:spPr>
      </xdr:pic>
      <xdr:pic>
        <xdr:nvPicPr>
          <xdr:cNvPr id="15" name="Imagen 52">
            <a:extLst>
              <a:ext uri="{FF2B5EF4-FFF2-40B4-BE49-F238E27FC236}">
                <a16:creationId xmlns:a16="http://schemas.microsoft.com/office/drawing/2014/main" id="{96ECB430-4725-70B4-D6AF-1D033234184F}"/>
              </a:ext>
            </a:extLst>
          </xdr:cNvPr>
          <xdr:cNvPicPr>
            <a:picLocks noChangeAspect="1"/>
          </xdr:cNvPicPr>
        </xdr:nvPicPr>
        <xdr:blipFill>
          <a:blip xmlns:r="http://schemas.openxmlformats.org/officeDocument/2006/relationships" r:embed="rId4"/>
          <a:stretch>
            <a:fillRect/>
          </a:stretch>
        </xdr:blipFill>
        <xdr:spPr>
          <a:xfrm>
            <a:off x="12658894" y="7668346"/>
            <a:ext cx="350475" cy="354670"/>
          </a:xfrm>
          <a:prstGeom prst="rect">
            <a:avLst/>
          </a:prstGeom>
        </xdr:spPr>
      </xdr:pic>
    </xdr:grpSp>
    <xdr:clientData/>
  </xdr:twoCellAnchor>
  <xdr:twoCellAnchor>
    <xdr:from>
      <xdr:col>0</xdr:col>
      <xdr:colOff>0</xdr:colOff>
      <xdr:row>0</xdr:row>
      <xdr:rowOff>117023</xdr:rowOff>
    </xdr:from>
    <xdr:to>
      <xdr:col>7</xdr:col>
      <xdr:colOff>32382</xdr:colOff>
      <xdr:row>4</xdr:row>
      <xdr:rowOff>183243</xdr:rowOff>
    </xdr:to>
    <xdr:grpSp>
      <xdr:nvGrpSpPr>
        <xdr:cNvPr id="16" name="Grupo 3">
          <a:extLst>
            <a:ext uri="{FF2B5EF4-FFF2-40B4-BE49-F238E27FC236}">
              <a16:creationId xmlns:a16="http://schemas.microsoft.com/office/drawing/2014/main" id="{C48FF37F-A132-4A4F-8484-D41F43B4BAB1}"/>
            </a:ext>
          </a:extLst>
        </xdr:cNvPr>
        <xdr:cNvGrpSpPr/>
      </xdr:nvGrpSpPr>
      <xdr:grpSpPr>
        <a:xfrm>
          <a:off x="0" y="117023"/>
          <a:ext cx="10476264" cy="962691"/>
          <a:chOff x="0" y="318106"/>
          <a:chExt cx="10281378" cy="955220"/>
        </a:xfrm>
      </xdr:grpSpPr>
      <xdr:pic>
        <xdr:nvPicPr>
          <xdr:cNvPr id="17" name="Imagen 12">
            <a:extLst>
              <a:ext uri="{FF2B5EF4-FFF2-40B4-BE49-F238E27FC236}">
                <a16:creationId xmlns:a16="http://schemas.microsoft.com/office/drawing/2014/main" id="{31FDD3BD-9710-49B8-4451-63893BB3B6DE}"/>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128214"/>
            <a:ext cx="10281378" cy="145112"/>
          </a:xfrm>
          <a:prstGeom prst="rect">
            <a:avLst/>
          </a:prstGeom>
        </xdr:spPr>
      </xdr:pic>
      <xdr:pic>
        <xdr:nvPicPr>
          <xdr:cNvPr id="18" name="Imagen 1">
            <a:extLst>
              <a:ext uri="{FF2B5EF4-FFF2-40B4-BE49-F238E27FC236}">
                <a16:creationId xmlns:a16="http://schemas.microsoft.com/office/drawing/2014/main" id="{407CBC35-36F3-E359-7B8E-5A4AA0D01EBB}"/>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t="31117" b="28990"/>
          <a:stretch/>
        </xdr:blipFill>
        <xdr:spPr>
          <a:xfrm>
            <a:off x="186418" y="318106"/>
            <a:ext cx="2474838" cy="644525"/>
          </a:xfrm>
          <a:prstGeom prst="rect">
            <a:avLst/>
          </a:prstGeom>
        </xdr:spPr>
      </xdr:pic>
      <xdr:sp macro="" textlink="">
        <xdr:nvSpPr>
          <xdr:cNvPr id="19" name="Rectángulo 1">
            <a:hlinkClick xmlns:r="http://schemas.openxmlformats.org/officeDocument/2006/relationships" r:id="rId7"/>
            <a:extLst>
              <a:ext uri="{FF2B5EF4-FFF2-40B4-BE49-F238E27FC236}">
                <a16:creationId xmlns:a16="http://schemas.microsoft.com/office/drawing/2014/main" id="{C4EC7ECF-D75B-91DF-4AA8-839354D20C41}"/>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11</xdr:col>
      <xdr:colOff>84024</xdr:colOff>
      <xdr:row>62</xdr:row>
      <xdr:rowOff>91468</xdr:rowOff>
    </xdr:from>
    <xdr:to>
      <xdr:col>11</xdr:col>
      <xdr:colOff>426306</xdr:colOff>
      <xdr:row>62</xdr:row>
      <xdr:rowOff>418875</xdr:rowOff>
    </xdr:to>
    <xdr:pic>
      <xdr:nvPicPr>
        <xdr:cNvPr id="20" name="Imagen 3603">
          <a:extLst>
            <a:ext uri="{FF2B5EF4-FFF2-40B4-BE49-F238E27FC236}">
              <a16:creationId xmlns:a16="http://schemas.microsoft.com/office/drawing/2014/main" id="{B367C359-78BC-4353-8E01-D3A09A394752}"/>
            </a:ext>
          </a:extLst>
        </xdr:cNvPr>
        <xdr:cNvPicPr>
          <a:picLocks noChangeAspect="1"/>
        </xdr:cNvPicPr>
      </xdr:nvPicPr>
      <xdr:blipFill>
        <a:blip xmlns:r="http://schemas.openxmlformats.org/officeDocument/2006/relationships" r:embed="rId3"/>
        <a:stretch>
          <a:fillRect/>
        </a:stretch>
      </xdr:blipFill>
      <xdr:spPr>
        <a:xfrm>
          <a:off x="17368724" y="31568418"/>
          <a:ext cx="342282" cy="327407"/>
        </a:xfrm>
        <a:prstGeom prst="rect">
          <a:avLst/>
        </a:prstGeom>
      </xdr:spPr>
    </xdr:pic>
    <xdr:clientData/>
  </xdr:twoCellAnchor>
  <xdr:twoCellAnchor>
    <xdr:from>
      <xdr:col>11</xdr:col>
      <xdr:colOff>71759</xdr:colOff>
      <xdr:row>50</xdr:row>
      <xdr:rowOff>71172</xdr:rowOff>
    </xdr:from>
    <xdr:to>
      <xdr:col>13</xdr:col>
      <xdr:colOff>413241</xdr:colOff>
      <xdr:row>51</xdr:row>
      <xdr:rowOff>446574</xdr:rowOff>
    </xdr:to>
    <xdr:grpSp>
      <xdr:nvGrpSpPr>
        <xdr:cNvPr id="21" name="Grupo 20">
          <a:extLst>
            <a:ext uri="{FF2B5EF4-FFF2-40B4-BE49-F238E27FC236}">
              <a16:creationId xmlns:a16="http://schemas.microsoft.com/office/drawing/2014/main" id="{15953FBC-72AA-4A54-8D00-25369D5A0C02}"/>
            </a:ext>
          </a:extLst>
        </xdr:cNvPr>
        <xdr:cNvGrpSpPr/>
      </xdr:nvGrpSpPr>
      <xdr:grpSpPr>
        <a:xfrm>
          <a:off x="17171935" y="25306819"/>
          <a:ext cx="1342541" cy="883402"/>
          <a:chOff x="16082014" y="23486797"/>
          <a:chExt cx="1341607" cy="883402"/>
        </a:xfrm>
      </xdr:grpSpPr>
      <xdr:pic>
        <xdr:nvPicPr>
          <xdr:cNvPr id="22" name="Imagen 21">
            <a:extLst>
              <a:ext uri="{FF2B5EF4-FFF2-40B4-BE49-F238E27FC236}">
                <a16:creationId xmlns:a16="http://schemas.microsoft.com/office/drawing/2014/main" id="{CACA5369-0491-F5B7-7284-7FEDA12D473C}"/>
              </a:ext>
            </a:extLst>
          </xdr:cNvPr>
          <xdr:cNvPicPr>
            <a:picLocks noChangeAspect="1"/>
          </xdr:cNvPicPr>
        </xdr:nvPicPr>
        <xdr:blipFill>
          <a:blip xmlns:r="http://schemas.openxmlformats.org/officeDocument/2006/relationships" r:embed="rId8"/>
          <a:stretch>
            <a:fillRect/>
          </a:stretch>
        </xdr:blipFill>
        <xdr:spPr>
          <a:xfrm>
            <a:off x="16082014" y="23486797"/>
            <a:ext cx="362002" cy="367200"/>
          </a:xfrm>
          <a:prstGeom prst="rect">
            <a:avLst/>
          </a:prstGeom>
        </xdr:spPr>
      </xdr:pic>
      <xdr:pic>
        <xdr:nvPicPr>
          <xdr:cNvPr id="23" name="Imagen 22">
            <a:extLst>
              <a:ext uri="{FF2B5EF4-FFF2-40B4-BE49-F238E27FC236}">
                <a16:creationId xmlns:a16="http://schemas.microsoft.com/office/drawing/2014/main" id="{AC01E6C7-1CAF-4D1E-4C1A-DCF5DF9B6FBE}"/>
              </a:ext>
            </a:extLst>
          </xdr:cNvPr>
          <xdr:cNvPicPr>
            <a:picLocks noChangeAspect="1"/>
          </xdr:cNvPicPr>
        </xdr:nvPicPr>
        <xdr:blipFill>
          <a:blip xmlns:r="http://schemas.openxmlformats.org/officeDocument/2006/relationships" r:embed="rId4"/>
          <a:stretch>
            <a:fillRect/>
          </a:stretch>
        </xdr:blipFill>
        <xdr:spPr>
          <a:xfrm>
            <a:off x="16589908" y="23486797"/>
            <a:ext cx="343564" cy="367200"/>
          </a:xfrm>
          <a:prstGeom prst="rect">
            <a:avLst/>
          </a:prstGeom>
        </xdr:spPr>
      </xdr:pic>
      <xdr:pic>
        <xdr:nvPicPr>
          <xdr:cNvPr id="24" name="Imagen 23">
            <a:extLst>
              <a:ext uri="{FF2B5EF4-FFF2-40B4-BE49-F238E27FC236}">
                <a16:creationId xmlns:a16="http://schemas.microsoft.com/office/drawing/2014/main" id="{9415407E-7EAF-5A74-5383-E037407D9485}"/>
              </a:ext>
            </a:extLst>
          </xdr:cNvPr>
          <xdr:cNvPicPr>
            <a:picLocks noChangeAspect="1"/>
          </xdr:cNvPicPr>
        </xdr:nvPicPr>
        <xdr:blipFill>
          <a:blip xmlns:r="http://schemas.openxmlformats.org/officeDocument/2006/relationships" r:embed="rId1"/>
          <a:stretch>
            <a:fillRect/>
          </a:stretch>
        </xdr:blipFill>
        <xdr:spPr>
          <a:xfrm>
            <a:off x="17084152" y="23486797"/>
            <a:ext cx="339469" cy="367200"/>
          </a:xfrm>
          <a:prstGeom prst="rect">
            <a:avLst/>
          </a:prstGeom>
        </xdr:spPr>
      </xdr:pic>
      <xdr:pic>
        <xdr:nvPicPr>
          <xdr:cNvPr id="25" name="Imagen 24">
            <a:extLst>
              <a:ext uri="{FF2B5EF4-FFF2-40B4-BE49-F238E27FC236}">
                <a16:creationId xmlns:a16="http://schemas.microsoft.com/office/drawing/2014/main" id="{07B73268-CCC9-F561-DD42-E74A2BD21B0A}"/>
              </a:ext>
            </a:extLst>
          </xdr:cNvPr>
          <xdr:cNvPicPr>
            <a:picLocks noChangeAspect="1"/>
          </xdr:cNvPicPr>
        </xdr:nvPicPr>
        <xdr:blipFill>
          <a:blip xmlns:r="http://schemas.openxmlformats.org/officeDocument/2006/relationships" r:embed="rId1"/>
          <a:stretch>
            <a:fillRect/>
          </a:stretch>
        </xdr:blipFill>
        <xdr:spPr>
          <a:xfrm>
            <a:off x="16085343" y="24002999"/>
            <a:ext cx="339469" cy="367200"/>
          </a:xfrm>
          <a:prstGeom prst="rect">
            <a:avLst/>
          </a:prstGeom>
        </xdr:spPr>
      </xdr:pic>
    </xdr:grpSp>
    <xdr:clientData/>
  </xdr:twoCellAnchor>
  <xdr:twoCellAnchor>
    <xdr:from>
      <xdr:col>11</xdr:col>
      <xdr:colOff>71654</xdr:colOff>
      <xdr:row>53</xdr:row>
      <xdr:rowOff>74075</xdr:rowOff>
    </xdr:from>
    <xdr:to>
      <xdr:col>13</xdr:col>
      <xdr:colOff>429117</xdr:colOff>
      <xdr:row>54</xdr:row>
      <xdr:rowOff>452432</xdr:rowOff>
    </xdr:to>
    <xdr:grpSp>
      <xdr:nvGrpSpPr>
        <xdr:cNvPr id="26" name="Grupo 94">
          <a:extLst>
            <a:ext uri="{FF2B5EF4-FFF2-40B4-BE49-F238E27FC236}">
              <a16:creationId xmlns:a16="http://schemas.microsoft.com/office/drawing/2014/main" id="{535FB666-E3C8-4547-9E16-6789DEAC9678}"/>
            </a:ext>
          </a:extLst>
        </xdr:cNvPr>
        <xdr:cNvGrpSpPr/>
      </xdr:nvGrpSpPr>
      <xdr:grpSpPr>
        <a:xfrm>
          <a:off x="17171830" y="26833722"/>
          <a:ext cx="1358522" cy="886357"/>
          <a:chOff x="16073654" y="25013705"/>
          <a:chExt cx="1357588" cy="886447"/>
        </a:xfrm>
      </xdr:grpSpPr>
      <xdr:pic>
        <xdr:nvPicPr>
          <xdr:cNvPr id="27" name="Imagen 87">
            <a:extLst>
              <a:ext uri="{FF2B5EF4-FFF2-40B4-BE49-F238E27FC236}">
                <a16:creationId xmlns:a16="http://schemas.microsoft.com/office/drawing/2014/main" id="{CD9B2856-8C52-38B1-C8FA-32152BAA6FD6}"/>
              </a:ext>
            </a:extLst>
          </xdr:cNvPr>
          <xdr:cNvPicPr>
            <a:picLocks noChangeAspect="1"/>
          </xdr:cNvPicPr>
        </xdr:nvPicPr>
        <xdr:blipFill>
          <a:blip xmlns:r="http://schemas.openxmlformats.org/officeDocument/2006/relationships" r:embed="rId8"/>
          <a:stretch>
            <a:fillRect/>
          </a:stretch>
        </xdr:blipFill>
        <xdr:spPr>
          <a:xfrm>
            <a:off x="16089635" y="25523033"/>
            <a:ext cx="352896" cy="367200"/>
          </a:xfrm>
          <a:prstGeom prst="rect">
            <a:avLst/>
          </a:prstGeom>
        </xdr:spPr>
      </xdr:pic>
      <xdr:pic>
        <xdr:nvPicPr>
          <xdr:cNvPr id="28" name="Imagen 88">
            <a:extLst>
              <a:ext uri="{FF2B5EF4-FFF2-40B4-BE49-F238E27FC236}">
                <a16:creationId xmlns:a16="http://schemas.microsoft.com/office/drawing/2014/main" id="{985D367B-FA5A-4DAB-2FA8-100C84119B7F}"/>
              </a:ext>
            </a:extLst>
          </xdr:cNvPr>
          <xdr:cNvPicPr>
            <a:picLocks noChangeAspect="1"/>
          </xdr:cNvPicPr>
        </xdr:nvPicPr>
        <xdr:blipFill>
          <a:blip xmlns:r="http://schemas.openxmlformats.org/officeDocument/2006/relationships" r:embed="rId4"/>
          <a:stretch>
            <a:fillRect/>
          </a:stretch>
        </xdr:blipFill>
        <xdr:spPr>
          <a:xfrm>
            <a:off x="16073654" y="25013705"/>
            <a:ext cx="343564" cy="367200"/>
          </a:xfrm>
          <a:prstGeom prst="rect">
            <a:avLst/>
          </a:prstGeom>
        </xdr:spPr>
      </xdr:pic>
      <xdr:pic>
        <xdr:nvPicPr>
          <xdr:cNvPr id="29" name="Imagen 89">
            <a:extLst>
              <a:ext uri="{FF2B5EF4-FFF2-40B4-BE49-F238E27FC236}">
                <a16:creationId xmlns:a16="http://schemas.microsoft.com/office/drawing/2014/main" id="{325DDEF1-E5EC-D210-7A20-A70D3CE3F052}"/>
              </a:ext>
            </a:extLst>
          </xdr:cNvPr>
          <xdr:cNvPicPr>
            <a:picLocks noChangeAspect="1"/>
          </xdr:cNvPicPr>
        </xdr:nvPicPr>
        <xdr:blipFill>
          <a:blip xmlns:r="http://schemas.openxmlformats.org/officeDocument/2006/relationships" r:embed="rId1"/>
          <a:stretch>
            <a:fillRect/>
          </a:stretch>
        </xdr:blipFill>
        <xdr:spPr>
          <a:xfrm>
            <a:off x="17091773" y="25523033"/>
            <a:ext cx="339469" cy="367200"/>
          </a:xfrm>
          <a:prstGeom prst="rect">
            <a:avLst/>
          </a:prstGeom>
        </xdr:spPr>
      </xdr:pic>
      <xdr:pic>
        <xdr:nvPicPr>
          <xdr:cNvPr id="30" name="Imagen 91">
            <a:extLst>
              <a:ext uri="{FF2B5EF4-FFF2-40B4-BE49-F238E27FC236}">
                <a16:creationId xmlns:a16="http://schemas.microsoft.com/office/drawing/2014/main" id="{284CDCB6-6402-A18A-8978-77163D9801CA}"/>
              </a:ext>
            </a:extLst>
          </xdr:cNvPr>
          <xdr:cNvPicPr>
            <a:picLocks noChangeAspect="1"/>
          </xdr:cNvPicPr>
        </xdr:nvPicPr>
        <xdr:blipFill>
          <a:blip xmlns:r="http://schemas.openxmlformats.org/officeDocument/2006/relationships" r:embed="rId9"/>
          <a:stretch>
            <a:fillRect/>
          </a:stretch>
        </xdr:blipFill>
        <xdr:spPr>
          <a:xfrm>
            <a:off x="16570322" y="25013705"/>
            <a:ext cx="355866" cy="367200"/>
          </a:xfrm>
          <a:prstGeom prst="rect">
            <a:avLst/>
          </a:prstGeom>
        </xdr:spPr>
      </xdr:pic>
      <xdr:pic>
        <xdr:nvPicPr>
          <xdr:cNvPr id="31" name="Imagen 92">
            <a:extLst>
              <a:ext uri="{FF2B5EF4-FFF2-40B4-BE49-F238E27FC236}">
                <a16:creationId xmlns:a16="http://schemas.microsoft.com/office/drawing/2014/main" id="{317C18EF-CB1E-B5C0-59AC-46AD6B9F1AB5}"/>
              </a:ext>
            </a:extLst>
          </xdr:cNvPr>
          <xdr:cNvPicPr>
            <a:picLocks noChangeAspect="1"/>
          </xdr:cNvPicPr>
        </xdr:nvPicPr>
        <xdr:blipFill>
          <a:blip xmlns:r="http://schemas.openxmlformats.org/officeDocument/2006/relationships" r:embed="rId10"/>
          <a:stretch>
            <a:fillRect/>
          </a:stretch>
        </xdr:blipFill>
        <xdr:spPr>
          <a:xfrm>
            <a:off x="17064557" y="25013705"/>
            <a:ext cx="360106" cy="367200"/>
          </a:xfrm>
          <a:prstGeom prst="rect">
            <a:avLst/>
          </a:prstGeom>
        </xdr:spPr>
      </xdr:pic>
      <xdr:pic>
        <xdr:nvPicPr>
          <xdr:cNvPr id="32" name="Imagen 93">
            <a:extLst>
              <a:ext uri="{FF2B5EF4-FFF2-40B4-BE49-F238E27FC236}">
                <a16:creationId xmlns:a16="http://schemas.microsoft.com/office/drawing/2014/main" id="{4E68D5F7-F78F-DD01-25CE-27C19790FC48}"/>
              </a:ext>
            </a:extLst>
          </xdr:cNvPr>
          <xdr:cNvPicPr>
            <a:picLocks noChangeAspect="1"/>
          </xdr:cNvPicPr>
        </xdr:nvPicPr>
        <xdr:blipFill>
          <a:blip xmlns:r="http://schemas.openxmlformats.org/officeDocument/2006/relationships" r:embed="rId11"/>
          <a:stretch>
            <a:fillRect/>
          </a:stretch>
        </xdr:blipFill>
        <xdr:spPr>
          <a:xfrm>
            <a:off x="16565563" y="25523033"/>
            <a:ext cx="342000" cy="377119"/>
          </a:xfrm>
          <a:prstGeom prst="rect">
            <a:avLst/>
          </a:prstGeom>
        </xdr:spPr>
      </xdr:pic>
    </xdr:grpSp>
    <xdr:clientData/>
  </xdr:twoCellAnchor>
  <xdr:twoCellAnchor>
    <xdr:from>
      <xdr:col>11</xdr:col>
      <xdr:colOff>86407</xdr:colOff>
      <xdr:row>56</xdr:row>
      <xdr:rowOff>143331</xdr:rowOff>
    </xdr:from>
    <xdr:to>
      <xdr:col>11</xdr:col>
      <xdr:colOff>445170</xdr:colOff>
      <xdr:row>60</xdr:row>
      <xdr:rowOff>468847</xdr:rowOff>
    </xdr:to>
    <xdr:grpSp>
      <xdr:nvGrpSpPr>
        <xdr:cNvPr id="33" name="Grupo 14">
          <a:extLst>
            <a:ext uri="{FF2B5EF4-FFF2-40B4-BE49-F238E27FC236}">
              <a16:creationId xmlns:a16="http://schemas.microsoft.com/office/drawing/2014/main" id="{6D2F8012-BA77-4ACB-8E0B-9DB47FD3C970}"/>
            </a:ext>
          </a:extLst>
        </xdr:cNvPr>
        <xdr:cNvGrpSpPr/>
      </xdr:nvGrpSpPr>
      <xdr:grpSpPr>
        <a:xfrm>
          <a:off x="17186583" y="28426978"/>
          <a:ext cx="358763" cy="2484516"/>
          <a:chOff x="16077222" y="26641827"/>
          <a:chExt cx="366579" cy="3292027"/>
        </a:xfrm>
      </xdr:grpSpPr>
      <xdr:grpSp>
        <xdr:nvGrpSpPr>
          <xdr:cNvPr id="34" name="Grupo 9">
            <a:extLst>
              <a:ext uri="{FF2B5EF4-FFF2-40B4-BE49-F238E27FC236}">
                <a16:creationId xmlns:a16="http://schemas.microsoft.com/office/drawing/2014/main" id="{A2EC6E95-C914-EF2A-D0C3-3AE0239F26F9}"/>
              </a:ext>
            </a:extLst>
          </xdr:cNvPr>
          <xdr:cNvGrpSpPr/>
        </xdr:nvGrpSpPr>
        <xdr:grpSpPr>
          <a:xfrm>
            <a:off x="16077222" y="26641827"/>
            <a:ext cx="366579" cy="2564371"/>
            <a:chOff x="16078359" y="26641827"/>
            <a:chExt cx="366579" cy="2564371"/>
          </a:xfrm>
        </xdr:grpSpPr>
        <xdr:pic>
          <xdr:nvPicPr>
            <xdr:cNvPr id="36" name="Imagen 95">
              <a:extLst>
                <a:ext uri="{FF2B5EF4-FFF2-40B4-BE49-F238E27FC236}">
                  <a16:creationId xmlns:a16="http://schemas.microsoft.com/office/drawing/2014/main" id="{CA64050F-A523-3F35-8BBE-0B8F0C331AB3}"/>
                </a:ext>
              </a:extLst>
            </xdr:cNvPr>
            <xdr:cNvPicPr>
              <a:picLocks noChangeAspect="1"/>
            </xdr:cNvPicPr>
          </xdr:nvPicPr>
          <xdr:blipFill>
            <a:blip xmlns:r="http://schemas.openxmlformats.org/officeDocument/2006/relationships" r:embed="rId1"/>
            <a:stretch>
              <a:fillRect/>
            </a:stretch>
          </xdr:blipFill>
          <xdr:spPr>
            <a:xfrm>
              <a:off x="16083493" y="26641827"/>
              <a:ext cx="361445" cy="483979"/>
            </a:xfrm>
            <a:prstGeom prst="rect">
              <a:avLst/>
            </a:prstGeom>
          </xdr:spPr>
        </xdr:pic>
        <xdr:pic>
          <xdr:nvPicPr>
            <xdr:cNvPr id="37" name="Imagen 4">
              <a:extLst>
                <a:ext uri="{FF2B5EF4-FFF2-40B4-BE49-F238E27FC236}">
                  <a16:creationId xmlns:a16="http://schemas.microsoft.com/office/drawing/2014/main" id="{21549B89-49EE-8B03-53F5-120CEE54B693}"/>
                </a:ext>
              </a:extLst>
            </xdr:cNvPr>
            <xdr:cNvPicPr>
              <a:picLocks noChangeAspect="1"/>
            </xdr:cNvPicPr>
          </xdr:nvPicPr>
          <xdr:blipFill>
            <a:blip xmlns:r="http://schemas.openxmlformats.org/officeDocument/2006/relationships" r:embed="rId3"/>
            <a:stretch>
              <a:fillRect/>
            </a:stretch>
          </xdr:blipFill>
          <xdr:spPr>
            <a:xfrm>
              <a:off x="16078359" y="28048551"/>
              <a:ext cx="349739" cy="481753"/>
            </a:xfrm>
            <a:prstGeom prst="rect">
              <a:avLst/>
            </a:prstGeom>
          </xdr:spPr>
        </xdr:pic>
        <xdr:pic>
          <xdr:nvPicPr>
            <xdr:cNvPr id="38" name="Imagen 8">
              <a:extLst>
                <a:ext uri="{FF2B5EF4-FFF2-40B4-BE49-F238E27FC236}">
                  <a16:creationId xmlns:a16="http://schemas.microsoft.com/office/drawing/2014/main" id="{83674236-A277-7F00-A677-CE2950DF2E4E}"/>
                </a:ext>
              </a:extLst>
            </xdr:cNvPr>
            <xdr:cNvPicPr>
              <a:picLocks noChangeAspect="1"/>
            </xdr:cNvPicPr>
          </xdr:nvPicPr>
          <xdr:blipFill>
            <a:blip xmlns:r="http://schemas.openxmlformats.org/officeDocument/2006/relationships" r:embed="rId3"/>
            <a:stretch>
              <a:fillRect/>
            </a:stretch>
          </xdr:blipFill>
          <xdr:spPr>
            <a:xfrm>
              <a:off x="16078359" y="28758383"/>
              <a:ext cx="349739" cy="447815"/>
            </a:xfrm>
            <a:prstGeom prst="rect">
              <a:avLst/>
            </a:prstGeom>
          </xdr:spPr>
        </xdr:pic>
      </xdr:grpSp>
      <xdr:pic>
        <xdr:nvPicPr>
          <xdr:cNvPr id="35" name="Imagen 10">
            <a:extLst>
              <a:ext uri="{FF2B5EF4-FFF2-40B4-BE49-F238E27FC236}">
                <a16:creationId xmlns:a16="http://schemas.microsoft.com/office/drawing/2014/main" id="{735C1C97-52C7-8313-0DFB-79D037659F7B}"/>
              </a:ext>
            </a:extLst>
          </xdr:cNvPr>
          <xdr:cNvPicPr>
            <a:picLocks noChangeAspect="1"/>
          </xdr:cNvPicPr>
        </xdr:nvPicPr>
        <xdr:blipFill>
          <a:blip xmlns:r="http://schemas.openxmlformats.org/officeDocument/2006/relationships" r:embed="rId3"/>
          <a:stretch>
            <a:fillRect/>
          </a:stretch>
        </xdr:blipFill>
        <xdr:spPr>
          <a:xfrm>
            <a:off x="16077222" y="29495129"/>
            <a:ext cx="349739" cy="438725"/>
          </a:xfrm>
          <a:prstGeom prst="rect">
            <a:avLst/>
          </a:prstGeom>
        </xdr:spPr>
      </xdr:pic>
    </xdr:grpSp>
    <xdr:clientData/>
  </xdr:twoCellAnchor>
  <xdr:twoCellAnchor>
    <xdr:from>
      <xdr:col>11</xdr:col>
      <xdr:colOff>69362</xdr:colOff>
      <xdr:row>64</xdr:row>
      <xdr:rowOff>70378</xdr:rowOff>
    </xdr:from>
    <xdr:to>
      <xdr:col>13</xdr:col>
      <xdr:colOff>442682</xdr:colOff>
      <xdr:row>67</xdr:row>
      <xdr:rowOff>460334</xdr:rowOff>
    </xdr:to>
    <xdr:grpSp>
      <xdr:nvGrpSpPr>
        <xdr:cNvPr id="39" name="Grupo 38">
          <a:extLst>
            <a:ext uri="{FF2B5EF4-FFF2-40B4-BE49-F238E27FC236}">
              <a16:creationId xmlns:a16="http://schemas.microsoft.com/office/drawing/2014/main" id="{BEACAB2F-B813-430B-9303-A94B057CC209}"/>
            </a:ext>
          </a:extLst>
        </xdr:cNvPr>
        <xdr:cNvGrpSpPr/>
      </xdr:nvGrpSpPr>
      <xdr:grpSpPr>
        <a:xfrm>
          <a:off x="17169538" y="32545025"/>
          <a:ext cx="1374379" cy="2608721"/>
          <a:chOff x="16071362" y="30624461"/>
          <a:chExt cx="1368153" cy="1913956"/>
        </a:xfrm>
      </xdr:grpSpPr>
      <xdr:pic>
        <xdr:nvPicPr>
          <xdr:cNvPr id="40" name="Imagen 39">
            <a:extLst>
              <a:ext uri="{FF2B5EF4-FFF2-40B4-BE49-F238E27FC236}">
                <a16:creationId xmlns:a16="http://schemas.microsoft.com/office/drawing/2014/main" id="{EE8526F2-59F4-E39C-1141-DBA9D38940E4}"/>
              </a:ext>
            </a:extLst>
          </xdr:cNvPr>
          <xdr:cNvPicPr>
            <a:picLocks noChangeAspect="1"/>
          </xdr:cNvPicPr>
        </xdr:nvPicPr>
        <xdr:blipFill>
          <a:blip xmlns:r="http://schemas.openxmlformats.org/officeDocument/2006/relationships" r:embed="rId8"/>
          <a:stretch>
            <a:fillRect/>
          </a:stretch>
        </xdr:blipFill>
        <xdr:spPr>
          <a:xfrm>
            <a:off x="16071362" y="30624461"/>
            <a:ext cx="362002" cy="367200"/>
          </a:xfrm>
          <a:prstGeom prst="rect">
            <a:avLst/>
          </a:prstGeom>
        </xdr:spPr>
      </xdr:pic>
      <xdr:pic>
        <xdr:nvPicPr>
          <xdr:cNvPr id="41" name="Imagen 40">
            <a:extLst>
              <a:ext uri="{FF2B5EF4-FFF2-40B4-BE49-F238E27FC236}">
                <a16:creationId xmlns:a16="http://schemas.microsoft.com/office/drawing/2014/main" id="{7A8DAAC1-AEEA-E273-47F2-EA1012772C12}"/>
              </a:ext>
            </a:extLst>
          </xdr:cNvPr>
          <xdr:cNvPicPr>
            <a:picLocks noChangeAspect="1"/>
          </xdr:cNvPicPr>
        </xdr:nvPicPr>
        <xdr:blipFill>
          <a:blip xmlns:r="http://schemas.openxmlformats.org/officeDocument/2006/relationships" r:embed="rId2"/>
          <a:stretch>
            <a:fillRect/>
          </a:stretch>
        </xdr:blipFill>
        <xdr:spPr>
          <a:xfrm>
            <a:off x="16573507" y="30624461"/>
            <a:ext cx="349749" cy="367200"/>
          </a:xfrm>
          <a:prstGeom prst="rect">
            <a:avLst/>
          </a:prstGeom>
        </xdr:spPr>
      </xdr:pic>
      <xdr:pic>
        <xdr:nvPicPr>
          <xdr:cNvPr id="42" name="Imagen 41">
            <a:extLst>
              <a:ext uri="{FF2B5EF4-FFF2-40B4-BE49-F238E27FC236}">
                <a16:creationId xmlns:a16="http://schemas.microsoft.com/office/drawing/2014/main" id="{A86A6938-AE49-6E02-B4ED-58FE3FF3551D}"/>
              </a:ext>
            </a:extLst>
          </xdr:cNvPr>
          <xdr:cNvPicPr>
            <a:picLocks noChangeAspect="1"/>
          </xdr:cNvPicPr>
        </xdr:nvPicPr>
        <xdr:blipFill>
          <a:blip xmlns:r="http://schemas.openxmlformats.org/officeDocument/2006/relationships" r:embed="rId12"/>
          <a:stretch>
            <a:fillRect/>
          </a:stretch>
        </xdr:blipFill>
        <xdr:spPr>
          <a:xfrm>
            <a:off x="17074097" y="30624461"/>
            <a:ext cx="341640" cy="367200"/>
          </a:xfrm>
          <a:prstGeom prst="rect">
            <a:avLst/>
          </a:prstGeom>
        </xdr:spPr>
      </xdr:pic>
      <xdr:pic>
        <xdr:nvPicPr>
          <xdr:cNvPr id="43" name="Imagen 42">
            <a:extLst>
              <a:ext uri="{FF2B5EF4-FFF2-40B4-BE49-F238E27FC236}">
                <a16:creationId xmlns:a16="http://schemas.microsoft.com/office/drawing/2014/main" id="{0B765896-4170-54CF-D447-B407C7AF95FA}"/>
              </a:ext>
            </a:extLst>
          </xdr:cNvPr>
          <xdr:cNvPicPr>
            <a:picLocks noChangeAspect="1"/>
          </xdr:cNvPicPr>
        </xdr:nvPicPr>
        <xdr:blipFill>
          <a:blip xmlns:r="http://schemas.openxmlformats.org/officeDocument/2006/relationships" r:embed="rId8"/>
          <a:stretch>
            <a:fillRect/>
          </a:stretch>
        </xdr:blipFill>
        <xdr:spPr>
          <a:xfrm>
            <a:off x="16076083" y="31114997"/>
            <a:ext cx="362002" cy="367200"/>
          </a:xfrm>
          <a:prstGeom prst="rect">
            <a:avLst/>
          </a:prstGeom>
        </xdr:spPr>
      </xdr:pic>
      <xdr:pic>
        <xdr:nvPicPr>
          <xdr:cNvPr id="44" name="Imagen 43">
            <a:extLst>
              <a:ext uri="{FF2B5EF4-FFF2-40B4-BE49-F238E27FC236}">
                <a16:creationId xmlns:a16="http://schemas.microsoft.com/office/drawing/2014/main" id="{3293FC1E-FDC7-8AA4-9291-179897068EBA}"/>
              </a:ext>
            </a:extLst>
          </xdr:cNvPr>
          <xdr:cNvPicPr>
            <a:picLocks noChangeAspect="1"/>
          </xdr:cNvPicPr>
        </xdr:nvPicPr>
        <xdr:blipFill>
          <a:blip xmlns:r="http://schemas.openxmlformats.org/officeDocument/2006/relationships" r:embed="rId2"/>
          <a:stretch>
            <a:fillRect/>
          </a:stretch>
        </xdr:blipFill>
        <xdr:spPr>
          <a:xfrm>
            <a:off x="16578228" y="31114997"/>
            <a:ext cx="349749" cy="367200"/>
          </a:xfrm>
          <a:prstGeom prst="rect">
            <a:avLst/>
          </a:prstGeom>
        </xdr:spPr>
      </xdr:pic>
      <xdr:pic>
        <xdr:nvPicPr>
          <xdr:cNvPr id="45" name="Imagen 44">
            <a:extLst>
              <a:ext uri="{FF2B5EF4-FFF2-40B4-BE49-F238E27FC236}">
                <a16:creationId xmlns:a16="http://schemas.microsoft.com/office/drawing/2014/main" id="{DA58AF48-A07C-5CBF-A844-572DC677179B}"/>
              </a:ext>
            </a:extLst>
          </xdr:cNvPr>
          <xdr:cNvPicPr>
            <a:picLocks noChangeAspect="1"/>
          </xdr:cNvPicPr>
        </xdr:nvPicPr>
        <xdr:blipFill>
          <a:blip xmlns:r="http://schemas.openxmlformats.org/officeDocument/2006/relationships" r:embed="rId12"/>
          <a:stretch>
            <a:fillRect/>
          </a:stretch>
        </xdr:blipFill>
        <xdr:spPr>
          <a:xfrm>
            <a:off x="17078818" y="31114997"/>
            <a:ext cx="341640" cy="367200"/>
          </a:xfrm>
          <a:prstGeom prst="rect">
            <a:avLst/>
          </a:prstGeom>
        </xdr:spPr>
      </xdr:pic>
      <xdr:pic>
        <xdr:nvPicPr>
          <xdr:cNvPr id="46" name="Imagen 45">
            <a:extLst>
              <a:ext uri="{FF2B5EF4-FFF2-40B4-BE49-F238E27FC236}">
                <a16:creationId xmlns:a16="http://schemas.microsoft.com/office/drawing/2014/main" id="{C637C88E-BE45-1249-370D-5C2C2989223B}"/>
              </a:ext>
            </a:extLst>
          </xdr:cNvPr>
          <xdr:cNvPicPr>
            <a:picLocks noChangeAspect="1"/>
          </xdr:cNvPicPr>
        </xdr:nvPicPr>
        <xdr:blipFill>
          <a:blip xmlns:r="http://schemas.openxmlformats.org/officeDocument/2006/relationships" r:embed="rId8"/>
          <a:stretch>
            <a:fillRect/>
          </a:stretch>
        </xdr:blipFill>
        <xdr:spPr>
          <a:xfrm>
            <a:off x="16080321" y="31627230"/>
            <a:ext cx="362002" cy="367200"/>
          </a:xfrm>
          <a:prstGeom prst="rect">
            <a:avLst/>
          </a:prstGeom>
        </xdr:spPr>
      </xdr:pic>
      <xdr:pic>
        <xdr:nvPicPr>
          <xdr:cNvPr id="47" name="Imagen 46">
            <a:extLst>
              <a:ext uri="{FF2B5EF4-FFF2-40B4-BE49-F238E27FC236}">
                <a16:creationId xmlns:a16="http://schemas.microsoft.com/office/drawing/2014/main" id="{28BC1C77-A7E8-5BA3-3989-B1AA7F3020A5}"/>
              </a:ext>
            </a:extLst>
          </xdr:cNvPr>
          <xdr:cNvPicPr>
            <a:picLocks noChangeAspect="1"/>
          </xdr:cNvPicPr>
        </xdr:nvPicPr>
        <xdr:blipFill>
          <a:blip xmlns:r="http://schemas.openxmlformats.org/officeDocument/2006/relationships" r:embed="rId2"/>
          <a:stretch>
            <a:fillRect/>
          </a:stretch>
        </xdr:blipFill>
        <xdr:spPr>
          <a:xfrm>
            <a:off x="16582466" y="31627230"/>
            <a:ext cx="349749" cy="367200"/>
          </a:xfrm>
          <a:prstGeom prst="rect">
            <a:avLst/>
          </a:prstGeom>
        </xdr:spPr>
      </xdr:pic>
      <xdr:pic>
        <xdr:nvPicPr>
          <xdr:cNvPr id="48" name="Imagen 47">
            <a:extLst>
              <a:ext uri="{FF2B5EF4-FFF2-40B4-BE49-F238E27FC236}">
                <a16:creationId xmlns:a16="http://schemas.microsoft.com/office/drawing/2014/main" id="{DE987FDF-4CAB-537F-B7EB-52E63F23B8A0}"/>
              </a:ext>
            </a:extLst>
          </xdr:cNvPr>
          <xdr:cNvPicPr>
            <a:picLocks noChangeAspect="1"/>
          </xdr:cNvPicPr>
        </xdr:nvPicPr>
        <xdr:blipFill>
          <a:blip xmlns:r="http://schemas.openxmlformats.org/officeDocument/2006/relationships" r:embed="rId12"/>
          <a:stretch>
            <a:fillRect/>
          </a:stretch>
        </xdr:blipFill>
        <xdr:spPr>
          <a:xfrm>
            <a:off x="17083056" y="31627230"/>
            <a:ext cx="341640" cy="367200"/>
          </a:xfrm>
          <a:prstGeom prst="rect">
            <a:avLst/>
          </a:prstGeom>
        </xdr:spPr>
      </xdr:pic>
      <xdr:pic>
        <xdr:nvPicPr>
          <xdr:cNvPr id="49" name="Imagen 48">
            <a:extLst>
              <a:ext uri="{FF2B5EF4-FFF2-40B4-BE49-F238E27FC236}">
                <a16:creationId xmlns:a16="http://schemas.microsoft.com/office/drawing/2014/main" id="{5464859A-A74D-AFBB-56F6-D801C6948CF7}"/>
              </a:ext>
            </a:extLst>
          </xdr:cNvPr>
          <xdr:cNvPicPr>
            <a:picLocks noChangeAspect="1"/>
          </xdr:cNvPicPr>
        </xdr:nvPicPr>
        <xdr:blipFill>
          <a:blip xmlns:r="http://schemas.openxmlformats.org/officeDocument/2006/relationships" r:embed="rId8"/>
          <a:stretch>
            <a:fillRect/>
          </a:stretch>
        </xdr:blipFill>
        <xdr:spPr>
          <a:xfrm>
            <a:off x="16095140" y="32171217"/>
            <a:ext cx="362002" cy="367200"/>
          </a:xfrm>
          <a:prstGeom prst="rect">
            <a:avLst/>
          </a:prstGeom>
        </xdr:spPr>
      </xdr:pic>
      <xdr:pic>
        <xdr:nvPicPr>
          <xdr:cNvPr id="50" name="Imagen 49">
            <a:extLst>
              <a:ext uri="{FF2B5EF4-FFF2-40B4-BE49-F238E27FC236}">
                <a16:creationId xmlns:a16="http://schemas.microsoft.com/office/drawing/2014/main" id="{BEECA1FD-6D45-E6F8-5E0A-67D13982ABE1}"/>
              </a:ext>
            </a:extLst>
          </xdr:cNvPr>
          <xdr:cNvPicPr>
            <a:picLocks noChangeAspect="1"/>
          </xdr:cNvPicPr>
        </xdr:nvPicPr>
        <xdr:blipFill>
          <a:blip xmlns:r="http://schemas.openxmlformats.org/officeDocument/2006/relationships" r:embed="rId2"/>
          <a:stretch>
            <a:fillRect/>
          </a:stretch>
        </xdr:blipFill>
        <xdr:spPr>
          <a:xfrm>
            <a:off x="16597285" y="32171217"/>
            <a:ext cx="349749" cy="367200"/>
          </a:xfrm>
          <a:prstGeom prst="rect">
            <a:avLst/>
          </a:prstGeom>
        </xdr:spPr>
      </xdr:pic>
      <xdr:pic>
        <xdr:nvPicPr>
          <xdr:cNvPr id="51" name="Imagen 50">
            <a:extLst>
              <a:ext uri="{FF2B5EF4-FFF2-40B4-BE49-F238E27FC236}">
                <a16:creationId xmlns:a16="http://schemas.microsoft.com/office/drawing/2014/main" id="{1EC9D6A7-916A-0601-5823-7A44E14F8E94}"/>
              </a:ext>
            </a:extLst>
          </xdr:cNvPr>
          <xdr:cNvPicPr>
            <a:picLocks noChangeAspect="1"/>
          </xdr:cNvPicPr>
        </xdr:nvPicPr>
        <xdr:blipFill>
          <a:blip xmlns:r="http://schemas.openxmlformats.org/officeDocument/2006/relationships" r:embed="rId12"/>
          <a:stretch>
            <a:fillRect/>
          </a:stretch>
        </xdr:blipFill>
        <xdr:spPr>
          <a:xfrm>
            <a:off x="17097875" y="32171217"/>
            <a:ext cx="341640" cy="367200"/>
          </a:xfrm>
          <a:prstGeom prst="rect">
            <a:avLst/>
          </a:prstGeom>
        </xdr:spPr>
      </xdr:pic>
    </xdr:grpSp>
    <xdr:clientData/>
  </xdr:twoCellAnchor>
  <xdr:twoCellAnchor>
    <xdr:from>
      <xdr:col>11</xdr:col>
      <xdr:colOff>56246</xdr:colOff>
      <xdr:row>69</xdr:row>
      <xdr:rowOff>121555</xdr:rowOff>
    </xdr:from>
    <xdr:to>
      <xdr:col>14</xdr:col>
      <xdr:colOff>436431</xdr:colOff>
      <xdr:row>73</xdr:row>
      <xdr:rowOff>496918</xdr:rowOff>
    </xdr:to>
    <xdr:grpSp>
      <xdr:nvGrpSpPr>
        <xdr:cNvPr id="52" name="Grupo 125">
          <a:extLst>
            <a:ext uri="{FF2B5EF4-FFF2-40B4-BE49-F238E27FC236}">
              <a16:creationId xmlns:a16="http://schemas.microsoft.com/office/drawing/2014/main" id="{D9D5811C-2847-4276-AB5C-7E42BC614FA9}"/>
            </a:ext>
          </a:extLst>
        </xdr:cNvPr>
        <xdr:cNvGrpSpPr/>
      </xdr:nvGrpSpPr>
      <xdr:grpSpPr>
        <a:xfrm>
          <a:off x="17156422" y="35980379"/>
          <a:ext cx="1881774" cy="2609068"/>
          <a:chOff x="13300532" y="35176731"/>
          <a:chExt cx="1876970" cy="2401013"/>
        </a:xfrm>
      </xdr:grpSpPr>
      <xdr:grpSp>
        <xdr:nvGrpSpPr>
          <xdr:cNvPr id="53" name="Grupo 103">
            <a:extLst>
              <a:ext uri="{FF2B5EF4-FFF2-40B4-BE49-F238E27FC236}">
                <a16:creationId xmlns:a16="http://schemas.microsoft.com/office/drawing/2014/main" id="{4BDF4D23-3E18-532D-C248-3AEF9FBF6138}"/>
              </a:ext>
            </a:extLst>
          </xdr:cNvPr>
          <xdr:cNvGrpSpPr/>
        </xdr:nvGrpSpPr>
        <xdr:grpSpPr>
          <a:xfrm>
            <a:off x="13309603" y="35176731"/>
            <a:ext cx="1867899" cy="367200"/>
            <a:chOff x="13307787" y="35176731"/>
            <a:chExt cx="1867899" cy="367200"/>
          </a:xfrm>
        </xdr:grpSpPr>
        <xdr:pic>
          <xdr:nvPicPr>
            <xdr:cNvPr id="74" name="Imagen 5">
              <a:extLst>
                <a:ext uri="{FF2B5EF4-FFF2-40B4-BE49-F238E27FC236}">
                  <a16:creationId xmlns:a16="http://schemas.microsoft.com/office/drawing/2014/main" id="{38142AF4-9E90-BD74-62B3-16860E1A96B1}"/>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75" name="Imagen 6">
              <a:extLst>
                <a:ext uri="{FF2B5EF4-FFF2-40B4-BE49-F238E27FC236}">
                  <a16:creationId xmlns:a16="http://schemas.microsoft.com/office/drawing/2014/main" id="{8DB06B40-DFB1-FA7A-801F-CB1FA76242EA}"/>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76" name="Imagen 7">
              <a:extLst>
                <a:ext uri="{FF2B5EF4-FFF2-40B4-BE49-F238E27FC236}">
                  <a16:creationId xmlns:a16="http://schemas.microsoft.com/office/drawing/2014/main" id="{3FC06CF5-8AA0-1222-E4E3-9E86DE57D7C1}"/>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77" name="Imagen 19">
              <a:extLst>
                <a:ext uri="{FF2B5EF4-FFF2-40B4-BE49-F238E27FC236}">
                  <a16:creationId xmlns:a16="http://schemas.microsoft.com/office/drawing/2014/main" id="{1312B9F8-8CF2-057B-F59D-53007BED00A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4" name="Grupo 104">
            <a:extLst>
              <a:ext uri="{FF2B5EF4-FFF2-40B4-BE49-F238E27FC236}">
                <a16:creationId xmlns:a16="http://schemas.microsoft.com/office/drawing/2014/main" id="{3B46DEC8-0D28-7173-6B49-676305F8577B}"/>
              </a:ext>
            </a:extLst>
          </xdr:cNvPr>
          <xdr:cNvGrpSpPr/>
        </xdr:nvGrpSpPr>
        <xdr:grpSpPr>
          <a:xfrm>
            <a:off x="13300532" y="35699736"/>
            <a:ext cx="1867899" cy="367201"/>
            <a:chOff x="13307787" y="35202622"/>
            <a:chExt cx="1867899" cy="367201"/>
          </a:xfrm>
        </xdr:grpSpPr>
        <xdr:pic>
          <xdr:nvPicPr>
            <xdr:cNvPr id="70" name="Imagen 105">
              <a:extLst>
                <a:ext uri="{FF2B5EF4-FFF2-40B4-BE49-F238E27FC236}">
                  <a16:creationId xmlns:a16="http://schemas.microsoft.com/office/drawing/2014/main" id="{D5C9A291-D68E-04D7-D014-332705FC3F18}"/>
                </a:ext>
              </a:extLst>
            </xdr:cNvPr>
            <xdr:cNvPicPr>
              <a:picLocks noChangeAspect="1"/>
            </xdr:cNvPicPr>
          </xdr:nvPicPr>
          <xdr:blipFill>
            <a:blip xmlns:r="http://schemas.openxmlformats.org/officeDocument/2006/relationships" r:embed="rId13"/>
            <a:stretch>
              <a:fillRect/>
            </a:stretch>
          </xdr:blipFill>
          <xdr:spPr>
            <a:xfrm>
              <a:off x="13307787" y="35202623"/>
              <a:ext cx="359033" cy="367200"/>
            </a:xfrm>
            <a:prstGeom prst="rect">
              <a:avLst/>
            </a:prstGeom>
          </xdr:spPr>
        </xdr:pic>
        <xdr:pic>
          <xdr:nvPicPr>
            <xdr:cNvPr id="71" name="Imagen 106">
              <a:extLst>
                <a:ext uri="{FF2B5EF4-FFF2-40B4-BE49-F238E27FC236}">
                  <a16:creationId xmlns:a16="http://schemas.microsoft.com/office/drawing/2014/main" id="{6BE54042-6809-ED83-72C6-E97879E012AF}"/>
                </a:ext>
              </a:extLst>
            </xdr:cNvPr>
            <xdr:cNvPicPr>
              <a:picLocks noChangeAspect="1"/>
            </xdr:cNvPicPr>
          </xdr:nvPicPr>
          <xdr:blipFill>
            <a:blip xmlns:r="http://schemas.openxmlformats.org/officeDocument/2006/relationships" r:embed="rId1"/>
            <a:stretch>
              <a:fillRect/>
            </a:stretch>
          </xdr:blipFill>
          <xdr:spPr>
            <a:xfrm>
              <a:off x="13818357" y="35202623"/>
              <a:ext cx="339469" cy="367200"/>
            </a:xfrm>
            <a:prstGeom prst="rect">
              <a:avLst/>
            </a:prstGeom>
          </xdr:spPr>
        </xdr:pic>
        <xdr:pic>
          <xdr:nvPicPr>
            <xdr:cNvPr id="72" name="Imagen 107">
              <a:extLst>
                <a:ext uri="{FF2B5EF4-FFF2-40B4-BE49-F238E27FC236}">
                  <a16:creationId xmlns:a16="http://schemas.microsoft.com/office/drawing/2014/main" id="{C7F9577A-EA9E-7941-E2AF-E5C8DF0A5A38}"/>
                </a:ext>
              </a:extLst>
            </xdr:cNvPr>
            <xdr:cNvPicPr>
              <a:picLocks noChangeAspect="1"/>
            </xdr:cNvPicPr>
          </xdr:nvPicPr>
          <xdr:blipFill>
            <a:blip xmlns:r="http://schemas.openxmlformats.org/officeDocument/2006/relationships" r:embed="rId14"/>
            <a:stretch>
              <a:fillRect/>
            </a:stretch>
          </xdr:blipFill>
          <xdr:spPr>
            <a:xfrm>
              <a:off x="14327116" y="35202623"/>
              <a:ext cx="345085" cy="367200"/>
            </a:xfrm>
            <a:prstGeom prst="rect">
              <a:avLst/>
            </a:prstGeom>
          </xdr:spPr>
        </xdr:pic>
        <xdr:pic>
          <xdr:nvPicPr>
            <xdr:cNvPr id="73" name="Imagen 108">
              <a:extLst>
                <a:ext uri="{FF2B5EF4-FFF2-40B4-BE49-F238E27FC236}">
                  <a16:creationId xmlns:a16="http://schemas.microsoft.com/office/drawing/2014/main" id="{5153BAB0-1835-A821-E9AA-BF28AF97AA34}"/>
                </a:ext>
              </a:extLst>
            </xdr:cNvPr>
            <xdr:cNvPicPr>
              <a:picLocks noChangeAspect="1"/>
            </xdr:cNvPicPr>
          </xdr:nvPicPr>
          <xdr:blipFill>
            <a:blip xmlns:r="http://schemas.openxmlformats.org/officeDocument/2006/relationships" r:embed="rId15"/>
            <a:stretch>
              <a:fillRect/>
            </a:stretch>
          </xdr:blipFill>
          <xdr:spPr>
            <a:xfrm>
              <a:off x="14821205" y="35202622"/>
              <a:ext cx="354481" cy="367200"/>
            </a:xfrm>
            <a:prstGeom prst="rect">
              <a:avLst/>
            </a:prstGeom>
          </xdr:spPr>
        </xdr:pic>
      </xdr:grpSp>
      <xdr:grpSp>
        <xdr:nvGrpSpPr>
          <xdr:cNvPr id="55" name="Grupo 109">
            <a:extLst>
              <a:ext uri="{FF2B5EF4-FFF2-40B4-BE49-F238E27FC236}">
                <a16:creationId xmlns:a16="http://schemas.microsoft.com/office/drawing/2014/main" id="{375DE713-A8A4-D934-FBA4-51C9CC12C195}"/>
              </a:ext>
            </a:extLst>
          </xdr:cNvPr>
          <xdr:cNvGrpSpPr/>
        </xdr:nvGrpSpPr>
        <xdr:grpSpPr>
          <a:xfrm>
            <a:off x="13309603" y="36198175"/>
            <a:ext cx="1867899" cy="367200"/>
            <a:chOff x="13307787" y="35176731"/>
            <a:chExt cx="1867899" cy="367200"/>
          </a:xfrm>
        </xdr:grpSpPr>
        <xdr:pic>
          <xdr:nvPicPr>
            <xdr:cNvPr id="66" name="Imagen 110">
              <a:extLst>
                <a:ext uri="{FF2B5EF4-FFF2-40B4-BE49-F238E27FC236}">
                  <a16:creationId xmlns:a16="http://schemas.microsoft.com/office/drawing/2014/main" id="{AE081E62-EEB2-639F-67DE-FE78B3DE6E81}"/>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67" name="Imagen 111">
              <a:extLst>
                <a:ext uri="{FF2B5EF4-FFF2-40B4-BE49-F238E27FC236}">
                  <a16:creationId xmlns:a16="http://schemas.microsoft.com/office/drawing/2014/main" id="{ACAD5933-0440-2E0D-CF2C-46D132A8BF34}"/>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8" name="Imagen 112">
              <a:extLst>
                <a:ext uri="{FF2B5EF4-FFF2-40B4-BE49-F238E27FC236}">
                  <a16:creationId xmlns:a16="http://schemas.microsoft.com/office/drawing/2014/main" id="{58A4DF3F-67AE-7FF6-02B6-DFE3D9A3BE8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9" name="Imagen 113">
              <a:extLst>
                <a:ext uri="{FF2B5EF4-FFF2-40B4-BE49-F238E27FC236}">
                  <a16:creationId xmlns:a16="http://schemas.microsoft.com/office/drawing/2014/main" id="{453A67E3-4BE7-4E45-43DC-3C2B3A495D47}"/>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6" name="Grupo 114">
            <a:extLst>
              <a:ext uri="{FF2B5EF4-FFF2-40B4-BE49-F238E27FC236}">
                <a16:creationId xmlns:a16="http://schemas.microsoft.com/office/drawing/2014/main" id="{F523EFCB-4BCE-CFD7-5763-2CDDB4AF4A06}"/>
              </a:ext>
            </a:extLst>
          </xdr:cNvPr>
          <xdr:cNvGrpSpPr/>
        </xdr:nvGrpSpPr>
        <xdr:grpSpPr>
          <a:xfrm>
            <a:off x="13309603" y="36695288"/>
            <a:ext cx="1867899" cy="367200"/>
            <a:chOff x="13307787" y="35176731"/>
            <a:chExt cx="1867899" cy="367200"/>
          </a:xfrm>
        </xdr:grpSpPr>
        <xdr:pic>
          <xdr:nvPicPr>
            <xdr:cNvPr id="62" name="Imagen 115">
              <a:extLst>
                <a:ext uri="{FF2B5EF4-FFF2-40B4-BE49-F238E27FC236}">
                  <a16:creationId xmlns:a16="http://schemas.microsoft.com/office/drawing/2014/main" id="{EA7D19F7-7AC9-BD9A-1B2D-280D9CADA3EC}"/>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63" name="Imagen 116">
              <a:extLst>
                <a:ext uri="{FF2B5EF4-FFF2-40B4-BE49-F238E27FC236}">
                  <a16:creationId xmlns:a16="http://schemas.microsoft.com/office/drawing/2014/main" id="{DBFF8776-1F1B-5400-81EC-C401C88D1B69}"/>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4" name="Imagen 117">
              <a:extLst>
                <a:ext uri="{FF2B5EF4-FFF2-40B4-BE49-F238E27FC236}">
                  <a16:creationId xmlns:a16="http://schemas.microsoft.com/office/drawing/2014/main" id="{0B379AC5-12DE-DD30-C2BC-8F0DAEE6BD3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5" name="Imagen 118">
              <a:extLst>
                <a:ext uri="{FF2B5EF4-FFF2-40B4-BE49-F238E27FC236}">
                  <a16:creationId xmlns:a16="http://schemas.microsoft.com/office/drawing/2014/main" id="{964F9791-76F2-824E-3AB0-5B102A20293E}"/>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nvGrpSpPr>
          <xdr:cNvPr id="57" name="Grupo 119">
            <a:extLst>
              <a:ext uri="{FF2B5EF4-FFF2-40B4-BE49-F238E27FC236}">
                <a16:creationId xmlns:a16="http://schemas.microsoft.com/office/drawing/2014/main" id="{7639A8FE-7968-15BE-3B30-BA9C03BA2B4C}"/>
              </a:ext>
            </a:extLst>
          </xdr:cNvPr>
          <xdr:cNvGrpSpPr/>
        </xdr:nvGrpSpPr>
        <xdr:grpSpPr>
          <a:xfrm>
            <a:off x="13300532" y="37210544"/>
            <a:ext cx="1867899" cy="367200"/>
            <a:chOff x="13307787" y="35176731"/>
            <a:chExt cx="1867899" cy="367200"/>
          </a:xfrm>
        </xdr:grpSpPr>
        <xdr:pic>
          <xdr:nvPicPr>
            <xdr:cNvPr id="58" name="Imagen 120">
              <a:extLst>
                <a:ext uri="{FF2B5EF4-FFF2-40B4-BE49-F238E27FC236}">
                  <a16:creationId xmlns:a16="http://schemas.microsoft.com/office/drawing/2014/main" id="{4331AFED-CD52-D235-8556-EBECDE5AFA54}"/>
                </a:ext>
              </a:extLst>
            </xdr:cNvPr>
            <xdr:cNvPicPr>
              <a:picLocks noChangeAspect="1"/>
            </xdr:cNvPicPr>
          </xdr:nvPicPr>
          <xdr:blipFill>
            <a:blip xmlns:r="http://schemas.openxmlformats.org/officeDocument/2006/relationships" r:embed="rId13"/>
            <a:stretch>
              <a:fillRect/>
            </a:stretch>
          </xdr:blipFill>
          <xdr:spPr>
            <a:xfrm>
              <a:off x="13307787" y="35176731"/>
              <a:ext cx="359033" cy="367200"/>
            </a:xfrm>
            <a:prstGeom prst="rect">
              <a:avLst/>
            </a:prstGeom>
          </xdr:spPr>
        </xdr:pic>
        <xdr:pic>
          <xdr:nvPicPr>
            <xdr:cNvPr id="59" name="Imagen 121">
              <a:extLst>
                <a:ext uri="{FF2B5EF4-FFF2-40B4-BE49-F238E27FC236}">
                  <a16:creationId xmlns:a16="http://schemas.microsoft.com/office/drawing/2014/main" id="{7385F7F6-BF4F-1834-88E7-979A73C3EF50}"/>
                </a:ext>
              </a:extLst>
            </xdr:cNvPr>
            <xdr:cNvPicPr>
              <a:picLocks noChangeAspect="1"/>
            </xdr:cNvPicPr>
          </xdr:nvPicPr>
          <xdr:blipFill>
            <a:blip xmlns:r="http://schemas.openxmlformats.org/officeDocument/2006/relationships" r:embed="rId1"/>
            <a:stretch>
              <a:fillRect/>
            </a:stretch>
          </xdr:blipFill>
          <xdr:spPr>
            <a:xfrm>
              <a:off x="13818357" y="35176731"/>
              <a:ext cx="339469" cy="367200"/>
            </a:xfrm>
            <a:prstGeom prst="rect">
              <a:avLst/>
            </a:prstGeom>
          </xdr:spPr>
        </xdr:pic>
        <xdr:pic>
          <xdr:nvPicPr>
            <xdr:cNvPr id="60" name="Imagen 122">
              <a:extLst>
                <a:ext uri="{FF2B5EF4-FFF2-40B4-BE49-F238E27FC236}">
                  <a16:creationId xmlns:a16="http://schemas.microsoft.com/office/drawing/2014/main" id="{25CC63D4-6EB0-613F-2F0C-BF5C9769E903}"/>
                </a:ext>
              </a:extLst>
            </xdr:cNvPr>
            <xdr:cNvPicPr>
              <a:picLocks noChangeAspect="1"/>
            </xdr:cNvPicPr>
          </xdr:nvPicPr>
          <xdr:blipFill>
            <a:blip xmlns:r="http://schemas.openxmlformats.org/officeDocument/2006/relationships" r:embed="rId14"/>
            <a:stretch>
              <a:fillRect/>
            </a:stretch>
          </xdr:blipFill>
          <xdr:spPr>
            <a:xfrm>
              <a:off x="14327116" y="35176731"/>
              <a:ext cx="345085" cy="367200"/>
            </a:xfrm>
            <a:prstGeom prst="rect">
              <a:avLst/>
            </a:prstGeom>
          </xdr:spPr>
        </xdr:pic>
        <xdr:pic>
          <xdr:nvPicPr>
            <xdr:cNvPr id="61" name="Imagen 123">
              <a:extLst>
                <a:ext uri="{FF2B5EF4-FFF2-40B4-BE49-F238E27FC236}">
                  <a16:creationId xmlns:a16="http://schemas.microsoft.com/office/drawing/2014/main" id="{E311D9C9-9781-F5DF-15C3-A8B210954C41}"/>
                </a:ext>
              </a:extLst>
            </xdr:cNvPr>
            <xdr:cNvPicPr>
              <a:picLocks noChangeAspect="1"/>
            </xdr:cNvPicPr>
          </xdr:nvPicPr>
          <xdr:blipFill>
            <a:blip xmlns:r="http://schemas.openxmlformats.org/officeDocument/2006/relationships" r:embed="rId15"/>
            <a:stretch>
              <a:fillRect/>
            </a:stretch>
          </xdr:blipFill>
          <xdr:spPr>
            <a:xfrm>
              <a:off x="14821205" y="35176731"/>
              <a:ext cx="354481" cy="367200"/>
            </a:xfrm>
            <a:prstGeom prst="rect">
              <a:avLst/>
            </a:prstGeom>
          </xdr:spPr>
        </xdr:pic>
      </xdr:grpSp>
    </xdr:grpSp>
    <xdr:clientData/>
  </xdr:twoCellAnchor>
  <xdr:twoCellAnchor>
    <xdr:from>
      <xdr:col>11</xdr:col>
      <xdr:colOff>68486</xdr:colOff>
      <xdr:row>75</xdr:row>
      <xdr:rowOff>135614</xdr:rowOff>
    </xdr:from>
    <xdr:to>
      <xdr:col>12</xdr:col>
      <xdr:colOff>409040</xdr:colOff>
      <xdr:row>79</xdr:row>
      <xdr:rowOff>460008</xdr:rowOff>
    </xdr:to>
    <xdr:grpSp>
      <xdr:nvGrpSpPr>
        <xdr:cNvPr id="78" name="Grupo 133">
          <a:extLst>
            <a:ext uri="{FF2B5EF4-FFF2-40B4-BE49-F238E27FC236}">
              <a16:creationId xmlns:a16="http://schemas.microsoft.com/office/drawing/2014/main" id="{1281EE33-54FA-48FB-BA38-701AFB646D2E}"/>
            </a:ext>
          </a:extLst>
        </xdr:cNvPr>
        <xdr:cNvGrpSpPr/>
      </xdr:nvGrpSpPr>
      <xdr:grpSpPr>
        <a:xfrm>
          <a:off x="17168662" y="39311379"/>
          <a:ext cx="841084" cy="2812100"/>
          <a:chOff x="13325925" y="38221709"/>
          <a:chExt cx="839482" cy="2994433"/>
        </a:xfrm>
      </xdr:grpSpPr>
      <xdr:pic>
        <xdr:nvPicPr>
          <xdr:cNvPr id="79" name="Imagen 126">
            <a:extLst>
              <a:ext uri="{FF2B5EF4-FFF2-40B4-BE49-F238E27FC236}">
                <a16:creationId xmlns:a16="http://schemas.microsoft.com/office/drawing/2014/main" id="{1A21417C-4A52-6D28-1CF9-B26A414671B3}"/>
              </a:ext>
            </a:extLst>
          </xdr:cNvPr>
          <xdr:cNvPicPr>
            <a:picLocks noChangeAspect="1"/>
          </xdr:cNvPicPr>
        </xdr:nvPicPr>
        <xdr:blipFill>
          <a:blip xmlns:r="http://schemas.openxmlformats.org/officeDocument/2006/relationships" r:embed="rId16"/>
          <a:stretch>
            <a:fillRect/>
          </a:stretch>
        </xdr:blipFill>
        <xdr:spPr>
          <a:xfrm>
            <a:off x="13334997" y="38221709"/>
            <a:ext cx="339043" cy="367200"/>
          </a:xfrm>
          <a:prstGeom prst="rect">
            <a:avLst/>
          </a:prstGeom>
        </xdr:spPr>
      </xdr:pic>
      <xdr:pic>
        <xdr:nvPicPr>
          <xdr:cNvPr id="80" name="Imagen 127">
            <a:extLst>
              <a:ext uri="{FF2B5EF4-FFF2-40B4-BE49-F238E27FC236}">
                <a16:creationId xmlns:a16="http://schemas.microsoft.com/office/drawing/2014/main" id="{5E51E8FF-5E21-EA9D-4FA2-EA1A62150D15}"/>
              </a:ext>
            </a:extLst>
          </xdr:cNvPr>
          <xdr:cNvPicPr>
            <a:picLocks noChangeAspect="1"/>
          </xdr:cNvPicPr>
        </xdr:nvPicPr>
        <xdr:blipFill>
          <a:blip xmlns:r="http://schemas.openxmlformats.org/officeDocument/2006/relationships" r:embed="rId14"/>
          <a:stretch>
            <a:fillRect/>
          </a:stretch>
        </xdr:blipFill>
        <xdr:spPr>
          <a:xfrm>
            <a:off x="13820322" y="38221709"/>
            <a:ext cx="345085" cy="367200"/>
          </a:xfrm>
          <a:prstGeom prst="rect">
            <a:avLst/>
          </a:prstGeom>
        </xdr:spPr>
      </xdr:pic>
      <xdr:pic>
        <xdr:nvPicPr>
          <xdr:cNvPr id="81" name="Imagen 129">
            <a:extLst>
              <a:ext uri="{FF2B5EF4-FFF2-40B4-BE49-F238E27FC236}">
                <a16:creationId xmlns:a16="http://schemas.microsoft.com/office/drawing/2014/main" id="{1CBD230C-C778-8F76-3A01-EEB66CE498E9}"/>
              </a:ext>
            </a:extLst>
          </xdr:cNvPr>
          <xdr:cNvPicPr>
            <a:picLocks noChangeAspect="1"/>
          </xdr:cNvPicPr>
        </xdr:nvPicPr>
        <xdr:blipFill>
          <a:blip xmlns:r="http://schemas.openxmlformats.org/officeDocument/2006/relationships" r:embed="rId16"/>
          <a:stretch>
            <a:fillRect/>
          </a:stretch>
        </xdr:blipFill>
        <xdr:spPr>
          <a:xfrm>
            <a:off x="13325925" y="38815027"/>
            <a:ext cx="339043" cy="367200"/>
          </a:xfrm>
          <a:prstGeom prst="rect">
            <a:avLst/>
          </a:prstGeom>
        </xdr:spPr>
      </xdr:pic>
      <xdr:pic>
        <xdr:nvPicPr>
          <xdr:cNvPr id="82" name="Imagen 130">
            <a:extLst>
              <a:ext uri="{FF2B5EF4-FFF2-40B4-BE49-F238E27FC236}">
                <a16:creationId xmlns:a16="http://schemas.microsoft.com/office/drawing/2014/main" id="{FCF19C46-16BA-8E87-BD47-8758F0AC7EB5}"/>
              </a:ext>
            </a:extLst>
          </xdr:cNvPr>
          <xdr:cNvPicPr>
            <a:picLocks noChangeAspect="1"/>
          </xdr:cNvPicPr>
        </xdr:nvPicPr>
        <xdr:blipFill>
          <a:blip xmlns:r="http://schemas.openxmlformats.org/officeDocument/2006/relationships" r:embed="rId16"/>
          <a:stretch>
            <a:fillRect/>
          </a:stretch>
        </xdr:blipFill>
        <xdr:spPr>
          <a:xfrm>
            <a:off x="13334996" y="39506792"/>
            <a:ext cx="353605" cy="382972"/>
          </a:xfrm>
          <a:prstGeom prst="rect">
            <a:avLst/>
          </a:prstGeom>
        </xdr:spPr>
      </xdr:pic>
      <xdr:pic>
        <xdr:nvPicPr>
          <xdr:cNvPr id="83" name="Imagen 131">
            <a:extLst>
              <a:ext uri="{FF2B5EF4-FFF2-40B4-BE49-F238E27FC236}">
                <a16:creationId xmlns:a16="http://schemas.microsoft.com/office/drawing/2014/main" id="{C8E71956-C2E3-D87C-6207-F44B6E22A6E9}"/>
              </a:ext>
            </a:extLst>
          </xdr:cNvPr>
          <xdr:cNvPicPr>
            <a:picLocks noChangeAspect="1"/>
          </xdr:cNvPicPr>
        </xdr:nvPicPr>
        <xdr:blipFill>
          <a:blip xmlns:r="http://schemas.openxmlformats.org/officeDocument/2006/relationships" r:embed="rId16"/>
          <a:stretch>
            <a:fillRect/>
          </a:stretch>
        </xdr:blipFill>
        <xdr:spPr>
          <a:xfrm>
            <a:off x="13334996" y="40848942"/>
            <a:ext cx="339043" cy="367200"/>
          </a:xfrm>
          <a:prstGeom prst="rect">
            <a:avLst/>
          </a:prstGeom>
        </xdr:spPr>
      </xdr:pic>
      <xdr:pic>
        <xdr:nvPicPr>
          <xdr:cNvPr id="84" name="Imagen 132">
            <a:extLst>
              <a:ext uri="{FF2B5EF4-FFF2-40B4-BE49-F238E27FC236}">
                <a16:creationId xmlns:a16="http://schemas.microsoft.com/office/drawing/2014/main" id="{DFFCD21B-5945-5EF2-C2AD-5EAB78022565}"/>
              </a:ext>
            </a:extLst>
          </xdr:cNvPr>
          <xdr:cNvPicPr>
            <a:picLocks noChangeAspect="1"/>
          </xdr:cNvPicPr>
        </xdr:nvPicPr>
        <xdr:blipFill>
          <a:blip xmlns:r="http://schemas.openxmlformats.org/officeDocument/2006/relationships" r:embed="rId16"/>
          <a:stretch>
            <a:fillRect/>
          </a:stretch>
        </xdr:blipFill>
        <xdr:spPr>
          <a:xfrm>
            <a:off x="13334996" y="40277900"/>
            <a:ext cx="339043" cy="367200"/>
          </a:xfrm>
          <a:prstGeom prst="rect">
            <a:avLst/>
          </a:prstGeom>
        </xdr:spPr>
      </xdr:pic>
    </xdr:grpSp>
    <xdr:clientData/>
  </xdr:twoCellAnchor>
  <xdr:twoCellAnchor>
    <xdr:from>
      <xdr:col>11</xdr:col>
      <xdr:colOff>71661</xdr:colOff>
      <xdr:row>81</xdr:row>
      <xdr:rowOff>104017</xdr:rowOff>
    </xdr:from>
    <xdr:to>
      <xdr:col>13</xdr:col>
      <xdr:colOff>427289</xdr:colOff>
      <xdr:row>84</xdr:row>
      <xdr:rowOff>487393</xdr:rowOff>
    </xdr:to>
    <xdr:grpSp>
      <xdr:nvGrpSpPr>
        <xdr:cNvPr id="85" name="Grupo 84">
          <a:extLst>
            <a:ext uri="{FF2B5EF4-FFF2-40B4-BE49-F238E27FC236}">
              <a16:creationId xmlns:a16="http://schemas.microsoft.com/office/drawing/2014/main" id="{F98EC451-0440-4C5A-B450-18834EA816DA}"/>
            </a:ext>
          </a:extLst>
        </xdr:cNvPr>
        <xdr:cNvGrpSpPr/>
      </xdr:nvGrpSpPr>
      <xdr:grpSpPr>
        <a:xfrm>
          <a:off x="17171837" y="42850723"/>
          <a:ext cx="1356687" cy="2109082"/>
          <a:chOff x="13315947" y="41258822"/>
          <a:chExt cx="1353485" cy="1907376"/>
        </a:xfrm>
      </xdr:grpSpPr>
      <xdr:pic>
        <xdr:nvPicPr>
          <xdr:cNvPr id="86" name="Imagen 85">
            <a:extLst>
              <a:ext uri="{FF2B5EF4-FFF2-40B4-BE49-F238E27FC236}">
                <a16:creationId xmlns:a16="http://schemas.microsoft.com/office/drawing/2014/main" id="{4D9166F3-FC6C-89B1-DEF3-5D85B8C852E8}"/>
              </a:ext>
            </a:extLst>
          </xdr:cNvPr>
          <xdr:cNvPicPr>
            <a:picLocks noChangeAspect="1"/>
          </xdr:cNvPicPr>
        </xdr:nvPicPr>
        <xdr:blipFill>
          <a:blip xmlns:r="http://schemas.openxmlformats.org/officeDocument/2006/relationships" r:embed="rId16"/>
          <a:stretch>
            <a:fillRect/>
          </a:stretch>
        </xdr:blipFill>
        <xdr:spPr>
          <a:xfrm>
            <a:off x="13325019" y="41258822"/>
            <a:ext cx="339043" cy="367200"/>
          </a:xfrm>
          <a:prstGeom prst="rect">
            <a:avLst/>
          </a:prstGeom>
        </xdr:spPr>
      </xdr:pic>
      <xdr:pic>
        <xdr:nvPicPr>
          <xdr:cNvPr id="87" name="Imagen 86">
            <a:extLst>
              <a:ext uri="{FF2B5EF4-FFF2-40B4-BE49-F238E27FC236}">
                <a16:creationId xmlns:a16="http://schemas.microsoft.com/office/drawing/2014/main" id="{788350D1-B38C-95EE-E975-951B10DA6BB0}"/>
              </a:ext>
            </a:extLst>
          </xdr:cNvPr>
          <xdr:cNvPicPr>
            <a:picLocks noChangeAspect="1"/>
          </xdr:cNvPicPr>
        </xdr:nvPicPr>
        <xdr:blipFill>
          <a:blip xmlns:r="http://schemas.openxmlformats.org/officeDocument/2006/relationships" r:embed="rId16"/>
          <a:stretch>
            <a:fillRect/>
          </a:stretch>
        </xdr:blipFill>
        <xdr:spPr>
          <a:xfrm>
            <a:off x="13315947" y="41772110"/>
            <a:ext cx="339043" cy="367200"/>
          </a:xfrm>
          <a:prstGeom prst="rect">
            <a:avLst/>
          </a:prstGeom>
        </xdr:spPr>
      </xdr:pic>
      <xdr:pic>
        <xdr:nvPicPr>
          <xdr:cNvPr id="88" name="Imagen 87">
            <a:extLst>
              <a:ext uri="{FF2B5EF4-FFF2-40B4-BE49-F238E27FC236}">
                <a16:creationId xmlns:a16="http://schemas.microsoft.com/office/drawing/2014/main" id="{AF49B5E3-0DE5-B1A6-64F8-22547E1BB7FA}"/>
              </a:ext>
            </a:extLst>
          </xdr:cNvPr>
          <xdr:cNvPicPr>
            <a:picLocks noChangeAspect="1"/>
          </xdr:cNvPicPr>
        </xdr:nvPicPr>
        <xdr:blipFill>
          <a:blip xmlns:r="http://schemas.openxmlformats.org/officeDocument/2006/relationships" r:embed="rId16"/>
          <a:stretch>
            <a:fillRect/>
          </a:stretch>
        </xdr:blipFill>
        <xdr:spPr>
          <a:xfrm>
            <a:off x="13325018" y="42280110"/>
            <a:ext cx="339043" cy="367200"/>
          </a:xfrm>
          <a:prstGeom prst="rect">
            <a:avLst/>
          </a:prstGeom>
        </xdr:spPr>
      </xdr:pic>
      <xdr:pic>
        <xdr:nvPicPr>
          <xdr:cNvPr id="89" name="Imagen 88">
            <a:extLst>
              <a:ext uri="{FF2B5EF4-FFF2-40B4-BE49-F238E27FC236}">
                <a16:creationId xmlns:a16="http://schemas.microsoft.com/office/drawing/2014/main" id="{3EFFDACA-863E-6872-9995-71E7ED511AAC}"/>
              </a:ext>
            </a:extLst>
          </xdr:cNvPr>
          <xdr:cNvPicPr>
            <a:picLocks noChangeAspect="1"/>
          </xdr:cNvPicPr>
        </xdr:nvPicPr>
        <xdr:blipFill>
          <a:blip xmlns:r="http://schemas.openxmlformats.org/officeDocument/2006/relationships" r:embed="rId16"/>
          <a:stretch>
            <a:fillRect/>
          </a:stretch>
        </xdr:blipFill>
        <xdr:spPr>
          <a:xfrm>
            <a:off x="13325018" y="42797181"/>
            <a:ext cx="339043" cy="367200"/>
          </a:xfrm>
          <a:prstGeom prst="rect">
            <a:avLst/>
          </a:prstGeom>
        </xdr:spPr>
      </xdr:pic>
      <xdr:grpSp>
        <xdr:nvGrpSpPr>
          <xdr:cNvPr id="90" name="Grupo 89">
            <a:extLst>
              <a:ext uri="{FF2B5EF4-FFF2-40B4-BE49-F238E27FC236}">
                <a16:creationId xmlns:a16="http://schemas.microsoft.com/office/drawing/2014/main" id="{6D59BB43-7C33-3B58-366B-C9FB47590692}"/>
              </a:ext>
            </a:extLst>
          </xdr:cNvPr>
          <xdr:cNvGrpSpPr/>
        </xdr:nvGrpSpPr>
        <xdr:grpSpPr>
          <a:xfrm>
            <a:off x="13806711" y="41288455"/>
            <a:ext cx="853653" cy="367201"/>
            <a:chOff x="13806711" y="41288455"/>
            <a:chExt cx="853653" cy="367201"/>
          </a:xfrm>
        </xdr:grpSpPr>
        <xdr:pic>
          <xdr:nvPicPr>
            <xdr:cNvPr id="100" name="Imagen 99">
              <a:extLst>
                <a:ext uri="{FF2B5EF4-FFF2-40B4-BE49-F238E27FC236}">
                  <a16:creationId xmlns:a16="http://schemas.microsoft.com/office/drawing/2014/main" id="{F435B413-10B8-9F2E-5853-3731BC4E9434}"/>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101" name="Imagen 100">
              <a:extLst>
                <a:ext uri="{FF2B5EF4-FFF2-40B4-BE49-F238E27FC236}">
                  <a16:creationId xmlns:a16="http://schemas.microsoft.com/office/drawing/2014/main" id="{2CD33D28-D096-4C6B-3CF2-D306A25E5447}"/>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1" name="Grupo 90">
            <a:extLst>
              <a:ext uri="{FF2B5EF4-FFF2-40B4-BE49-F238E27FC236}">
                <a16:creationId xmlns:a16="http://schemas.microsoft.com/office/drawing/2014/main" id="{7E6CA573-7761-6CE2-2E08-4ED3F2648159}"/>
              </a:ext>
            </a:extLst>
          </xdr:cNvPr>
          <xdr:cNvGrpSpPr/>
        </xdr:nvGrpSpPr>
        <xdr:grpSpPr>
          <a:xfrm>
            <a:off x="13806715" y="41783000"/>
            <a:ext cx="853653" cy="367201"/>
            <a:chOff x="13806711" y="41288455"/>
            <a:chExt cx="853653" cy="367201"/>
          </a:xfrm>
        </xdr:grpSpPr>
        <xdr:pic>
          <xdr:nvPicPr>
            <xdr:cNvPr id="98" name="Imagen 97">
              <a:extLst>
                <a:ext uri="{FF2B5EF4-FFF2-40B4-BE49-F238E27FC236}">
                  <a16:creationId xmlns:a16="http://schemas.microsoft.com/office/drawing/2014/main" id="{CB5AD13C-6DBD-6C27-CF9E-B545B7171644}"/>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9" name="Imagen 98">
              <a:extLst>
                <a:ext uri="{FF2B5EF4-FFF2-40B4-BE49-F238E27FC236}">
                  <a16:creationId xmlns:a16="http://schemas.microsoft.com/office/drawing/2014/main" id="{ED461E19-B103-C128-3430-A293970B5DBD}"/>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2" name="Grupo 91">
            <a:extLst>
              <a:ext uri="{FF2B5EF4-FFF2-40B4-BE49-F238E27FC236}">
                <a16:creationId xmlns:a16="http://schemas.microsoft.com/office/drawing/2014/main" id="{65D78CD5-6B52-CEDA-B53E-167B01B37FC3}"/>
              </a:ext>
            </a:extLst>
          </xdr:cNvPr>
          <xdr:cNvGrpSpPr/>
        </xdr:nvGrpSpPr>
        <xdr:grpSpPr>
          <a:xfrm>
            <a:off x="13815779" y="42291002"/>
            <a:ext cx="853653" cy="367201"/>
            <a:chOff x="13806711" y="41288455"/>
            <a:chExt cx="853653" cy="367201"/>
          </a:xfrm>
        </xdr:grpSpPr>
        <xdr:pic>
          <xdr:nvPicPr>
            <xdr:cNvPr id="96" name="Imagen 95">
              <a:extLst>
                <a:ext uri="{FF2B5EF4-FFF2-40B4-BE49-F238E27FC236}">
                  <a16:creationId xmlns:a16="http://schemas.microsoft.com/office/drawing/2014/main" id="{743C5F86-3F50-C842-94D0-266FF3D344BC}"/>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7" name="Imagen 96">
              <a:extLst>
                <a:ext uri="{FF2B5EF4-FFF2-40B4-BE49-F238E27FC236}">
                  <a16:creationId xmlns:a16="http://schemas.microsoft.com/office/drawing/2014/main" id="{359F268A-ACCD-68A7-C4E3-646208302B5E}"/>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nvGrpSpPr>
          <xdr:cNvPr id="93" name="Grupo 92">
            <a:extLst>
              <a:ext uri="{FF2B5EF4-FFF2-40B4-BE49-F238E27FC236}">
                <a16:creationId xmlns:a16="http://schemas.microsoft.com/office/drawing/2014/main" id="{BFEF7532-D384-BD7C-3ADB-A9BE51499ADB}"/>
              </a:ext>
            </a:extLst>
          </xdr:cNvPr>
          <xdr:cNvGrpSpPr/>
        </xdr:nvGrpSpPr>
        <xdr:grpSpPr>
          <a:xfrm>
            <a:off x="13806711" y="42798997"/>
            <a:ext cx="853653" cy="367201"/>
            <a:chOff x="13806711" y="41288455"/>
            <a:chExt cx="853653" cy="367201"/>
          </a:xfrm>
        </xdr:grpSpPr>
        <xdr:pic>
          <xdr:nvPicPr>
            <xdr:cNvPr id="94" name="Imagen 93">
              <a:extLst>
                <a:ext uri="{FF2B5EF4-FFF2-40B4-BE49-F238E27FC236}">
                  <a16:creationId xmlns:a16="http://schemas.microsoft.com/office/drawing/2014/main" id="{BA2421A0-60DA-D670-609D-649BEA7DDB8E}"/>
                </a:ext>
              </a:extLst>
            </xdr:cNvPr>
            <xdr:cNvPicPr>
              <a:picLocks noChangeAspect="1"/>
            </xdr:cNvPicPr>
          </xdr:nvPicPr>
          <xdr:blipFill>
            <a:blip xmlns:r="http://schemas.openxmlformats.org/officeDocument/2006/relationships" r:embed="rId17"/>
            <a:stretch>
              <a:fillRect/>
            </a:stretch>
          </xdr:blipFill>
          <xdr:spPr>
            <a:xfrm>
              <a:off x="13806711" y="41288455"/>
              <a:ext cx="353092" cy="367200"/>
            </a:xfrm>
            <a:prstGeom prst="rect">
              <a:avLst/>
            </a:prstGeom>
          </xdr:spPr>
        </xdr:pic>
        <xdr:pic>
          <xdr:nvPicPr>
            <xdr:cNvPr id="95" name="Imagen 94">
              <a:extLst>
                <a:ext uri="{FF2B5EF4-FFF2-40B4-BE49-F238E27FC236}">
                  <a16:creationId xmlns:a16="http://schemas.microsoft.com/office/drawing/2014/main" id="{2B38A2A7-5DCA-DACC-DFB5-9792A020385A}"/>
                </a:ext>
              </a:extLst>
            </xdr:cNvPr>
            <xdr:cNvPicPr>
              <a:picLocks noChangeAspect="1"/>
            </xdr:cNvPicPr>
          </xdr:nvPicPr>
          <xdr:blipFill>
            <a:blip xmlns:r="http://schemas.openxmlformats.org/officeDocument/2006/relationships" r:embed="rId18"/>
            <a:stretch>
              <a:fillRect/>
            </a:stretch>
          </xdr:blipFill>
          <xdr:spPr>
            <a:xfrm>
              <a:off x="14312751" y="41288456"/>
              <a:ext cx="347613" cy="367200"/>
            </a:xfrm>
            <a:prstGeom prst="rect">
              <a:avLst/>
            </a:prstGeom>
          </xdr:spPr>
        </xdr:pic>
      </xdr:grpSp>
    </xdr:grpSp>
    <xdr:clientData/>
  </xdr:twoCellAnchor>
  <xdr:twoCellAnchor>
    <xdr:from>
      <xdr:col>11</xdr:col>
      <xdr:colOff>87312</xdr:colOff>
      <xdr:row>86</xdr:row>
      <xdr:rowOff>92564</xdr:rowOff>
    </xdr:from>
    <xdr:to>
      <xdr:col>15</xdr:col>
      <xdr:colOff>439689</xdr:colOff>
      <xdr:row>92</xdr:row>
      <xdr:rowOff>438373</xdr:rowOff>
    </xdr:to>
    <xdr:grpSp>
      <xdr:nvGrpSpPr>
        <xdr:cNvPr id="102" name="Grupo 202">
          <a:extLst>
            <a:ext uri="{FF2B5EF4-FFF2-40B4-BE49-F238E27FC236}">
              <a16:creationId xmlns:a16="http://schemas.microsoft.com/office/drawing/2014/main" id="{93847606-2D63-43C3-9B22-BCB3C03E2EC3}"/>
            </a:ext>
          </a:extLst>
        </xdr:cNvPr>
        <xdr:cNvGrpSpPr/>
      </xdr:nvGrpSpPr>
      <xdr:grpSpPr>
        <a:xfrm>
          <a:off x="17187488" y="45648211"/>
          <a:ext cx="2354495" cy="3617927"/>
          <a:chOff x="13327063" y="43760833"/>
          <a:chExt cx="2355802" cy="3506816"/>
        </a:xfrm>
      </xdr:grpSpPr>
      <xdr:grpSp>
        <xdr:nvGrpSpPr>
          <xdr:cNvPr id="103" name="Grupo 159">
            <a:extLst>
              <a:ext uri="{FF2B5EF4-FFF2-40B4-BE49-F238E27FC236}">
                <a16:creationId xmlns:a16="http://schemas.microsoft.com/office/drawing/2014/main" id="{0928CC29-FE88-FAA4-8141-D0D33193754F}"/>
              </a:ext>
            </a:extLst>
          </xdr:cNvPr>
          <xdr:cNvGrpSpPr/>
        </xdr:nvGrpSpPr>
        <xdr:grpSpPr>
          <a:xfrm>
            <a:off x="13338399" y="43760833"/>
            <a:ext cx="2344466" cy="372264"/>
            <a:chOff x="13338399" y="43760833"/>
            <a:chExt cx="2344466" cy="372264"/>
          </a:xfrm>
        </xdr:grpSpPr>
        <xdr:pic>
          <xdr:nvPicPr>
            <xdr:cNvPr id="132" name="Imagen 154">
              <a:extLst>
                <a:ext uri="{FF2B5EF4-FFF2-40B4-BE49-F238E27FC236}">
                  <a16:creationId xmlns:a16="http://schemas.microsoft.com/office/drawing/2014/main" id="{E64F3AB0-EA23-095E-F29C-18DDF69189F9}"/>
                </a:ext>
              </a:extLst>
            </xdr:cNvPr>
            <xdr:cNvPicPr>
              <a:picLocks noChangeAspect="1"/>
            </xdr:cNvPicPr>
          </xdr:nvPicPr>
          <xdr:blipFill>
            <a:blip xmlns:r="http://schemas.openxmlformats.org/officeDocument/2006/relationships" r:embed="rId11"/>
            <a:stretch>
              <a:fillRect/>
            </a:stretch>
          </xdr:blipFill>
          <xdr:spPr>
            <a:xfrm>
              <a:off x="13338399" y="43760833"/>
              <a:ext cx="357704" cy="367200"/>
            </a:xfrm>
            <a:prstGeom prst="rect">
              <a:avLst/>
            </a:prstGeom>
          </xdr:spPr>
        </xdr:pic>
        <xdr:pic>
          <xdr:nvPicPr>
            <xdr:cNvPr id="133" name="Imagen 155">
              <a:extLst>
                <a:ext uri="{FF2B5EF4-FFF2-40B4-BE49-F238E27FC236}">
                  <a16:creationId xmlns:a16="http://schemas.microsoft.com/office/drawing/2014/main" id="{9F1209AF-EFDE-40DF-0EDC-6D1189835952}"/>
                </a:ext>
              </a:extLst>
            </xdr:cNvPr>
            <xdr:cNvPicPr>
              <a:picLocks noChangeAspect="1"/>
            </xdr:cNvPicPr>
          </xdr:nvPicPr>
          <xdr:blipFill>
            <a:blip xmlns:r="http://schemas.openxmlformats.org/officeDocument/2006/relationships" r:embed="rId14"/>
            <a:stretch>
              <a:fillRect/>
            </a:stretch>
          </xdr:blipFill>
          <xdr:spPr>
            <a:xfrm>
              <a:off x="13843299" y="43760833"/>
              <a:ext cx="346219" cy="367200"/>
            </a:xfrm>
            <a:prstGeom prst="rect">
              <a:avLst/>
            </a:prstGeom>
          </xdr:spPr>
        </xdr:pic>
        <xdr:pic>
          <xdr:nvPicPr>
            <xdr:cNvPr id="134" name="Imagen 156">
              <a:extLst>
                <a:ext uri="{FF2B5EF4-FFF2-40B4-BE49-F238E27FC236}">
                  <a16:creationId xmlns:a16="http://schemas.microsoft.com/office/drawing/2014/main" id="{BFD585AD-9F11-B075-7F68-465730AB580A}"/>
                </a:ext>
              </a:extLst>
            </xdr:cNvPr>
            <xdr:cNvPicPr>
              <a:picLocks noChangeAspect="1"/>
            </xdr:cNvPicPr>
          </xdr:nvPicPr>
          <xdr:blipFill>
            <a:blip xmlns:r="http://schemas.openxmlformats.org/officeDocument/2006/relationships" r:embed="rId15"/>
            <a:stretch>
              <a:fillRect/>
            </a:stretch>
          </xdr:blipFill>
          <xdr:spPr>
            <a:xfrm>
              <a:off x="14338523" y="43760833"/>
              <a:ext cx="355615" cy="367200"/>
            </a:xfrm>
            <a:prstGeom prst="rect">
              <a:avLst/>
            </a:prstGeom>
          </xdr:spPr>
        </xdr:pic>
        <xdr:pic>
          <xdr:nvPicPr>
            <xdr:cNvPr id="135" name="Imagen 157">
              <a:extLst>
                <a:ext uri="{FF2B5EF4-FFF2-40B4-BE49-F238E27FC236}">
                  <a16:creationId xmlns:a16="http://schemas.microsoft.com/office/drawing/2014/main" id="{348DB5EC-75AA-6D52-F366-F583ECC46409}"/>
                </a:ext>
              </a:extLst>
            </xdr:cNvPr>
            <xdr:cNvPicPr>
              <a:picLocks noChangeAspect="1"/>
            </xdr:cNvPicPr>
          </xdr:nvPicPr>
          <xdr:blipFill>
            <a:blip xmlns:r="http://schemas.openxmlformats.org/officeDocument/2006/relationships" r:embed="rId17"/>
            <a:stretch>
              <a:fillRect/>
            </a:stretch>
          </xdr:blipFill>
          <xdr:spPr>
            <a:xfrm>
              <a:off x="14832232" y="43760833"/>
              <a:ext cx="354226" cy="367200"/>
            </a:xfrm>
            <a:prstGeom prst="rect">
              <a:avLst/>
            </a:prstGeom>
          </xdr:spPr>
        </xdr:pic>
        <xdr:pic>
          <xdr:nvPicPr>
            <xdr:cNvPr id="136" name="Imagen 158">
              <a:extLst>
                <a:ext uri="{FF2B5EF4-FFF2-40B4-BE49-F238E27FC236}">
                  <a16:creationId xmlns:a16="http://schemas.microsoft.com/office/drawing/2014/main" id="{C0D5C863-B23E-E097-EC37-C4150610D913}"/>
                </a:ext>
              </a:extLst>
            </xdr:cNvPr>
            <xdr:cNvPicPr>
              <a:picLocks noChangeAspect="1"/>
            </xdr:cNvPicPr>
          </xdr:nvPicPr>
          <xdr:blipFill>
            <a:blip xmlns:r="http://schemas.openxmlformats.org/officeDocument/2006/relationships" r:embed="rId18"/>
            <a:stretch>
              <a:fillRect/>
            </a:stretch>
          </xdr:blipFill>
          <xdr:spPr>
            <a:xfrm>
              <a:off x="15335252" y="43765897"/>
              <a:ext cx="347613" cy="367200"/>
            </a:xfrm>
            <a:prstGeom prst="rect">
              <a:avLst/>
            </a:prstGeom>
          </xdr:spPr>
        </xdr:pic>
      </xdr:grpSp>
      <xdr:grpSp>
        <xdr:nvGrpSpPr>
          <xdr:cNvPr id="104" name="Grupo 160">
            <a:extLst>
              <a:ext uri="{FF2B5EF4-FFF2-40B4-BE49-F238E27FC236}">
                <a16:creationId xmlns:a16="http://schemas.microsoft.com/office/drawing/2014/main" id="{68E81B2D-378A-E195-8F42-FEC0FBB95BAC}"/>
              </a:ext>
            </a:extLst>
          </xdr:cNvPr>
          <xdr:cNvGrpSpPr/>
        </xdr:nvGrpSpPr>
        <xdr:grpSpPr>
          <a:xfrm>
            <a:off x="13327063" y="44271414"/>
            <a:ext cx="2344466" cy="378696"/>
            <a:chOff x="13338399" y="43758351"/>
            <a:chExt cx="2344466" cy="378696"/>
          </a:xfrm>
        </xdr:grpSpPr>
        <xdr:pic>
          <xdr:nvPicPr>
            <xdr:cNvPr id="127" name="Imagen 161">
              <a:extLst>
                <a:ext uri="{FF2B5EF4-FFF2-40B4-BE49-F238E27FC236}">
                  <a16:creationId xmlns:a16="http://schemas.microsoft.com/office/drawing/2014/main" id="{7470BF50-C4D7-00C0-DCAD-595F844C4EFD}"/>
                </a:ext>
              </a:extLst>
            </xdr:cNvPr>
            <xdr:cNvPicPr>
              <a:picLocks noChangeAspect="1"/>
            </xdr:cNvPicPr>
          </xdr:nvPicPr>
          <xdr:blipFill>
            <a:blip xmlns:r="http://schemas.openxmlformats.org/officeDocument/2006/relationships" r:embed="rId11"/>
            <a:stretch>
              <a:fillRect/>
            </a:stretch>
          </xdr:blipFill>
          <xdr:spPr>
            <a:xfrm>
              <a:off x="13338399" y="43758351"/>
              <a:ext cx="357704" cy="367200"/>
            </a:xfrm>
            <a:prstGeom prst="rect">
              <a:avLst/>
            </a:prstGeom>
          </xdr:spPr>
        </xdr:pic>
        <xdr:pic>
          <xdr:nvPicPr>
            <xdr:cNvPr id="128" name="Imagen 162">
              <a:extLst>
                <a:ext uri="{FF2B5EF4-FFF2-40B4-BE49-F238E27FC236}">
                  <a16:creationId xmlns:a16="http://schemas.microsoft.com/office/drawing/2014/main" id="{C80C0091-A2C4-6C86-FFC6-E2E23C2BBC2D}"/>
                </a:ext>
              </a:extLst>
            </xdr:cNvPr>
            <xdr:cNvPicPr>
              <a:picLocks noChangeAspect="1"/>
            </xdr:cNvPicPr>
          </xdr:nvPicPr>
          <xdr:blipFill>
            <a:blip xmlns:r="http://schemas.openxmlformats.org/officeDocument/2006/relationships" r:embed="rId14"/>
            <a:stretch>
              <a:fillRect/>
            </a:stretch>
          </xdr:blipFill>
          <xdr:spPr>
            <a:xfrm>
              <a:off x="13843299" y="43758351"/>
              <a:ext cx="346219" cy="367200"/>
            </a:xfrm>
            <a:prstGeom prst="rect">
              <a:avLst/>
            </a:prstGeom>
          </xdr:spPr>
        </xdr:pic>
        <xdr:pic>
          <xdr:nvPicPr>
            <xdr:cNvPr id="129" name="Imagen 163">
              <a:extLst>
                <a:ext uri="{FF2B5EF4-FFF2-40B4-BE49-F238E27FC236}">
                  <a16:creationId xmlns:a16="http://schemas.microsoft.com/office/drawing/2014/main" id="{2E157DBE-E0E0-D590-16EC-9D7E0C067A15}"/>
                </a:ext>
              </a:extLst>
            </xdr:cNvPr>
            <xdr:cNvPicPr>
              <a:picLocks noChangeAspect="1"/>
            </xdr:cNvPicPr>
          </xdr:nvPicPr>
          <xdr:blipFill>
            <a:blip xmlns:r="http://schemas.openxmlformats.org/officeDocument/2006/relationships" r:embed="rId15"/>
            <a:stretch>
              <a:fillRect/>
            </a:stretch>
          </xdr:blipFill>
          <xdr:spPr>
            <a:xfrm>
              <a:off x="14338523" y="43758351"/>
              <a:ext cx="355615" cy="367200"/>
            </a:xfrm>
            <a:prstGeom prst="rect">
              <a:avLst/>
            </a:prstGeom>
          </xdr:spPr>
        </xdr:pic>
        <xdr:pic>
          <xdr:nvPicPr>
            <xdr:cNvPr id="130" name="Imagen 164">
              <a:extLst>
                <a:ext uri="{FF2B5EF4-FFF2-40B4-BE49-F238E27FC236}">
                  <a16:creationId xmlns:a16="http://schemas.microsoft.com/office/drawing/2014/main" id="{64881BF1-E455-62DB-D174-FF4183AB6BF7}"/>
                </a:ext>
              </a:extLst>
            </xdr:cNvPr>
            <xdr:cNvPicPr>
              <a:picLocks noChangeAspect="1"/>
            </xdr:cNvPicPr>
          </xdr:nvPicPr>
          <xdr:blipFill>
            <a:blip xmlns:r="http://schemas.openxmlformats.org/officeDocument/2006/relationships" r:embed="rId17"/>
            <a:stretch>
              <a:fillRect/>
            </a:stretch>
          </xdr:blipFill>
          <xdr:spPr>
            <a:xfrm>
              <a:off x="14832232" y="43769847"/>
              <a:ext cx="354226" cy="367200"/>
            </a:xfrm>
            <a:prstGeom prst="rect">
              <a:avLst/>
            </a:prstGeom>
          </xdr:spPr>
        </xdr:pic>
        <xdr:pic>
          <xdr:nvPicPr>
            <xdr:cNvPr id="131" name="Imagen 165">
              <a:extLst>
                <a:ext uri="{FF2B5EF4-FFF2-40B4-BE49-F238E27FC236}">
                  <a16:creationId xmlns:a16="http://schemas.microsoft.com/office/drawing/2014/main" id="{61C72906-04D5-B453-1323-A56A1440ECF0}"/>
                </a:ext>
              </a:extLst>
            </xdr:cNvPr>
            <xdr:cNvPicPr>
              <a:picLocks noChangeAspect="1"/>
            </xdr:cNvPicPr>
          </xdr:nvPicPr>
          <xdr:blipFill>
            <a:blip xmlns:r="http://schemas.openxmlformats.org/officeDocument/2006/relationships" r:embed="rId18"/>
            <a:stretch>
              <a:fillRect/>
            </a:stretch>
          </xdr:blipFill>
          <xdr:spPr>
            <a:xfrm>
              <a:off x="15335252" y="43763416"/>
              <a:ext cx="347613" cy="367200"/>
            </a:xfrm>
            <a:prstGeom prst="rect">
              <a:avLst/>
            </a:prstGeom>
          </xdr:spPr>
        </xdr:pic>
      </xdr:grpSp>
      <xdr:grpSp>
        <xdr:nvGrpSpPr>
          <xdr:cNvPr id="105" name="Grupo 166">
            <a:extLst>
              <a:ext uri="{FF2B5EF4-FFF2-40B4-BE49-F238E27FC236}">
                <a16:creationId xmlns:a16="http://schemas.microsoft.com/office/drawing/2014/main" id="{83FA51E1-D598-D3B7-BEC1-F637F7AC4EF0}"/>
              </a:ext>
            </a:extLst>
          </xdr:cNvPr>
          <xdr:cNvGrpSpPr/>
        </xdr:nvGrpSpPr>
        <xdr:grpSpPr>
          <a:xfrm>
            <a:off x="13335005" y="44790876"/>
            <a:ext cx="2344466" cy="396622"/>
            <a:chOff x="13338399" y="43769808"/>
            <a:chExt cx="2344466" cy="396622"/>
          </a:xfrm>
        </xdr:grpSpPr>
        <xdr:pic>
          <xdr:nvPicPr>
            <xdr:cNvPr id="122" name="Imagen 167">
              <a:extLst>
                <a:ext uri="{FF2B5EF4-FFF2-40B4-BE49-F238E27FC236}">
                  <a16:creationId xmlns:a16="http://schemas.microsoft.com/office/drawing/2014/main" id="{F7A190AC-9DA8-2748-903C-71D37CEEDC7A}"/>
                </a:ext>
              </a:extLst>
            </xdr:cNvPr>
            <xdr:cNvPicPr>
              <a:picLocks noChangeAspect="1"/>
            </xdr:cNvPicPr>
          </xdr:nvPicPr>
          <xdr:blipFill>
            <a:blip xmlns:r="http://schemas.openxmlformats.org/officeDocument/2006/relationships" r:embed="rId11"/>
            <a:stretch>
              <a:fillRect/>
            </a:stretch>
          </xdr:blipFill>
          <xdr:spPr>
            <a:xfrm>
              <a:off x="13338399" y="43799230"/>
              <a:ext cx="357704" cy="367200"/>
            </a:xfrm>
            <a:prstGeom prst="rect">
              <a:avLst/>
            </a:prstGeom>
          </xdr:spPr>
        </xdr:pic>
        <xdr:pic>
          <xdr:nvPicPr>
            <xdr:cNvPr id="123" name="Imagen 168">
              <a:extLst>
                <a:ext uri="{FF2B5EF4-FFF2-40B4-BE49-F238E27FC236}">
                  <a16:creationId xmlns:a16="http://schemas.microsoft.com/office/drawing/2014/main" id="{287B3128-E6EF-66D2-C0C7-264AA6589BDC}"/>
                </a:ext>
              </a:extLst>
            </xdr:cNvPr>
            <xdr:cNvPicPr>
              <a:picLocks noChangeAspect="1"/>
            </xdr:cNvPicPr>
          </xdr:nvPicPr>
          <xdr:blipFill>
            <a:blip xmlns:r="http://schemas.openxmlformats.org/officeDocument/2006/relationships" r:embed="rId14"/>
            <a:stretch>
              <a:fillRect/>
            </a:stretch>
          </xdr:blipFill>
          <xdr:spPr>
            <a:xfrm>
              <a:off x="13843299" y="43799230"/>
              <a:ext cx="346219" cy="367200"/>
            </a:xfrm>
            <a:prstGeom prst="rect">
              <a:avLst/>
            </a:prstGeom>
          </xdr:spPr>
        </xdr:pic>
        <xdr:pic>
          <xdr:nvPicPr>
            <xdr:cNvPr id="124" name="Imagen 169">
              <a:extLst>
                <a:ext uri="{FF2B5EF4-FFF2-40B4-BE49-F238E27FC236}">
                  <a16:creationId xmlns:a16="http://schemas.microsoft.com/office/drawing/2014/main" id="{5DC071C4-D9CA-7AC5-4BF6-93CA27C752DB}"/>
                </a:ext>
              </a:extLst>
            </xdr:cNvPr>
            <xdr:cNvPicPr>
              <a:picLocks noChangeAspect="1"/>
            </xdr:cNvPicPr>
          </xdr:nvPicPr>
          <xdr:blipFill>
            <a:blip xmlns:r="http://schemas.openxmlformats.org/officeDocument/2006/relationships" r:embed="rId15"/>
            <a:stretch>
              <a:fillRect/>
            </a:stretch>
          </xdr:blipFill>
          <xdr:spPr>
            <a:xfrm>
              <a:off x="14338523" y="43787734"/>
              <a:ext cx="355615" cy="367200"/>
            </a:xfrm>
            <a:prstGeom prst="rect">
              <a:avLst/>
            </a:prstGeom>
          </xdr:spPr>
        </xdr:pic>
        <xdr:pic>
          <xdr:nvPicPr>
            <xdr:cNvPr id="125" name="Imagen 170">
              <a:extLst>
                <a:ext uri="{FF2B5EF4-FFF2-40B4-BE49-F238E27FC236}">
                  <a16:creationId xmlns:a16="http://schemas.microsoft.com/office/drawing/2014/main" id="{953AD113-8319-9275-B536-A068B8C20270}"/>
                </a:ext>
              </a:extLst>
            </xdr:cNvPr>
            <xdr:cNvPicPr>
              <a:picLocks noChangeAspect="1"/>
            </xdr:cNvPicPr>
          </xdr:nvPicPr>
          <xdr:blipFill>
            <a:blip xmlns:r="http://schemas.openxmlformats.org/officeDocument/2006/relationships" r:embed="rId17"/>
            <a:stretch>
              <a:fillRect/>
            </a:stretch>
          </xdr:blipFill>
          <xdr:spPr>
            <a:xfrm>
              <a:off x="14832232" y="43776238"/>
              <a:ext cx="354226" cy="367200"/>
            </a:xfrm>
            <a:prstGeom prst="rect">
              <a:avLst/>
            </a:prstGeom>
          </xdr:spPr>
        </xdr:pic>
        <xdr:pic>
          <xdr:nvPicPr>
            <xdr:cNvPr id="126" name="Imagen 171">
              <a:extLst>
                <a:ext uri="{FF2B5EF4-FFF2-40B4-BE49-F238E27FC236}">
                  <a16:creationId xmlns:a16="http://schemas.microsoft.com/office/drawing/2014/main" id="{54B87B97-BE62-3D08-018D-A13C39725679}"/>
                </a:ext>
              </a:extLst>
            </xdr:cNvPr>
            <xdr:cNvPicPr>
              <a:picLocks noChangeAspect="1"/>
            </xdr:cNvPicPr>
          </xdr:nvPicPr>
          <xdr:blipFill>
            <a:blip xmlns:r="http://schemas.openxmlformats.org/officeDocument/2006/relationships" r:embed="rId18"/>
            <a:stretch>
              <a:fillRect/>
            </a:stretch>
          </xdr:blipFill>
          <xdr:spPr>
            <a:xfrm>
              <a:off x="15335252" y="43769808"/>
              <a:ext cx="347613" cy="367200"/>
            </a:xfrm>
            <a:prstGeom prst="rect">
              <a:avLst/>
            </a:prstGeom>
          </xdr:spPr>
        </xdr:pic>
      </xdr:grpSp>
      <xdr:grpSp>
        <xdr:nvGrpSpPr>
          <xdr:cNvPr id="106" name="Grupo 178">
            <a:extLst>
              <a:ext uri="{FF2B5EF4-FFF2-40B4-BE49-F238E27FC236}">
                <a16:creationId xmlns:a16="http://schemas.microsoft.com/office/drawing/2014/main" id="{D1EEAE79-4649-C440-3250-78313BF6642A}"/>
              </a:ext>
            </a:extLst>
          </xdr:cNvPr>
          <xdr:cNvGrpSpPr/>
        </xdr:nvGrpSpPr>
        <xdr:grpSpPr>
          <a:xfrm>
            <a:off x="13334993" y="45302707"/>
            <a:ext cx="1344342" cy="372273"/>
            <a:chOff x="14311315" y="45278893"/>
            <a:chExt cx="1344342" cy="372273"/>
          </a:xfrm>
        </xdr:grpSpPr>
        <xdr:pic>
          <xdr:nvPicPr>
            <xdr:cNvPr id="119" name="Imagen 175">
              <a:extLst>
                <a:ext uri="{FF2B5EF4-FFF2-40B4-BE49-F238E27FC236}">
                  <a16:creationId xmlns:a16="http://schemas.microsoft.com/office/drawing/2014/main" id="{0492DDC6-5ADF-C4E0-E48E-57B215CCB7C3}"/>
                </a:ext>
              </a:extLst>
            </xdr:cNvPr>
            <xdr:cNvPicPr>
              <a:picLocks noChangeAspect="1"/>
            </xdr:cNvPicPr>
          </xdr:nvPicPr>
          <xdr:blipFill>
            <a:blip xmlns:r="http://schemas.openxmlformats.org/officeDocument/2006/relationships" r:embed="rId15"/>
            <a:stretch>
              <a:fillRect/>
            </a:stretch>
          </xdr:blipFill>
          <xdr:spPr>
            <a:xfrm>
              <a:off x="14311315" y="45278904"/>
              <a:ext cx="355615" cy="367200"/>
            </a:xfrm>
            <a:prstGeom prst="rect">
              <a:avLst/>
            </a:prstGeom>
          </xdr:spPr>
        </xdr:pic>
        <xdr:pic>
          <xdr:nvPicPr>
            <xdr:cNvPr id="120" name="Imagen 176">
              <a:extLst>
                <a:ext uri="{FF2B5EF4-FFF2-40B4-BE49-F238E27FC236}">
                  <a16:creationId xmlns:a16="http://schemas.microsoft.com/office/drawing/2014/main" id="{B713A256-3E1D-8980-2382-C7F0FDE34885}"/>
                </a:ext>
              </a:extLst>
            </xdr:cNvPr>
            <xdr:cNvPicPr>
              <a:picLocks noChangeAspect="1"/>
            </xdr:cNvPicPr>
          </xdr:nvPicPr>
          <xdr:blipFill>
            <a:blip xmlns:r="http://schemas.openxmlformats.org/officeDocument/2006/relationships" r:embed="rId17"/>
            <a:stretch>
              <a:fillRect/>
            </a:stretch>
          </xdr:blipFill>
          <xdr:spPr>
            <a:xfrm>
              <a:off x="14805024" y="45278893"/>
              <a:ext cx="354226" cy="367200"/>
            </a:xfrm>
            <a:prstGeom prst="rect">
              <a:avLst/>
            </a:prstGeom>
          </xdr:spPr>
        </xdr:pic>
        <xdr:pic>
          <xdr:nvPicPr>
            <xdr:cNvPr id="121" name="Imagen 177">
              <a:extLst>
                <a:ext uri="{FF2B5EF4-FFF2-40B4-BE49-F238E27FC236}">
                  <a16:creationId xmlns:a16="http://schemas.microsoft.com/office/drawing/2014/main" id="{2CFFA09A-CDCC-0271-7493-6BA435283199}"/>
                </a:ext>
              </a:extLst>
            </xdr:cNvPr>
            <xdr:cNvPicPr>
              <a:picLocks noChangeAspect="1"/>
            </xdr:cNvPicPr>
          </xdr:nvPicPr>
          <xdr:blipFill>
            <a:blip xmlns:r="http://schemas.openxmlformats.org/officeDocument/2006/relationships" r:embed="rId18"/>
            <a:stretch>
              <a:fillRect/>
            </a:stretch>
          </xdr:blipFill>
          <xdr:spPr>
            <a:xfrm>
              <a:off x="15308044" y="45283966"/>
              <a:ext cx="347613" cy="367200"/>
            </a:xfrm>
            <a:prstGeom prst="rect">
              <a:avLst/>
            </a:prstGeom>
          </xdr:spPr>
        </xdr:pic>
      </xdr:grpSp>
      <xdr:grpSp>
        <xdr:nvGrpSpPr>
          <xdr:cNvPr id="107" name="Grupo 179">
            <a:extLst>
              <a:ext uri="{FF2B5EF4-FFF2-40B4-BE49-F238E27FC236}">
                <a16:creationId xmlns:a16="http://schemas.microsoft.com/office/drawing/2014/main" id="{8E573758-E672-6D18-A5A7-2B88DB85FF19}"/>
              </a:ext>
            </a:extLst>
          </xdr:cNvPr>
          <xdr:cNvGrpSpPr/>
        </xdr:nvGrpSpPr>
        <xdr:grpSpPr>
          <a:xfrm>
            <a:off x="13334991" y="45864418"/>
            <a:ext cx="1344342" cy="372264"/>
            <a:chOff x="14311315" y="45324668"/>
            <a:chExt cx="1344342" cy="372264"/>
          </a:xfrm>
        </xdr:grpSpPr>
        <xdr:pic>
          <xdr:nvPicPr>
            <xdr:cNvPr id="116" name="Imagen 180">
              <a:extLst>
                <a:ext uri="{FF2B5EF4-FFF2-40B4-BE49-F238E27FC236}">
                  <a16:creationId xmlns:a16="http://schemas.microsoft.com/office/drawing/2014/main" id="{C7D1EF4D-A293-DC39-1D62-CC43808B5F28}"/>
                </a:ext>
              </a:extLst>
            </xdr:cNvPr>
            <xdr:cNvPicPr>
              <a:picLocks noChangeAspect="1"/>
            </xdr:cNvPicPr>
          </xdr:nvPicPr>
          <xdr:blipFill>
            <a:blip xmlns:r="http://schemas.openxmlformats.org/officeDocument/2006/relationships" r:embed="rId15"/>
            <a:stretch>
              <a:fillRect/>
            </a:stretch>
          </xdr:blipFill>
          <xdr:spPr>
            <a:xfrm>
              <a:off x="14311315" y="45324668"/>
              <a:ext cx="355615" cy="367200"/>
            </a:xfrm>
            <a:prstGeom prst="rect">
              <a:avLst/>
            </a:prstGeom>
          </xdr:spPr>
        </xdr:pic>
        <xdr:pic>
          <xdr:nvPicPr>
            <xdr:cNvPr id="117" name="Imagen 181">
              <a:extLst>
                <a:ext uri="{FF2B5EF4-FFF2-40B4-BE49-F238E27FC236}">
                  <a16:creationId xmlns:a16="http://schemas.microsoft.com/office/drawing/2014/main" id="{5B8C9FF3-7E36-DC44-25CF-49F295F0464D}"/>
                </a:ext>
              </a:extLst>
            </xdr:cNvPr>
            <xdr:cNvPicPr>
              <a:picLocks noChangeAspect="1"/>
            </xdr:cNvPicPr>
          </xdr:nvPicPr>
          <xdr:blipFill>
            <a:blip xmlns:r="http://schemas.openxmlformats.org/officeDocument/2006/relationships" r:embed="rId17"/>
            <a:stretch>
              <a:fillRect/>
            </a:stretch>
          </xdr:blipFill>
          <xdr:spPr>
            <a:xfrm>
              <a:off x="14805024" y="45324678"/>
              <a:ext cx="354226" cy="367200"/>
            </a:xfrm>
            <a:prstGeom prst="rect">
              <a:avLst/>
            </a:prstGeom>
          </xdr:spPr>
        </xdr:pic>
        <xdr:pic>
          <xdr:nvPicPr>
            <xdr:cNvPr id="118" name="Imagen 182">
              <a:extLst>
                <a:ext uri="{FF2B5EF4-FFF2-40B4-BE49-F238E27FC236}">
                  <a16:creationId xmlns:a16="http://schemas.microsoft.com/office/drawing/2014/main" id="{39200C05-C94B-5A06-C0A2-1E721FAAD67A}"/>
                </a:ext>
              </a:extLst>
            </xdr:cNvPr>
            <xdr:cNvPicPr>
              <a:picLocks noChangeAspect="1"/>
            </xdr:cNvPicPr>
          </xdr:nvPicPr>
          <xdr:blipFill>
            <a:blip xmlns:r="http://schemas.openxmlformats.org/officeDocument/2006/relationships" r:embed="rId18"/>
            <a:stretch>
              <a:fillRect/>
            </a:stretch>
          </xdr:blipFill>
          <xdr:spPr>
            <a:xfrm>
              <a:off x="15308044" y="45329732"/>
              <a:ext cx="347613" cy="367200"/>
            </a:xfrm>
            <a:prstGeom prst="rect">
              <a:avLst/>
            </a:prstGeom>
          </xdr:spPr>
        </xdr:pic>
      </xdr:grpSp>
      <xdr:grpSp>
        <xdr:nvGrpSpPr>
          <xdr:cNvPr id="108" name="Grupo 189">
            <a:extLst>
              <a:ext uri="{FF2B5EF4-FFF2-40B4-BE49-F238E27FC236}">
                <a16:creationId xmlns:a16="http://schemas.microsoft.com/office/drawing/2014/main" id="{C48FA65F-E8F2-B581-4DE7-1FB9936C2F69}"/>
              </a:ext>
            </a:extLst>
          </xdr:cNvPr>
          <xdr:cNvGrpSpPr/>
        </xdr:nvGrpSpPr>
        <xdr:grpSpPr>
          <a:xfrm>
            <a:off x="13335001" y="46386013"/>
            <a:ext cx="851119" cy="367200"/>
            <a:chOff x="13338399" y="43825069"/>
            <a:chExt cx="851119" cy="367200"/>
          </a:xfrm>
        </xdr:grpSpPr>
        <xdr:pic>
          <xdr:nvPicPr>
            <xdr:cNvPr id="114" name="Imagen 190">
              <a:extLst>
                <a:ext uri="{FF2B5EF4-FFF2-40B4-BE49-F238E27FC236}">
                  <a16:creationId xmlns:a16="http://schemas.microsoft.com/office/drawing/2014/main" id="{26D53CFA-115A-642F-B555-BD0CBBAD7B29}"/>
                </a:ext>
              </a:extLst>
            </xdr:cNvPr>
            <xdr:cNvPicPr>
              <a:picLocks noChangeAspect="1"/>
            </xdr:cNvPicPr>
          </xdr:nvPicPr>
          <xdr:blipFill>
            <a:blip xmlns:r="http://schemas.openxmlformats.org/officeDocument/2006/relationships" r:embed="rId11"/>
            <a:stretch>
              <a:fillRect/>
            </a:stretch>
          </xdr:blipFill>
          <xdr:spPr>
            <a:xfrm>
              <a:off x="13338399" y="43825069"/>
              <a:ext cx="357704" cy="367200"/>
            </a:xfrm>
            <a:prstGeom prst="rect">
              <a:avLst/>
            </a:prstGeom>
          </xdr:spPr>
        </xdr:pic>
        <xdr:pic>
          <xdr:nvPicPr>
            <xdr:cNvPr id="115" name="Imagen 191">
              <a:extLst>
                <a:ext uri="{FF2B5EF4-FFF2-40B4-BE49-F238E27FC236}">
                  <a16:creationId xmlns:a16="http://schemas.microsoft.com/office/drawing/2014/main" id="{9E58BB39-F229-4C47-B284-12DB9B81FB68}"/>
                </a:ext>
              </a:extLst>
            </xdr:cNvPr>
            <xdr:cNvPicPr>
              <a:picLocks noChangeAspect="1"/>
            </xdr:cNvPicPr>
          </xdr:nvPicPr>
          <xdr:blipFill>
            <a:blip xmlns:r="http://schemas.openxmlformats.org/officeDocument/2006/relationships" r:embed="rId14"/>
            <a:stretch>
              <a:fillRect/>
            </a:stretch>
          </xdr:blipFill>
          <xdr:spPr>
            <a:xfrm>
              <a:off x="13843299" y="43825069"/>
              <a:ext cx="346219" cy="367200"/>
            </a:xfrm>
            <a:prstGeom prst="rect">
              <a:avLst/>
            </a:prstGeom>
          </xdr:spPr>
        </xdr:pic>
      </xdr:grpSp>
      <xdr:grpSp>
        <xdr:nvGrpSpPr>
          <xdr:cNvPr id="109" name="Grupo 201">
            <a:extLst>
              <a:ext uri="{FF2B5EF4-FFF2-40B4-BE49-F238E27FC236}">
                <a16:creationId xmlns:a16="http://schemas.microsoft.com/office/drawing/2014/main" id="{4BB98C47-C48A-8B4C-BE29-1FF69FB28CCE}"/>
              </a:ext>
            </a:extLst>
          </xdr:cNvPr>
          <xdr:cNvGrpSpPr/>
        </xdr:nvGrpSpPr>
        <xdr:grpSpPr>
          <a:xfrm>
            <a:off x="13327067" y="46895365"/>
            <a:ext cx="1860272" cy="372284"/>
            <a:chOff x="13327067" y="46895365"/>
            <a:chExt cx="1860272" cy="372284"/>
          </a:xfrm>
        </xdr:grpSpPr>
        <xdr:pic>
          <xdr:nvPicPr>
            <xdr:cNvPr id="110" name="Imagen 196">
              <a:extLst>
                <a:ext uri="{FF2B5EF4-FFF2-40B4-BE49-F238E27FC236}">
                  <a16:creationId xmlns:a16="http://schemas.microsoft.com/office/drawing/2014/main" id="{3C1A9C75-C970-774D-8B3F-B5E38506251E}"/>
                </a:ext>
              </a:extLst>
            </xdr:cNvPr>
            <xdr:cNvPicPr>
              <a:picLocks noChangeAspect="1"/>
            </xdr:cNvPicPr>
          </xdr:nvPicPr>
          <xdr:blipFill>
            <a:blip xmlns:r="http://schemas.openxmlformats.org/officeDocument/2006/relationships" r:embed="rId11"/>
            <a:stretch>
              <a:fillRect/>
            </a:stretch>
          </xdr:blipFill>
          <xdr:spPr>
            <a:xfrm>
              <a:off x="13327067" y="46895365"/>
              <a:ext cx="357704" cy="367200"/>
            </a:xfrm>
            <a:prstGeom prst="rect">
              <a:avLst/>
            </a:prstGeom>
          </xdr:spPr>
        </xdr:pic>
        <xdr:pic>
          <xdr:nvPicPr>
            <xdr:cNvPr id="111" name="Imagen 197">
              <a:extLst>
                <a:ext uri="{FF2B5EF4-FFF2-40B4-BE49-F238E27FC236}">
                  <a16:creationId xmlns:a16="http://schemas.microsoft.com/office/drawing/2014/main" id="{08125600-D0C5-A66B-255C-F5A171CB487F}"/>
                </a:ext>
              </a:extLst>
            </xdr:cNvPr>
            <xdr:cNvPicPr>
              <a:picLocks noChangeAspect="1"/>
            </xdr:cNvPicPr>
          </xdr:nvPicPr>
          <xdr:blipFill>
            <a:blip xmlns:r="http://schemas.openxmlformats.org/officeDocument/2006/relationships" r:embed="rId14"/>
            <a:stretch>
              <a:fillRect/>
            </a:stretch>
          </xdr:blipFill>
          <xdr:spPr>
            <a:xfrm>
              <a:off x="13831967" y="46895365"/>
              <a:ext cx="346219" cy="367200"/>
            </a:xfrm>
            <a:prstGeom prst="rect">
              <a:avLst/>
            </a:prstGeom>
          </xdr:spPr>
        </xdr:pic>
        <xdr:pic>
          <xdr:nvPicPr>
            <xdr:cNvPr id="112" name="Imagen 199">
              <a:extLst>
                <a:ext uri="{FF2B5EF4-FFF2-40B4-BE49-F238E27FC236}">
                  <a16:creationId xmlns:a16="http://schemas.microsoft.com/office/drawing/2014/main" id="{B26FFE67-F11B-B4F8-64BB-BA0FA28CFB42}"/>
                </a:ext>
              </a:extLst>
            </xdr:cNvPr>
            <xdr:cNvPicPr>
              <a:picLocks noChangeAspect="1"/>
            </xdr:cNvPicPr>
          </xdr:nvPicPr>
          <xdr:blipFill>
            <a:blip xmlns:r="http://schemas.openxmlformats.org/officeDocument/2006/relationships" r:embed="rId17"/>
            <a:stretch>
              <a:fillRect/>
            </a:stretch>
          </xdr:blipFill>
          <xdr:spPr>
            <a:xfrm>
              <a:off x="14328768" y="46895365"/>
              <a:ext cx="354226" cy="367200"/>
            </a:xfrm>
            <a:prstGeom prst="rect">
              <a:avLst/>
            </a:prstGeom>
          </xdr:spPr>
        </xdr:pic>
        <xdr:pic>
          <xdr:nvPicPr>
            <xdr:cNvPr id="113" name="Imagen 200">
              <a:extLst>
                <a:ext uri="{FF2B5EF4-FFF2-40B4-BE49-F238E27FC236}">
                  <a16:creationId xmlns:a16="http://schemas.microsoft.com/office/drawing/2014/main" id="{801683C0-2358-678C-5CC8-FBA55FEE1404}"/>
                </a:ext>
              </a:extLst>
            </xdr:cNvPr>
            <xdr:cNvPicPr>
              <a:picLocks noChangeAspect="1"/>
            </xdr:cNvPicPr>
          </xdr:nvPicPr>
          <xdr:blipFill>
            <a:blip xmlns:r="http://schemas.openxmlformats.org/officeDocument/2006/relationships" r:embed="rId18"/>
            <a:stretch>
              <a:fillRect/>
            </a:stretch>
          </xdr:blipFill>
          <xdr:spPr>
            <a:xfrm>
              <a:off x="14839726" y="46900449"/>
              <a:ext cx="347613" cy="367200"/>
            </a:xfrm>
            <a:prstGeom prst="rect">
              <a:avLst/>
            </a:prstGeom>
          </xdr:spPr>
        </xdr:pic>
      </xdr:grpSp>
    </xdr:grpSp>
    <xdr:clientData/>
  </xdr:twoCellAnchor>
  <xdr:twoCellAnchor>
    <xdr:from>
      <xdr:col>11</xdr:col>
      <xdr:colOff>66674</xdr:colOff>
      <xdr:row>94</xdr:row>
      <xdr:rowOff>55318</xdr:rowOff>
    </xdr:from>
    <xdr:to>
      <xdr:col>15</xdr:col>
      <xdr:colOff>426052</xdr:colOff>
      <xdr:row>98</xdr:row>
      <xdr:rowOff>528318</xdr:rowOff>
    </xdr:to>
    <xdr:grpSp>
      <xdr:nvGrpSpPr>
        <xdr:cNvPr id="137" name="Grupo 136">
          <a:extLst>
            <a:ext uri="{FF2B5EF4-FFF2-40B4-BE49-F238E27FC236}">
              <a16:creationId xmlns:a16="http://schemas.microsoft.com/office/drawing/2014/main" id="{E160F002-63A6-4D03-8AE4-075CF3D5601A}"/>
            </a:ext>
          </a:extLst>
        </xdr:cNvPr>
        <xdr:cNvGrpSpPr/>
      </xdr:nvGrpSpPr>
      <xdr:grpSpPr>
        <a:xfrm>
          <a:off x="17166850" y="49936436"/>
          <a:ext cx="2361496" cy="2759000"/>
          <a:chOff x="13327062" y="47870004"/>
          <a:chExt cx="2359628" cy="2559750"/>
        </a:xfrm>
      </xdr:grpSpPr>
      <xdr:grpSp>
        <xdr:nvGrpSpPr>
          <xdr:cNvPr id="138" name="Grupo 137">
            <a:extLst>
              <a:ext uri="{FF2B5EF4-FFF2-40B4-BE49-F238E27FC236}">
                <a16:creationId xmlns:a16="http://schemas.microsoft.com/office/drawing/2014/main" id="{F2A6F581-BC0A-C304-B56C-A446102870BE}"/>
              </a:ext>
            </a:extLst>
          </xdr:cNvPr>
          <xdr:cNvGrpSpPr/>
        </xdr:nvGrpSpPr>
        <xdr:grpSpPr>
          <a:xfrm>
            <a:off x="13336590" y="47870004"/>
            <a:ext cx="1851620" cy="375138"/>
            <a:chOff x="13336590" y="47870004"/>
            <a:chExt cx="1851620" cy="375138"/>
          </a:xfrm>
        </xdr:grpSpPr>
        <xdr:pic>
          <xdr:nvPicPr>
            <xdr:cNvPr id="157" name="Imagen 156">
              <a:extLst>
                <a:ext uri="{FF2B5EF4-FFF2-40B4-BE49-F238E27FC236}">
                  <a16:creationId xmlns:a16="http://schemas.microsoft.com/office/drawing/2014/main" id="{18F04710-C4BA-1C44-1BC4-72B95914D268}"/>
                </a:ext>
              </a:extLst>
            </xdr:cNvPr>
            <xdr:cNvPicPr>
              <a:picLocks noChangeAspect="1"/>
            </xdr:cNvPicPr>
          </xdr:nvPicPr>
          <xdr:blipFill>
            <a:blip xmlns:r="http://schemas.openxmlformats.org/officeDocument/2006/relationships" r:embed="rId11"/>
            <a:stretch>
              <a:fillRect/>
            </a:stretch>
          </xdr:blipFill>
          <xdr:spPr>
            <a:xfrm>
              <a:off x="13336590" y="47870004"/>
              <a:ext cx="357704" cy="367200"/>
            </a:xfrm>
            <a:prstGeom prst="rect">
              <a:avLst/>
            </a:prstGeom>
          </xdr:spPr>
        </xdr:pic>
        <xdr:pic>
          <xdr:nvPicPr>
            <xdr:cNvPr id="158" name="Imagen 157">
              <a:extLst>
                <a:ext uri="{FF2B5EF4-FFF2-40B4-BE49-F238E27FC236}">
                  <a16:creationId xmlns:a16="http://schemas.microsoft.com/office/drawing/2014/main" id="{F67E456E-AB50-B3FB-369A-6C542F6A78D3}"/>
                </a:ext>
              </a:extLst>
            </xdr:cNvPr>
            <xdr:cNvPicPr>
              <a:picLocks noChangeAspect="1"/>
            </xdr:cNvPicPr>
          </xdr:nvPicPr>
          <xdr:blipFill>
            <a:blip xmlns:r="http://schemas.openxmlformats.org/officeDocument/2006/relationships" r:embed="rId16"/>
            <a:stretch>
              <a:fillRect/>
            </a:stretch>
          </xdr:blipFill>
          <xdr:spPr>
            <a:xfrm>
              <a:off x="13840359" y="47877942"/>
              <a:ext cx="339043" cy="367200"/>
            </a:xfrm>
            <a:prstGeom prst="rect">
              <a:avLst/>
            </a:prstGeom>
          </xdr:spPr>
        </xdr:pic>
        <xdr:pic>
          <xdr:nvPicPr>
            <xdr:cNvPr id="159" name="Imagen 158">
              <a:extLst>
                <a:ext uri="{FF2B5EF4-FFF2-40B4-BE49-F238E27FC236}">
                  <a16:creationId xmlns:a16="http://schemas.microsoft.com/office/drawing/2014/main" id="{A6366229-A704-2858-5307-D941F286D542}"/>
                </a:ext>
              </a:extLst>
            </xdr:cNvPr>
            <xdr:cNvPicPr>
              <a:picLocks noChangeAspect="1"/>
            </xdr:cNvPicPr>
          </xdr:nvPicPr>
          <xdr:blipFill>
            <a:blip xmlns:r="http://schemas.openxmlformats.org/officeDocument/2006/relationships" r:embed="rId10"/>
            <a:stretch>
              <a:fillRect/>
            </a:stretch>
          </xdr:blipFill>
          <xdr:spPr>
            <a:xfrm>
              <a:off x="14328777" y="47877942"/>
              <a:ext cx="360106" cy="367200"/>
            </a:xfrm>
            <a:prstGeom prst="rect">
              <a:avLst/>
            </a:prstGeom>
          </xdr:spPr>
        </xdr:pic>
        <xdr:pic>
          <xdr:nvPicPr>
            <xdr:cNvPr id="160" name="Imagen 159">
              <a:extLst>
                <a:ext uri="{FF2B5EF4-FFF2-40B4-BE49-F238E27FC236}">
                  <a16:creationId xmlns:a16="http://schemas.microsoft.com/office/drawing/2014/main" id="{2CE8ADDD-2AB7-25FD-8871-13A82703781D}"/>
                </a:ext>
              </a:extLst>
            </xdr:cNvPr>
            <xdr:cNvPicPr>
              <a:picLocks noChangeAspect="1"/>
            </xdr:cNvPicPr>
          </xdr:nvPicPr>
          <xdr:blipFill>
            <a:blip xmlns:r="http://schemas.openxmlformats.org/officeDocument/2006/relationships" r:embed="rId14"/>
            <a:stretch>
              <a:fillRect/>
            </a:stretch>
          </xdr:blipFill>
          <xdr:spPr>
            <a:xfrm>
              <a:off x="14843125" y="47877942"/>
              <a:ext cx="345085" cy="367200"/>
            </a:xfrm>
            <a:prstGeom prst="rect">
              <a:avLst/>
            </a:prstGeom>
          </xdr:spPr>
        </xdr:pic>
      </xdr:grpSp>
      <xdr:grpSp>
        <xdr:nvGrpSpPr>
          <xdr:cNvPr id="139" name="Grupo 138">
            <a:extLst>
              <a:ext uri="{FF2B5EF4-FFF2-40B4-BE49-F238E27FC236}">
                <a16:creationId xmlns:a16="http://schemas.microsoft.com/office/drawing/2014/main" id="{59DFE7D0-BCD1-AD3D-5FC4-E995E821DE12}"/>
              </a:ext>
            </a:extLst>
          </xdr:cNvPr>
          <xdr:cNvGrpSpPr/>
        </xdr:nvGrpSpPr>
        <xdr:grpSpPr>
          <a:xfrm>
            <a:off x="13335000" y="48332062"/>
            <a:ext cx="2351690" cy="375138"/>
            <a:chOff x="13335000" y="48332062"/>
            <a:chExt cx="2351690" cy="375138"/>
          </a:xfrm>
        </xdr:grpSpPr>
        <xdr:pic>
          <xdr:nvPicPr>
            <xdr:cNvPr id="152" name="Imagen 151">
              <a:extLst>
                <a:ext uri="{FF2B5EF4-FFF2-40B4-BE49-F238E27FC236}">
                  <a16:creationId xmlns:a16="http://schemas.microsoft.com/office/drawing/2014/main" id="{9B285B7A-1E3C-C985-151E-46DB0FF2B411}"/>
                </a:ext>
              </a:extLst>
            </xdr:cNvPr>
            <xdr:cNvPicPr>
              <a:picLocks noChangeAspect="1"/>
            </xdr:cNvPicPr>
          </xdr:nvPicPr>
          <xdr:blipFill>
            <a:blip xmlns:r="http://schemas.openxmlformats.org/officeDocument/2006/relationships" r:embed="rId1"/>
            <a:stretch>
              <a:fillRect/>
            </a:stretch>
          </xdr:blipFill>
          <xdr:spPr>
            <a:xfrm>
              <a:off x="14335126" y="48340000"/>
              <a:ext cx="339469" cy="367200"/>
            </a:xfrm>
            <a:prstGeom prst="rect">
              <a:avLst/>
            </a:prstGeom>
          </xdr:spPr>
        </xdr:pic>
        <xdr:pic>
          <xdr:nvPicPr>
            <xdr:cNvPr id="153" name="Imagen 152">
              <a:extLst>
                <a:ext uri="{FF2B5EF4-FFF2-40B4-BE49-F238E27FC236}">
                  <a16:creationId xmlns:a16="http://schemas.microsoft.com/office/drawing/2014/main" id="{18A119B2-2432-EA8A-57BA-31A1D6CD04DF}"/>
                </a:ext>
              </a:extLst>
            </xdr:cNvPr>
            <xdr:cNvPicPr>
              <a:picLocks noChangeAspect="1"/>
            </xdr:cNvPicPr>
          </xdr:nvPicPr>
          <xdr:blipFill>
            <a:blip xmlns:r="http://schemas.openxmlformats.org/officeDocument/2006/relationships" r:embed="rId11"/>
            <a:stretch>
              <a:fillRect/>
            </a:stretch>
          </xdr:blipFill>
          <xdr:spPr>
            <a:xfrm>
              <a:off x="13335000" y="48332062"/>
              <a:ext cx="357704" cy="367200"/>
            </a:xfrm>
            <a:prstGeom prst="rect">
              <a:avLst/>
            </a:prstGeom>
          </xdr:spPr>
        </xdr:pic>
        <xdr:pic>
          <xdr:nvPicPr>
            <xdr:cNvPr id="154" name="Imagen 153">
              <a:extLst>
                <a:ext uri="{FF2B5EF4-FFF2-40B4-BE49-F238E27FC236}">
                  <a16:creationId xmlns:a16="http://schemas.microsoft.com/office/drawing/2014/main" id="{EABB446E-2685-5F1E-10C4-AC77DA610C7F}"/>
                </a:ext>
              </a:extLst>
            </xdr:cNvPr>
            <xdr:cNvPicPr>
              <a:picLocks noChangeAspect="1"/>
            </xdr:cNvPicPr>
          </xdr:nvPicPr>
          <xdr:blipFill>
            <a:blip xmlns:r="http://schemas.openxmlformats.org/officeDocument/2006/relationships" r:embed="rId16"/>
            <a:stretch>
              <a:fillRect/>
            </a:stretch>
          </xdr:blipFill>
          <xdr:spPr>
            <a:xfrm>
              <a:off x="13846707" y="48340000"/>
              <a:ext cx="339043" cy="367200"/>
            </a:xfrm>
            <a:prstGeom prst="rect">
              <a:avLst/>
            </a:prstGeom>
          </xdr:spPr>
        </xdr:pic>
        <xdr:pic>
          <xdr:nvPicPr>
            <xdr:cNvPr id="155" name="Imagen 154">
              <a:extLst>
                <a:ext uri="{FF2B5EF4-FFF2-40B4-BE49-F238E27FC236}">
                  <a16:creationId xmlns:a16="http://schemas.microsoft.com/office/drawing/2014/main" id="{6F4003D1-7B2D-2244-AC72-8C52BB81753E}"/>
                </a:ext>
              </a:extLst>
            </xdr:cNvPr>
            <xdr:cNvPicPr>
              <a:picLocks noChangeAspect="1"/>
            </xdr:cNvPicPr>
          </xdr:nvPicPr>
          <xdr:blipFill>
            <a:blip xmlns:r="http://schemas.openxmlformats.org/officeDocument/2006/relationships" r:embed="rId10"/>
            <a:stretch>
              <a:fillRect/>
            </a:stretch>
          </xdr:blipFill>
          <xdr:spPr>
            <a:xfrm>
              <a:off x="14835195" y="48340000"/>
              <a:ext cx="360106" cy="367200"/>
            </a:xfrm>
            <a:prstGeom prst="rect">
              <a:avLst/>
            </a:prstGeom>
          </xdr:spPr>
        </xdr:pic>
        <xdr:pic>
          <xdr:nvPicPr>
            <xdr:cNvPr id="156" name="Imagen 155">
              <a:extLst>
                <a:ext uri="{FF2B5EF4-FFF2-40B4-BE49-F238E27FC236}">
                  <a16:creationId xmlns:a16="http://schemas.microsoft.com/office/drawing/2014/main" id="{439B94DA-4426-9C7F-BB79-E6CF41B780C9}"/>
                </a:ext>
              </a:extLst>
            </xdr:cNvPr>
            <xdr:cNvPicPr>
              <a:picLocks noChangeAspect="1"/>
            </xdr:cNvPicPr>
          </xdr:nvPicPr>
          <xdr:blipFill>
            <a:blip xmlns:r="http://schemas.openxmlformats.org/officeDocument/2006/relationships" r:embed="rId14"/>
            <a:stretch>
              <a:fillRect/>
            </a:stretch>
          </xdr:blipFill>
          <xdr:spPr>
            <a:xfrm>
              <a:off x="15341605" y="48340000"/>
              <a:ext cx="345085" cy="367200"/>
            </a:xfrm>
            <a:prstGeom prst="rect">
              <a:avLst/>
            </a:prstGeom>
          </xdr:spPr>
        </xdr:pic>
      </xdr:grpSp>
      <xdr:grpSp>
        <xdr:nvGrpSpPr>
          <xdr:cNvPr id="140" name="Grupo 139">
            <a:extLst>
              <a:ext uri="{FF2B5EF4-FFF2-40B4-BE49-F238E27FC236}">
                <a16:creationId xmlns:a16="http://schemas.microsoft.com/office/drawing/2014/main" id="{04472E28-E14D-DFA5-7DE3-07B0671B0EA7}"/>
              </a:ext>
            </a:extLst>
          </xdr:cNvPr>
          <xdr:cNvGrpSpPr/>
        </xdr:nvGrpSpPr>
        <xdr:grpSpPr>
          <a:xfrm>
            <a:off x="13335000" y="48879125"/>
            <a:ext cx="1359484" cy="375138"/>
            <a:chOff x="13335000" y="48879125"/>
            <a:chExt cx="1359484" cy="375138"/>
          </a:xfrm>
        </xdr:grpSpPr>
        <xdr:pic>
          <xdr:nvPicPr>
            <xdr:cNvPr id="149" name="Imagen 148">
              <a:extLst>
                <a:ext uri="{FF2B5EF4-FFF2-40B4-BE49-F238E27FC236}">
                  <a16:creationId xmlns:a16="http://schemas.microsoft.com/office/drawing/2014/main" id="{3351D6D4-4554-950F-AAFF-9F312EA3D6E0}"/>
                </a:ext>
              </a:extLst>
            </xdr:cNvPr>
            <xdr:cNvPicPr>
              <a:picLocks noChangeAspect="1"/>
            </xdr:cNvPicPr>
          </xdr:nvPicPr>
          <xdr:blipFill>
            <a:blip xmlns:r="http://schemas.openxmlformats.org/officeDocument/2006/relationships" r:embed="rId11"/>
            <a:stretch>
              <a:fillRect/>
            </a:stretch>
          </xdr:blipFill>
          <xdr:spPr>
            <a:xfrm>
              <a:off x="13335000" y="48879125"/>
              <a:ext cx="357704" cy="367200"/>
            </a:xfrm>
            <a:prstGeom prst="rect">
              <a:avLst/>
            </a:prstGeom>
          </xdr:spPr>
        </xdr:pic>
        <xdr:pic>
          <xdr:nvPicPr>
            <xdr:cNvPr id="150" name="Imagen 149">
              <a:extLst>
                <a:ext uri="{FF2B5EF4-FFF2-40B4-BE49-F238E27FC236}">
                  <a16:creationId xmlns:a16="http://schemas.microsoft.com/office/drawing/2014/main" id="{DF539607-DE2D-3324-FB7C-74A9BA70006B}"/>
                </a:ext>
              </a:extLst>
            </xdr:cNvPr>
            <xdr:cNvPicPr>
              <a:picLocks noChangeAspect="1"/>
            </xdr:cNvPicPr>
          </xdr:nvPicPr>
          <xdr:blipFill>
            <a:blip xmlns:r="http://schemas.openxmlformats.org/officeDocument/2006/relationships" r:embed="rId10"/>
            <a:stretch>
              <a:fillRect/>
            </a:stretch>
          </xdr:blipFill>
          <xdr:spPr>
            <a:xfrm>
              <a:off x="13835051" y="48887063"/>
              <a:ext cx="360106" cy="367200"/>
            </a:xfrm>
            <a:prstGeom prst="rect">
              <a:avLst/>
            </a:prstGeom>
          </xdr:spPr>
        </xdr:pic>
        <xdr:pic>
          <xdr:nvPicPr>
            <xdr:cNvPr id="151" name="Imagen 150">
              <a:extLst>
                <a:ext uri="{FF2B5EF4-FFF2-40B4-BE49-F238E27FC236}">
                  <a16:creationId xmlns:a16="http://schemas.microsoft.com/office/drawing/2014/main" id="{4C1D82B9-ED6C-FF1C-BA02-EC25979F2E52}"/>
                </a:ext>
              </a:extLst>
            </xdr:cNvPr>
            <xdr:cNvPicPr>
              <a:picLocks noChangeAspect="1"/>
            </xdr:cNvPicPr>
          </xdr:nvPicPr>
          <xdr:blipFill>
            <a:blip xmlns:r="http://schemas.openxmlformats.org/officeDocument/2006/relationships" r:embed="rId14"/>
            <a:stretch>
              <a:fillRect/>
            </a:stretch>
          </xdr:blipFill>
          <xdr:spPr>
            <a:xfrm>
              <a:off x="14349399" y="48887063"/>
              <a:ext cx="345085" cy="367200"/>
            </a:xfrm>
            <a:prstGeom prst="rect">
              <a:avLst/>
            </a:prstGeom>
          </xdr:spPr>
        </xdr:pic>
      </xdr:grpSp>
      <xdr:grpSp>
        <xdr:nvGrpSpPr>
          <xdr:cNvPr id="141" name="Grupo 140">
            <a:extLst>
              <a:ext uri="{FF2B5EF4-FFF2-40B4-BE49-F238E27FC236}">
                <a16:creationId xmlns:a16="http://schemas.microsoft.com/office/drawing/2014/main" id="{A404E931-6132-BB79-8F21-81BB37922F0B}"/>
              </a:ext>
            </a:extLst>
          </xdr:cNvPr>
          <xdr:cNvGrpSpPr/>
        </xdr:nvGrpSpPr>
        <xdr:grpSpPr>
          <a:xfrm>
            <a:off x="13335000" y="49450160"/>
            <a:ext cx="1359484" cy="375141"/>
            <a:chOff x="13335000" y="48942158"/>
            <a:chExt cx="1359484" cy="375141"/>
          </a:xfrm>
        </xdr:grpSpPr>
        <xdr:pic>
          <xdr:nvPicPr>
            <xdr:cNvPr id="146" name="Imagen 145">
              <a:extLst>
                <a:ext uri="{FF2B5EF4-FFF2-40B4-BE49-F238E27FC236}">
                  <a16:creationId xmlns:a16="http://schemas.microsoft.com/office/drawing/2014/main" id="{82AFCAE3-C2C7-C76B-EB30-C3829F7498DF}"/>
                </a:ext>
              </a:extLst>
            </xdr:cNvPr>
            <xdr:cNvPicPr>
              <a:picLocks noChangeAspect="1"/>
            </xdr:cNvPicPr>
          </xdr:nvPicPr>
          <xdr:blipFill>
            <a:blip xmlns:r="http://schemas.openxmlformats.org/officeDocument/2006/relationships" r:embed="rId11"/>
            <a:stretch>
              <a:fillRect/>
            </a:stretch>
          </xdr:blipFill>
          <xdr:spPr>
            <a:xfrm>
              <a:off x="13335000" y="48942158"/>
              <a:ext cx="357704" cy="367200"/>
            </a:xfrm>
            <a:prstGeom prst="rect">
              <a:avLst/>
            </a:prstGeom>
          </xdr:spPr>
        </xdr:pic>
        <xdr:pic>
          <xdr:nvPicPr>
            <xdr:cNvPr id="147" name="Imagen 146">
              <a:extLst>
                <a:ext uri="{FF2B5EF4-FFF2-40B4-BE49-F238E27FC236}">
                  <a16:creationId xmlns:a16="http://schemas.microsoft.com/office/drawing/2014/main" id="{28E10600-00E6-CC16-A8CA-DA28EBD76E8B}"/>
                </a:ext>
              </a:extLst>
            </xdr:cNvPr>
            <xdr:cNvPicPr>
              <a:picLocks noChangeAspect="1"/>
            </xdr:cNvPicPr>
          </xdr:nvPicPr>
          <xdr:blipFill>
            <a:blip xmlns:r="http://schemas.openxmlformats.org/officeDocument/2006/relationships" r:embed="rId10"/>
            <a:stretch>
              <a:fillRect/>
            </a:stretch>
          </xdr:blipFill>
          <xdr:spPr>
            <a:xfrm>
              <a:off x="13835051" y="48950099"/>
              <a:ext cx="360106" cy="367200"/>
            </a:xfrm>
            <a:prstGeom prst="rect">
              <a:avLst/>
            </a:prstGeom>
          </xdr:spPr>
        </xdr:pic>
        <xdr:pic>
          <xdr:nvPicPr>
            <xdr:cNvPr id="148" name="Imagen 147">
              <a:extLst>
                <a:ext uri="{FF2B5EF4-FFF2-40B4-BE49-F238E27FC236}">
                  <a16:creationId xmlns:a16="http://schemas.microsoft.com/office/drawing/2014/main" id="{40754063-7350-A18B-4164-F76E05BEB7AC}"/>
                </a:ext>
              </a:extLst>
            </xdr:cNvPr>
            <xdr:cNvPicPr>
              <a:picLocks noChangeAspect="1"/>
            </xdr:cNvPicPr>
          </xdr:nvPicPr>
          <xdr:blipFill>
            <a:blip xmlns:r="http://schemas.openxmlformats.org/officeDocument/2006/relationships" r:embed="rId14"/>
            <a:stretch>
              <a:fillRect/>
            </a:stretch>
          </xdr:blipFill>
          <xdr:spPr>
            <a:xfrm>
              <a:off x="14349399" y="48950099"/>
              <a:ext cx="345085" cy="367200"/>
            </a:xfrm>
            <a:prstGeom prst="rect">
              <a:avLst/>
            </a:prstGeom>
          </xdr:spPr>
        </xdr:pic>
      </xdr:grpSp>
      <xdr:grpSp>
        <xdr:nvGrpSpPr>
          <xdr:cNvPr id="142" name="Grupo 141">
            <a:extLst>
              <a:ext uri="{FF2B5EF4-FFF2-40B4-BE49-F238E27FC236}">
                <a16:creationId xmlns:a16="http://schemas.microsoft.com/office/drawing/2014/main" id="{AD9E3EA7-9B8A-7E5E-1D46-B63CF1CC0807}"/>
              </a:ext>
            </a:extLst>
          </xdr:cNvPr>
          <xdr:cNvGrpSpPr/>
        </xdr:nvGrpSpPr>
        <xdr:grpSpPr>
          <a:xfrm>
            <a:off x="13327062" y="50054614"/>
            <a:ext cx="1359484" cy="375140"/>
            <a:chOff x="13335000" y="49030677"/>
            <a:chExt cx="1359484" cy="375140"/>
          </a:xfrm>
        </xdr:grpSpPr>
        <xdr:pic>
          <xdr:nvPicPr>
            <xdr:cNvPr id="143" name="Imagen 142">
              <a:extLst>
                <a:ext uri="{FF2B5EF4-FFF2-40B4-BE49-F238E27FC236}">
                  <a16:creationId xmlns:a16="http://schemas.microsoft.com/office/drawing/2014/main" id="{D4A16E6E-4BF0-9DE4-0FE4-3D195DF6210F}"/>
                </a:ext>
              </a:extLst>
            </xdr:cNvPr>
            <xdr:cNvPicPr>
              <a:picLocks noChangeAspect="1"/>
            </xdr:cNvPicPr>
          </xdr:nvPicPr>
          <xdr:blipFill>
            <a:blip xmlns:r="http://schemas.openxmlformats.org/officeDocument/2006/relationships" r:embed="rId11"/>
            <a:stretch>
              <a:fillRect/>
            </a:stretch>
          </xdr:blipFill>
          <xdr:spPr>
            <a:xfrm>
              <a:off x="13335000" y="49030677"/>
              <a:ext cx="357704" cy="367200"/>
            </a:xfrm>
            <a:prstGeom prst="rect">
              <a:avLst/>
            </a:prstGeom>
          </xdr:spPr>
        </xdr:pic>
        <xdr:pic>
          <xdr:nvPicPr>
            <xdr:cNvPr id="144" name="Imagen 143">
              <a:extLst>
                <a:ext uri="{FF2B5EF4-FFF2-40B4-BE49-F238E27FC236}">
                  <a16:creationId xmlns:a16="http://schemas.microsoft.com/office/drawing/2014/main" id="{E15BCBEE-F219-7D18-55D0-3CD57B50F827}"/>
                </a:ext>
              </a:extLst>
            </xdr:cNvPr>
            <xdr:cNvPicPr>
              <a:picLocks noChangeAspect="1"/>
            </xdr:cNvPicPr>
          </xdr:nvPicPr>
          <xdr:blipFill>
            <a:blip xmlns:r="http://schemas.openxmlformats.org/officeDocument/2006/relationships" r:embed="rId10"/>
            <a:stretch>
              <a:fillRect/>
            </a:stretch>
          </xdr:blipFill>
          <xdr:spPr>
            <a:xfrm>
              <a:off x="13835051" y="49038617"/>
              <a:ext cx="360106" cy="367200"/>
            </a:xfrm>
            <a:prstGeom prst="rect">
              <a:avLst/>
            </a:prstGeom>
          </xdr:spPr>
        </xdr:pic>
        <xdr:pic>
          <xdr:nvPicPr>
            <xdr:cNvPr id="145" name="Imagen 144">
              <a:extLst>
                <a:ext uri="{FF2B5EF4-FFF2-40B4-BE49-F238E27FC236}">
                  <a16:creationId xmlns:a16="http://schemas.microsoft.com/office/drawing/2014/main" id="{375864EF-C499-3531-5AA3-5994470053D9}"/>
                </a:ext>
              </a:extLst>
            </xdr:cNvPr>
            <xdr:cNvPicPr>
              <a:picLocks noChangeAspect="1"/>
            </xdr:cNvPicPr>
          </xdr:nvPicPr>
          <xdr:blipFill>
            <a:blip xmlns:r="http://schemas.openxmlformats.org/officeDocument/2006/relationships" r:embed="rId14"/>
            <a:stretch>
              <a:fillRect/>
            </a:stretch>
          </xdr:blipFill>
          <xdr:spPr>
            <a:xfrm>
              <a:off x="14349399" y="49038617"/>
              <a:ext cx="345085" cy="367200"/>
            </a:xfrm>
            <a:prstGeom prst="rect">
              <a:avLst/>
            </a:prstGeom>
          </xdr:spPr>
        </xdr:pic>
      </xdr:grpSp>
    </xdr:grpSp>
    <xdr:clientData/>
  </xdr:twoCellAnchor>
  <xdr:twoCellAnchor editAs="oneCell">
    <xdr:from>
      <xdr:col>12</xdr:col>
      <xdr:colOff>111123</xdr:colOff>
      <xdr:row>103</xdr:row>
      <xdr:rowOff>62441</xdr:rowOff>
    </xdr:from>
    <xdr:to>
      <xdr:col>12</xdr:col>
      <xdr:colOff>450592</xdr:colOff>
      <xdr:row>103</xdr:row>
      <xdr:rowOff>435991</xdr:rowOff>
    </xdr:to>
    <xdr:pic>
      <xdr:nvPicPr>
        <xdr:cNvPr id="161" name="Imagen 160">
          <a:extLst>
            <a:ext uri="{FF2B5EF4-FFF2-40B4-BE49-F238E27FC236}">
              <a16:creationId xmlns:a16="http://schemas.microsoft.com/office/drawing/2014/main" id="{8AC0C0FA-364E-4B82-B4ED-B29D73EFD0B2}"/>
            </a:ext>
          </a:extLst>
        </xdr:cNvPr>
        <xdr:cNvPicPr>
          <a:picLocks noChangeAspect="1"/>
        </xdr:cNvPicPr>
      </xdr:nvPicPr>
      <xdr:blipFill>
        <a:blip xmlns:r="http://schemas.openxmlformats.org/officeDocument/2006/relationships" r:embed="rId1"/>
        <a:stretch>
          <a:fillRect/>
        </a:stretch>
      </xdr:blipFill>
      <xdr:spPr>
        <a:xfrm>
          <a:off x="17897473" y="54869291"/>
          <a:ext cx="339469" cy="373550"/>
        </a:xfrm>
        <a:prstGeom prst="rect">
          <a:avLst/>
        </a:prstGeom>
      </xdr:spPr>
    </xdr:pic>
    <xdr:clientData/>
  </xdr:twoCellAnchor>
  <xdr:twoCellAnchor editAs="oneCell">
    <xdr:from>
      <xdr:col>13</xdr:col>
      <xdr:colOff>86782</xdr:colOff>
      <xdr:row>103</xdr:row>
      <xdr:rowOff>75669</xdr:rowOff>
    </xdr:from>
    <xdr:to>
      <xdr:col>13</xdr:col>
      <xdr:colOff>436531</xdr:colOff>
      <xdr:row>103</xdr:row>
      <xdr:rowOff>455569</xdr:rowOff>
    </xdr:to>
    <xdr:pic>
      <xdr:nvPicPr>
        <xdr:cNvPr id="162" name="Imagen 161">
          <a:extLst>
            <a:ext uri="{FF2B5EF4-FFF2-40B4-BE49-F238E27FC236}">
              <a16:creationId xmlns:a16="http://schemas.microsoft.com/office/drawing/2014/main" id="{A3C9CECE-993B-4A10-B7A1-75BD942E1210}"/>
            </a:ext>
          </a:extLst>
        </xdr:cNvPr>
        <xdr:cNvPicPr>
          <a:picLocks noChangeAspect="1"/>
        </xdr:cNvPicPr>
      </xdr:nvPicPr>
      <xdr:blipFill>
        <a:blip xmlns:r="http://schemas.openxmlformats.org/officeDocument/2006/relationships" r:embed="rId2"/>
        <a:stretch>
          <a:fillRect/>
        </a:stretch>
      </xdr:blipFill>
      <xdr:spPr>
        <a:xfrm>
          <a:off x="18374782" y="54882519"/>
          <a:ext cx="349749" cy="379900"/>
        </a:xfrm>
        <a:prstGeom prst="rect">
          <a:avLst/>
        </a:prstGeom>
      </xdr:spPr>
    </xdr:pic>
    <xdr:clientData/>
  </xdr:twoCellAnchor>
  <xdr:twoCellAnchor>
    <xdr:from>
      <xdr:col>11</xdr:col>
      <xdr:colOff>80962</xdr:colOff>
      <xdr:row>103</xdr:row>
      <xdr:rowOff>71701</xdr:rowOff>
    </xdr:from>
    <xdr:to>
      <xdr:col>13</xdr:col>
      <xdr:colOff>413555</xdr:colOff>
      <xdr:row>105</xdr:row>
      <xdr:rowOff>446575</xdr:rowOff>
    </xdr:to>
    <xdr:grpSp>
      <xdr:nvGrpSpPr>
        <xdr:cNvPr id="163" name="Grupo 162">
          <a:extLst>
            <a:ext uri="{FF2B5EF4-FFF2-40B4-BE49-F238E27FC236}">
              <a16:creationId xmlns:a16="http://schemas.microsoft.com/office/drawing/2014/main" id="{3B679AC6-64F5-4799-9B5D-784220A11CDB}"/>
            </a:ext>
          </a:extLst>
        </xdr:cNvPr>
        <xdr:cNvGrpSpPr/>
      </xdr:nvGrpSpPr>
      <xdr:grpSpPr>
        <a:xfrm>
          <a:off x="17181138" y="54905819"/>
          <a:ext cx="1333652" cy="1390874"/>
          <a:chOff x="13310129" y="52430979"/>
          <a:chExt cx="1334482" cy="1390874"/>
        </a:xfrm>
      </xdr:grpSpPr>
      <xdr:grpSp>
        <xdr:nvGrpSpPr>
          <xdr:cNvPr id="164" name="Grupo 163">
            <a:extLst>
              <a:ext uri="{FF2B5EF4-FFF2-40B4-BE49-F238E27FC236}">
                <a16:creationId xmlns:a16="http://schemas.microsoft.com/office/drawing/2014/main" id="{5024080C-2C2D-2713-A911-83E80B0C6CBB}"/>
              </a:ext>
            </a:extLst>
          </xdr:cNvPr>
          <xdr:cNvGrpSpPr/>
        </xdr:nvGrpSpPr>
        <xdr:grpSpPr>
          <a:xfrm>
            <a:off x="13313832" y="52430979"/>
            <a:ext cx="1329942" cy="367200"/>
            <a:chOff x="13348228" y="52443326"/>
            <a:chExt cx="1328178" cy="367200"/>
          </a:xfrm>
        </xdr:grpSpPr>
        <xdr:pic>
          <xdr:nvPicPr>
            <xdr:cNvPr id="172" name="Imagen 171">
              <a:extLst>
                <a:ext uri="{FF2B5EF4-FFF2-40B4-BE49-F238E27FC236}">
                  <a16:creationId xmlns:a16="http://schemas.microsoft.com/office/drawing/2014/main" id="{22A0E764-4507-81C6-C6A4-510F00E15D42}"/>
                </a:ext>
              </a:extLst>
            </xdr:cNvPr>
            <xdr:cNvPicPr>
              <a:picLocks noChangeAspect="1"/>
            </xdr:cNvPicPr>
          </xdr:nvPicPr>
          <xdr:blipFill>
            <a:blip xmlns:r="http://schemas.openxmlformats.org/officeDocument/2006/relationships" r:embed="rId4"/>
            <a:stretch>
              <a:fillRect/>
            </a:stretch>
          </xdr:blipFill>
          <xdr:spPr>
            <a:xfrm>
              <a:off x="13348228" y="52443326"/>
              <a:ext cx="343564" cy="367200"/>
            </a:xfrm>
            <a:prstGeom prst="rect">
              <a:avLst/>
            </a:prstGeom>
          </xdr:spPr>
        </xdr:pic>
        <xdr:pic>
          <xdr:nvPicPr>
            <xdr:cNvPr id="173" name="Imagen 172">
              <a:extLst>
                <a:ext uri="{FF2B5EF4-FFF2-40B4-BE49-F238E27FC236}">
                  <a16:creationId xmlns:a16="http://schemas.microsoft.com/office/drawing/2014/main" id="{128F1B19-A5C8-3E54-970C-D2594B49AC2F}"/>
                </a:ext>
              </a:extLst>
            </xdr:cNvPr>
            <xdr:cNvPicPr>
              <a:picLocks noChangeAspect="1"/>
            </xdr:cNvPicPr>
          </xdr:nvPicPr>
          <xdr:blipFill>
            <a:blip xmlns:r="http://schemas.openxmlformats.org/officeDocument/2006/relationships" r:embed="rId1"/>
            <a:stretch>
              <a:fillRect/>
            </a:stretch>
          </xdr:blipFill>
          <xdr:spPr>
            <a:xfrm>
              <a:off x="13835059" y="52443326"/>
              <a:ext cx="339469" cy="367200"/>
            </a:xfrm>
            <a:prstGeom prst="rect">
              <a:avLst/>
            </a:prstGeom>
          </xdr:spPr>
        </xdr:pic>
        <xdr:pic>
          <xdr:nvPicPr>
            <xdr:cNvPr id="174" name="Imagen 173">
              <a:extLst>
                <a:ext uri="{FF2B5EF4-FFF2-40B4-BE49-F238E27FC236}">
                  <a16:creationId xmlns:a16="http://schemas.microsoft.com/office/drawing/2014/main" id="{CFE35B3C-63E2-F579-2660-322F2CCFC060}"/>
                </a:ext>
              </a:extLst>
            </xdr:cNvPr>
            <xdr:cNvPicPr>
              <a:picLocks noChangeAspect="1"/>
            </xdr:cNvPicPr>
          </xdr:nvPicPr>
          <xdr:blipFill>
            <a:blip xmlns:r="http://schemas.openxmlformats.org/officeDocument/2006/relationships" r:embed="rId2"/>
            <a:stretch>
              <a:fillRect/>
            </a:stretch>
          </xdr:blipFill>
          <xdr:spPr>
            <a:xfrm>
              <a:off x="14326657" y="52443326"/>
              <a:ext cx="349749" cy="367200"/>
            </a:xfrm>
            <a:prstGeom prst="rect">
              <a:avLst/>
            </a:prstGeom>
          </xdr:spPr>
        </xdr:pic>
      </xdr:grpSp>
      <xdr:grpSp>
        <xdr:nvGrpSpPr>
          <xdr:cNvPr id="165" name="Grupo 164">
            <a:extLst>
              <a:ext uri="{FF2B5EF4-FFF2-40B4-BE49-F238E27FC236}">
                <a16:creationId xmlns:a16="http://schemas.microsoft.com/office/drawing/2014/main" id="{F46F6999-CDD8-3510-C1B6-CA103F4DC314}"/>
              </a:ext>
            </a:extLst>
          </xdr:cNvPr>
          <xdr:cNvGrpSpPr/>
        </xdr:nvGrpSpPr>
        <xdr:grpSpPr>
          <a:xfrm>
            <a:off x="13310129" y="52946655"/>
            <a:ext cx="1334482" cy="367200"/>
            <a:chOff x="13336587" y="52959002"/>
            <a:chExt cx="1332718" cy="367200"/>
          </a:xfrm>
        </xdr:grpSpPr>
        <xdr:pic>
          <xdr:nvPicPr>
            <xdr:cNvPr id="169" name="Imagen 168">
              <a:extLst>
                <a:ext uri="{FF2B5EF4-FFF2-40B4-BE49-F238E27FC236}">
                  <a16:creationId xmlns:a16="http://schemas.microsoft.com/office/drawing/2014/main" id="{780C629C-815C-061B-9F38-3FABA9B75543}"/>
                </a:ext>
              </a:extLst>
            </xdr:cNvPr>
            <xdr:cNvPicPr>
              <a:picLocks noChangeAspect="1"/>
            </xdr:cNvPicPr>
          </xdr:nvPicPr>
          <xdr:blipFill>
            <a:blip xmlns:r="http://schemas.openxmlformats.org/officeDocument/2006/relationships" r:embed="rId11"/>
            <a:stretch>
              <a:fillRect/>
            </a:stretch>
          </xdr:blipFill>
          <xdr:spPr>
            <a:xfrm>
              <a:off x="13336587" y="52959002"/>
              <a:ext cx="357704" cy="367200"/>
            </a:xfrm>
            <a:prstGeom prst="rect">
              <a:avLst/>
            </a:prstGeom>
          </xdr:spPr>
        </xdr:pic>
        <xdr:pic>
          <xdr:nvPicPr>
            <xdr:cNvPr id="170" name="Imagen 169">
              <a:extLst>
                <a:ext uri="{FF2B5EF4-FFF2-40B4-BE49-F238E27FC236}">
                  <a16:creationId xmlns:a16="http://schemas.microsoft.com/office/drawing/2014/main" id="{5815AC10-BA56-3663-4ED0-C1B3202FC872}"/>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171" name="Imagen 170">
              <a:extLst>
                <a:ext uri="{FF2B5EF4-FFF2-40B4-BE49-F238E27FC236}">
                  <a16:creationId xmlns:a16="http://schemas.microsoft.com/office/drawing/2014/main" id="{E5AED576-6D6A-B644-F53A-2D7FB0C0B8A2}"/>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nvGrpSpPr>
          <xdr:cNvPr id="166" name="Grupo 165">
            <a:extLst>
              <a:ext uri="{FF2B5EF4-FFF2-40B4-BE49-F238E27FC236}">
                <a16:creationId xmlns:a16="http://schemas.microsoft.com/office/drawing/2014/main" id="{2D488F18-9872-873A-EB3B-360AD5076B3D}"/>
              </a:ext>
            </a:extLst>
          </xdr:cNvPr>
          <xdr:cNvGrpSpPr/>
        </xdr:nvGrpSpPr>
        <xdr:grpSpPr>
          <a:xfrm>
            <a:off x="13322834" y="53454653"/>
            <a:ext cx="827182" cy="367200"/>
            <a:chOff x="13843005" y="52959002"/>
            <a:chExt cx="826300" cy="367200"/>
          </a:xfrm>
        </xdr:grpSpPr>
        <xdr:pic>
          <xdr:nvPicPr>
            <xdr:cNvPr id="167" name="Imagen 166">
              <a:extLst>
                <a:ext uri="{FF2B5EF4-FFF2-40B4-BE49-F238E27FC236}">
                  <a16:creationId xmlns:a16="http://schemas.microsoft.com/office/drawing/2014/main" id="{461FE266-9249-41B1-3203-62A27049B618}"/>
                </a:ext>
              </a:extLst>
            </xdr:cNvPr>
            <xdr:cNvPicPr>
              <a:picLocks noChangeAspect="1"/>
            </xdr:cNvPicPr>
          </xdr:nvPicPr>
          <xdr:blipFill>
            <a:blip xmlns:r="http://schemas.openxmlformats.org/officeDocument/2006/relationships" r:embed="rId4"/>
            <a:stretch>
              <a:fillRect/>
            </a:stretch>
          </xdr:blipFill>
          <xdr:spPr>
            <a:xfrm>
              <a:off x="13843005" y="52959002"/>
              <a:ext cx="343564" cy="367200"/>
            </a:xfrm>
            <a:prstGeom prst="rect">
              <a:avLst/>
            </a:prstGeom>
          </xdr:spPr>
        </xdr:pic>
        <xdr:pic>
          <xdr:nvPicPr>
            <xdr:cNvPr id="168" name="Imagen 167">
              <a:extLst>
                <a:ext uri="{FF2B5EF4-FFF2-40B4-BE49-F238E27FC236}">
                  <a16:creationId xmlns:a16="http://schemas.microsoft.com/office/drawing/2014/main" id="{C30C07B8-BEBC-915E-60CB-574324169DFE}"/>
                </a:ext>
              </a:extLst>
            </xdr:cNvPr>
            <xdr:cNvPicPr>
              <a:picLocks noChangeAspect="1"/>
            </xdr:cNvPicPr>
          </xdr:nvPicPr>
          <xdr:blipFill>
            <a:blip xmlns:r="http://schemas.openxmlformats.org/officeDocument/2006/relationships" r:embed="rId1"/>
            <a:stretch>
              <a:fillRect/>
            </a:stretch>
          </xdr:blipFill>
          <xdr:spPr>
            <a:xfrm>
              <a:off x="14329836" y="52959002"/>
              <a:ext cx="339469" cy="367200"/>
            </a:xfrm>
            <a:prstGeom prst="rect">
              <a:avLst/>
            </a:prstGeom>
          </xdr:spPr>
        </xdr:pic>
      </xdr:grpSp>
    </xdr:grpSp>
    <xdr:clientData/>
  </xdr:twoCellAnchor>
  <xdr:twoCellAnchor>
    <xdr:from>
      <xdr:col>11</xdr:col>
      <xdr:colOff>56448</xdr:colOff>
      <xdr:row>107</xdr:row>
      <xdr:rowOff>99952</xdr:rowOff>
    </xdr:from>
    <xdr:to>
      <xdr:col>13</xdr:col>
      <xdr:colOff>420298</xdr:colOff>
      <xdr:row>116</xdr:row>
      <xdr:rowOff>468629</xdr:rowOff>
    </xdr:to>
    <xdr:grpSp>
      <xdr:nvGrpSpPr>
        <xdr:cNvPr id="175" name="Grupo 279">
          <a:extLst>
            <a:ext uri="{FF2B5EF4-FFF2-40B4-BE49-F238E27FC236}">
              <a16:creationId xmlns:a16="http://schemas.microsoft.com/office/drawing/2014/main" id="{85A16654-7886-453F-B285-19ADA2765A3E}"/>
            </a:ext>
          </a:extLst>
        </xdr:cNvPr>
        <xdr:cNvGrpSpPr/>
      </xdr:nvGrpSpPr>
      <xdr:grpSpPr>
        <a:xfrm>
          <a:off x="17156624" y="57033305"/>
          <a:ext cx="1364909" cy="5007912"/>
          <a:chOff x="13285615" y="55477838"/>
          <a:chExt cx="1365739" cy="4935976"/>
        </a:xfrm>
      </xdr:grpSpPr>
      <xdr:grpSp>
        <xdr:nvGrpSpPr>
          <xdr:cNvPr id="176" name="Grupo 269">
            <a:extLst>
              <a:ext uri="{FF2B5EF4-FFF2-40B4-BE49-F238E27FC236}">
                <a16:creationId xmlns:a16="http://schemas.microsoft.com/office/drawing/2014/main" id="{C4478942-87E4-65F7-BDBD-C80D5E15C649}"/>
              </a:ext>
            </a:extLst>
          </xdr:cNvPr>
          <xdr:cNvGrpSpPr/>
        </xdr:nvGrpSpPr>
        <xdr:grpSpPr>
          <a:xfrm>
            <a:off x="13299727" y="55477838"/>
            <a:ext cx="843627" cy="2344383"/>
            <a:chOff x="13299727" y="55477838"/>
            <a:chExt cx="843627" cy="2344383"/>
          </a:xfrm>
        </xdr:grpSpPr>
        <xdr:pic>
          <xdr:nvPicPr>
            <xdr:cNvPr id="186" name="Imagen 262">
              <a:extLst>
                <a:ext uri="{FF2B5EF4-FFF2-40B4-BE49-F238E27FC236}">
                  <a16:creationId xmlns:a16="http://schemas.microsoft.com/office/drawing/2014/main" id="{2EBFB9B8-4A26-CD22-0B70-EFDC73E4ADDA}"/>
                </a:ext>
              </a:extLst>
            </xdr:cNvPr>
            <xdr:cNvPicPr>
              <a:picLocks noChangeAspect="1"/>
            </xdr:cNvPicPr>
          </xdr:nvPicPr>
          <xdr:blipFill>
            <a:blip xmlns:r="http://schemas.openxmlformats.org/officeDocument/2006/relationships" r:embed="rId1"/>
            <a:stretch>
              <a:fillRect/>
            </a:stretch>
          </xdr:blipFill>
          <xdr:spPr>
            <a:xfrm>
              <a:off x="13313839" y="55477838"/>
              <a:ext cx="339831" cy="367200"/>
            </a:xfrm>
            <a:prstGeom prst="rect">
              <a:avLst/>
            </a:prstGeom>
          </xdr:spPr>
        </xdr:pic>
        <xdr:pic>
          <xdr:nvPicPr>
            <xdr:cNvPr id="187" name="Imagen 263">
              <a:extLst>
                <a:ext uri="{FF2B5EF4-FFF2-40B4-BE49-F238E27FC236}">
                  <a16:creationId xmlns:a16="http://schemas.microsoft.com/office/drawing/2014/main" id="{61071355-D2D7-3075-4263-2694D14692AD}"/>
                </a:ext>
              </a:extLst>
            </xdr:cNvPr>
            <xdr:cNvPicPr>
              <a:picLocks noChangeAspect="1"/>
            </xdr:cNvPicPr>
          </xdr:nvPicPr>
          <xdr:blipFill>
            <a:blip xmlns:r="http://schemas.openxmlformats.org/officeDocument/2006/relationships" r:embed="rId1"/>
            <a:stretch>
              <a:fillRect/>
            </a:stretch>
          </xdr:blipFill>
          <xdr:spPr>
            <a:xfrm>
              <a:off x="13306783" y="55956118"/>
              <a:ext cx="339831" cy="367200"/>
            </a:xfrm>
            <a:prstGeom prst="rect">
              <a:avLst/>
            </a:prstGeom>
          </xdr:spPr>
        </xdr:pic>
        <xdr:pic>
          <xdr:nvPicPr>
            <xdr:cNvPr id="188" name="Imagen 264">
              <a:extLst>
                <a:ext uri="{FF2B5EF4-FFF2-40B4-BE49-F238E27FC236}">
                  <a16:creationId xmlns:a16="http://schemas.microsoft.com/office/drawing/2014/main" id="{2C47E456-FD6F-75C1-7264-AFAC3600759D}"/>
                </a:ext>
              </a:extLst>
            </xdr:cNvPr>
            <xdr:cNvPicPr>
              <a:picLocks noChangeAspect="1"/>
            </xdr:cNvPicPr>
          </xdr:nvPicPr>
          <xdr:blipFill>
            <a:blip xmlns:r="http://schemas.openxmlformats.org/officeDocument/2006/relationships" r:embed="rId1"/>
            <a:stretch>
              <a:fillRect/>
            </a:stretch>
          </xdr:blipFill>
          <xdr:spPr>
            <a:xfrm>
              <a:off x="13306783" y="56433168"/>
              <a:ext cx="339831" cy="367200"/>
            </a:xfrm>
            <a:prstGeom prst="rect">
              <a:avLst/>
            </a:prstGeom>
          </xdr:spPr>
        </xdr:pic>
        <xdr:grpSp>
          <xdr:nvGrpSpPr>
            <xdr:cNvPr id="189" name="Grupo 267">
              <a:extLst>
                <a:ext uri="{FF2B5EF4-FFF2-40B4-BE49-F238E27FC236}">
                  <a16:creationId xmlns:a16="http://schemas.microsoft.com/office/drawing/2014/main" id="{F841F68C-5B72-64ED-BED0-DD33D7950D9E}"/>
                </a:ext>
              </a:extLst>
            </xdr:cNvPr>
            <xdr:cNvGrpSpPr/>
          </xdr:nvGrpSpPr>
          <xdr:grpSpPr>
            <a:xfrm>
              <a:off x="13306783" y="56966651"/>
              <a:ext cx="836571" cy="367200"/>
              <a:chOff x="13306783" y="56966651"/>
              <a:chExt cx="836571" cy="367200"/>
            </a:xfrm>
          </xdr:grpSpPr>
          <xdr:pic>
            <xdr:nvPicPr>
              <xdr:cNvPr id="191" name="Imagen 265">
                <a:extLst>
                  <a:ext uri="{FF2B5EF4-FFF2-40B4-BE49-F238E27FC236}">
                    <a16:creationId xmlns:a16="http://schemas.microsoft.com/office/drawing/2014/main" id="{242D9F40-087D-6A25-51F6-8150CEBA91F9}"/>
                  </a:ext>
                </a:extLst>
              </xdr:cNvPr>
              <xdr:cNvPicPr>
                <a:picLocks noChangeAspect="1"/>
              </xdr:cNvPicPr>
            </xdr:nvPicPr>
            <xdr:blipFill>
              <a:blip xmlns:r="http://schemas.openxmlformats.org/officeDocument/2006/relationships" r:embed="rId1"/>
              <a:stretch>
                <a:fillRect/>
              </a:stretch>
            </xdr:blipFill>
            <xdr:spPr>
              <a:xfrm>
                <a:off x="13306783" y="56966651"/>
                <a:ext cx="339831" cy="367200"/>
              </a:xfrm>
              <a:prstGeom prst="rect">
                <a:avLst/>
              </a:prstGeom>
            </xdr:spPr>
          </xdr:pic>
          <xdr:pic>
            <xdr:nvPicPr>
              <xdr:cNvPr id="192" name="Imagen 266">
                <a:extLst>
                  <a:ext uri="{FF2B5EF4-FFF2-40B4-BE49-F238E27FC236}">
                    <a16:creationId xmlns:a16="http://schemas.microsoft.com/office/drawing/2014/main" id="{3AC485ED-D956-271D-39E3-8D51457EA261}"/>
                  </a:ext>
                </a:extLst>
              </xdr:cNvPr>
              <xdr:cNvPicPr>
                <a:picLocks noChangeAspect="1"/>
              </xdr:cNvPicPr>
            </xdr:nvPicPr>
            <xdr:blipFill>
              <a:blip xmlns:r="http://schemas.openxmlformats.org/officeDocument/2006/relationships" r:embed="rId3"/>
              <a:stretch>
                <a:fillRect/>
              </a:stretch>
            </xdr:blipFill>
            <xdr:spPr>
              <a:xfrm>
                <a:off x="13793615" y="56978549"/>
                <a:ext cx="349739" cy="345181"/>
              </a:xfrm>
              <a:prstGeom prst="rect">
                <a:avLst/>
              </a:prstGeom>
            </xdr:spPr>
          </xdr:pic>
        </xdr:grpSp>
        <xdr:pic>
          <xdr:nvPicPr>
            <xdr:cNvPr id="190" name="Imagen 268">
              <a:extLst>
                <a:ext uri="{FF2B5EF4-FFF2-40B4-BE49-F238E27FC236}">
                  <a16:creationId xmlns:a16="http://schemas.microsoft.com/office/drawing/2014/main" id="{682F93FB-F3FD-D915-5D92-05B17D01F7B3}"/>
                </a:ext>
              </a:extLst>
            </xdr:cNvPr>
            <xdr:cNvPicPr>
              <a:picLocks noChangeAspect="1"/>
            </xdr:cNvPicPr>
          </xdr:nvPicPr>
          <xdr:blipFill>
            <a:blip xmlns:r="http://schemas.openxmlformats.org/officeDocument/2006/relationships" r:embed="rId1"/>
            <a:stretch>
              <a:fillRect/>
            </a:stretch>
          </xdr:blipFill>
          <xdr:spPr>
            <a:xfrm>
              <a:off x="13299727" y="57455021"/>
              <a:ext cx="339831" cy="367200"/>
            </a:xfrm>
            <a:prstGeom prst="rect">
              <a:avLst/>
            </a:prstGeom>
          </xdr:spPr>
        </xdr:pic>
      </xdr:grpSp>
      <xdr:pic>
        <xdr:nvPicPr>
          <xdr:cNvPr id="177" name="Imagen 270">
            <a:extLst>
              <a:ext uri="{FF2B5EF4-FFF2-40B4-BE49-F238E27FC236}">
                <a16:creationId xmlns:a16="http://schemas.microsoft.com/office/drawing/2014/main" id="{B0EB1E2F-5274-E5C6-744F-959EE20B0C1C}"/>
              </a:ext>
            </a:extLst>
          </xdr:cNvPr>
          <xdr:cNvPicPr>
            <a:picLocks noChangeAspect="1"/>
          </xdr:cNvPicPr>
        </xdr:nvPicPr>
        <xdr:blipFill>
          <a:blip xmlns:r="http://schemas.openxmlformats.org/officeDocument/2006/relationships" r:embed="rId11"/>
          <a:stretch>
            <a:fillRect/>
          </a:stretch>
        </xdr:blipFill>
        <xdr:spPr>
          <a:xfrm>
            <a:off x="13299723" y="57945755"/>
            <a:ext cx="358177" cy="353006"/>
          </a:xfrm>
          <a:prstGeom prst="rect">
            <a:avLst/>
          </a:prstGeom>
        </xdr:spPr>
      </xdr:pic>
      <xdr:pic>
        <xdr:nvPicPr>
          <xdr:cNvPr id="178" name="Imagen 271">
            <a:extLst>
              <a:ext uri="{FF2B5EF4-FFF2-40B4-BE49-F238E27FC236}">
                <a16:creationId xmlns:a16="http://schemas.microsoft.com/office/drawing/2014/main" id="{E42724D4-2B60-AA39-5248-15826C498C9E}"/>
              </a:ext>
            </a:extLst>
          </xdr:cNvPr>
          <xdr:cNvPicPr>
            <a:picLocks noChangeAspect="1"/>
          </xdr:cNvPicPr>
        </xdr:nvPicPr>
        <xdr:blipFill>
          <a:blip xmlns:r="http://schemas.openxmlformats.org/officeDocument/2006/relationships" r:embed="rId1"/>
          <a:stretch>
            <a:fillRect/>
          </a:stretch>
        </xdr:blipFill>
        <xdr:spPr>
          <a:xfrm>
            <a:off x="13299727" y="58454020"/>
            <a:ext cx="339831" cy="367200"/>
          </a:xfrm>
          <a:prstGeom prst="rect">
            <a:avLst/>
          </a:prstGeom>
        </xdr:spPr>
      </xdr:pic>
      <xdr:pic>
        <xdr:nvPicPr>
          <xdr:cNvPr id="179" name="Imagen 272">
            <a:extLst>
              <a:ext uri="{FF2B5EF4-FFF2-40B4-BE49-F238E27FC236}">
                <a16:creationId xmlns:a16="http://schemas.microsoft.com/office/drawing/2014/main" id="{96477030-EBF3-A97B-9203-5E586D27A095}"/>
              </a:ext>
            </a:extLst>
          </xdr:cNvPr>
          <xdr:cNvPicPr>
            <a:picLocks noChangeAspect="1"/>
          </xdr:cNvPicPr>
        </xdr:nvPicPr>
        <xdr:blipFill>
          <a:blip xmlns:r="http://schemas.openxmlformats.org/officeDocument/2006/relationships" r:embed="rId1"/>
          <a:stretch>
            <a:fillRect/>
          </a:stretch>
        </xdr:blipFill>
        <xdr:spPr>
          <a:xfrm>
            <a:off x="13299727" y="58936795"/>
            <a:ext cx="339831" cy="349452"/>
          </a:xfrm>
          <a:prstGeom prst="rect">
            <a:avLst/>
          </a:prstGeom>
        </xdr:spPr>
      </xdr:pic>
      <xdr:pic>
        <xdr:nvPicPr>
          <xdr:cNvPr id="180" name="Imagen 273">
            <a:extLst>
              <a:ext uri="{FF2B5EF4-FFF2-40B4-BE49-F238E27FC236}">
                <a16:creationId xmlns:a16="http://schemas.microsoft.com/office/drawing/2014/main" id="{74EDA048-F69F-8BE2-B39F-44DBB1269989}"/>
              </a:ext>
            </a:extLst>
          </xdr:cNvPr>
          <xdr:cNvPicPr>
            <a:picLocks noChangeAspect="1"/>
          </xdr:cNvPicPr>
        </xdr:nvPicPr>
        <xdr:blipFill>
          <a:blip xmlns:r="http://schemas.openxmlformats.org/officeDocument/2006/relationships" r:embed="rId11"/>
          <a:stretch>
            <a:fillRect/>
          </a:stretch>
        </xdr:blipFill>
        <xdr:spPr>
          <a:xfrm>
            <a:off x="13292671" y="59470084"/>
            <a:ext cx="358177" cy="367200"/>
          </a:xfrm>
          <a:prstGeom prst="rect">
            <a:avLst/>
          </a:prstGeom>
        </xdr:spPr>
      </xdr:pic>
      <xdr:pic>
        <xdr:nvPicPr>
          <xdr:cNvPr id="181" name="Imagen 274">
            <a:extLst>
              <a:ext uri="{FF2B5EF4-FFF2-40B4-BE49-F238E27FC236}">
                <a16:creationId xmlns:a16="http://schemas.microsoft.com/office/drawing/2014/main" id="{615E71DE-5823-1FC8-92D5-8F4D2A91E610}"/>
              </a:ext>
            </a:extLst>
          </xdr:cNvPr>
          <xdr:cNvPicPr>
            <a:picLocks noChangeAspect="1"/>
          </xdr:cNvPicPr>
        </xdr:nvPicPr>
        <xdr:blipFill>
          <a:blip xmlns:r="http://schemas.openxmlformats.org/officeDocument/2006/relationships" r:embed="rId1"/>
          <a:stretch>
            <a:fillRect/>
          </a:stretch>
        </xdr:blipFill>
        <xdr:spPr>
          <a:xfrm>
            <a:off x="13814783" y="59493877"/>
            <a:ext cx="339831" cy="367200"/>
          </a:xfrm>
          <a:prstGeom prst="rect">
            <a:avLst/>
          </a:prstGeom>
        </xdr:spPr>
      </xdr:pic>
      <xdr:pic>
        <xdr:nvPicPr>
          <xdr:cNvPr id="182" name="Imagen 275">
            <a:extLst>
              <a:ext uri="{FF2B5EF4-FFF2-40B4-BE49-F238E27FC236}">
                <a16:creationId xmlns:a16="http://schemas.microsoft.com/office/drawing/2014/main" id="{09A9D3A0-1E89-07E4-E4AB-C7E931A88A80}"/>
              </a:ext>
            </a:extLst>
          </xdr:cNvPr>
          <xdr:cNvPicPr>
            <a:picLocks noChangeAspect="1"/>
          </xdr:cNvPicPr>
        </xdr:nvPicPr>
        <xdr:blipFill>
          <a:blip xmlns:r="http://schemas.openxmlformats.org/officeDocument/2006/relationships" r:embed="rId3"/>
          <a:stretch>
            <a:fillRect/>
          </a:stretch>
        </xdr:blipFill>
        <xdr:spPr>
          <a:xfrm>
            <a:off x="14301615" y="59481982"/>
            <a:ext cx="349739" cy="367200"/>
          </a:xfrm>
          <a:prstGeom prst="rect">
            <a:avLst/>
          </a:prstGeom>
        </xdr:spPr>
      </xdr:pic>
      <xdr:pic>
        <xdr:nvPicPr>
          <xdr:cNvPr id="183" name="Imagen 276">
            <a:extLst>
              <a:ext uri="{FF2B5EF4-FFF2-40B4-BE49-F238E27FC236}">
                <a16:creationId xmlns:a16="http://schemas.microsoft.com/office/drawing/2014/main" id="{196D520B-5168-5FF9-E1BE-D9C13A18F042}"/>
              </a:ext>
            </a:extLst>
          </xdr:cNvPr>
          <xdr:cNvPicPr>
            <a:picLocks noChangeAspect="1"/>
          </xdr:cNvPicPr>
        </xdr:nvPicPr>
        <xdr:blipFill>
          <a:blip xmlns:r="http://schemas.openxmlformats.org/officeDocument/2006/relationships" r:embed="rId11"/>
          <a:stretch>
            <a:fillRect/>
          </a:stretch>
        </xdr:blipFill>
        <xdr:spPr>
          <a:xfrm>
            <a:off x="13285615" y="60034716"/>
            <a:ext cx="358177" cy="367200"/>
          </a:xfrm>
          <a:prstGeom prst="rect">
            <a:avLst/>
          </a:prstGeom>
        </xdr:spPr>
      </xdr:pic>
      <xdr:pic>
        <xdr:nvPicPr>
          <xdr:cNvPr id="184" name="Imagen 277">
            <a:extLst>
              <a:ext uri="{FF2B5EF4-FFF2-40B4-BE49-F238E27FC236}">
                <a16:creationId xmlns:a16="http://schemas.microsoft.com/office/drawing/2014/main" id="{56F88350-1C18-4409-54A4-5380FB8B25EB}"/>
              </a:ext>
            </a:extLst>
          </xdr:cNvPr>
          <xdr:cNvPicPr>
            <a:picLocks noChangeAspect="1"/>
          </xdr:cNvPicPr>
        </xdr:nvPicPr>
        <xdr:blipFill>
          <a:blip xmlns:r="http://schemas.openxmlformats.org/officeDocument/2006/relationships" r:embed="rId1"/>
          <a:stretch>
            <a:fillRect/>
          </a:stretch>
        </xdr:blipFill>
        <xdr:spPr>
          <a:xfrm>
            <a:off x="13807727" y="60034719"/>
            <a:ext cx="339831" cy="367200"/>
          </a:xfrm>
          <a:prstGeom prst="rect">
            <a:avLst/>
          </a:prstGeom>
        </xdr:spPr>
      </xdr:pic>
      <xdr:pic>
        <xdr:nvPicPr>
          <xdr:cNvPr id="185" name="Imagen 278">
            <a:extLst>
              <a:ext uri="{FF2B5EF4-FFF2-40B4-BE49-F238E27FC236}">
                <a16:creationId xmlns:a16="http://schemas.microsoft.com/office/drawing/2014/main" id="{68EDDD97-5D9E-321F-6645-93A71B84D938}"/>
              </a:ext>
            </a:extLst>
          </xdr:cNvPr>
          <xdr:cNvPicPr>
            <a:picLocks noChangeAspect="1"/>
          </xdr:cNvPicPr>
        </xdr:nvPicPr>
        <xdr:blipFill>
          <a:blip xmlns:r="http://schemas.openxmlformats.org/officeDocument/2006/relationships" r:embed="rId3"/>
          <a:stretch>
            <a:fillRect/>
          </a:stretch>
        </xdr:blipFill>
        <xdr:spPr>
          <a:xfrm>
            <a:off x="14301615" y="60046614"/>
            <a:ext cx="349739" cy="367200"/>
          </a:xfrm>
          <a:prstGeom prst="rect">
            <a:avLst/>
          </a:prstGeom>
        </xdr:spPr>
      </xdr:pic>
    </xdr:grpSp>
    <xdr:clientData/>
  </xdr:twoCellAnchor>
  <xdr:twoCellAnchor editAs="oneCell">
    <xdr:from>
      <xdr:col>11</xdr:col>
      <xdr:colOff>80079</xdr:colOff>
      <xdr:row>118</xdr:row>
      <xdr:rowOff>72140</xdr:rowOff>
    </xdr:from>
    <xdr:to>
      <xdr:col>11</xdr:col>
      <xdr:colOff>436493</xdr:colOff>
      <xdr:row>118</xdr:row>
      <xdr:rowOff>439340</xdr:rowOff>
    </xdr:to>
    <xdr:pic>
      <xdr:nvPicPr>
        <xdr:cNvPr id="193" name="Imagen 192">
          <a:extLst>
            <a:ext uri="{FF2B5EF4-FFF2-40B4-BE49-F238E27FC236}">
              <a16:creationId xmlns:a16="http://schemas.microsoft.com/office/drawing/2014/main" id="{D8F92CA0-AFDC-4E4E-B08B-1C7C7AAB147E}"/>
            </a:ext>
          </a:extLst>
        </xdr:cNvPr>
        <xdr:cNvPicPr>
          <a:picLocks noChangeAspect="1"/>
        </xdr:cNvPicPr>
      </xdr:nvPicPr>
      <xdr:blipFill>
        <a:blip xmlns:r="http://schemas.openxmlformats.org/officeDocument/2006/relationships" r:embed="rId19"/>
        <a:stretch>
          <a:fillRect/>
        </a:stretch>
      </xdr:blipFill>
      <xdr:spPr>
        <a:xfrm>
          <a:off x="17364779" y="62689490"/>
          <a:ext cx="356414" cy="367200"/>
        </a:xfrm>
        <a:prstGeom prst="rect">
          <a:avLst/>
        </a:prstGeom>
      </xdr:spPr>
    </xdr:pic>
    <xdr:clientData/>
  </xdr:twoCellAnchor>
  <xdr:twoCellAnchor editAs="oneCell">
    <xdr:from>
      <xdr:col>12</xdr:col>
      <xdr:colOff>81140</xdr:colOff>
      <xdr:row>118</xdr:row>
      <xdr:rowOff>65084</xdr:rowOff>
    </xdr:from>
    <xdr:to>
      <xdr:col>12</xdr:col>
      <xdr:colOff>431054</xdr:colOff>
      <xdr:row>118</xdr:row>
      <xdr:rowOff>435459</xdr:rowOff>
    </xdr:to>
    <xdr:pic>
      <xdr:nvPicPr>
        <xdr:cNvPr id="194" name="Imagen 193">
          <a:extLst>
            <a:ext uri="{FF2B5EF4-FFF2-40B4-BE49-F238E27FC236}">
              <a16:creationId xmlns:a16="http://schemas.microsoft.com/office/drawing/2014/main" id="{81C43BA4-6C8F-413B-AB0D-644D17A0C7B2}"/>
            </a:ext>
          </a:extLst>
        </xdr:cNvPr>
        <xdr:cNvPicPr>
          <a:picLocks noChangeAspect="1"/>
        </xdr:cNvPicPr>
      </xdr:nvPicPr>
      <xdr:blipFill>
        <a:blip xmlns:r="http://schemas.openxmlformats.org/officeDocument/2006/relationships" r:embed="rId4"/>
        <a:stretch>
          <a:fillRect/>
        </a:stretch>
      </xdr:blipFill>
      <xdr:spPr>
        <a:xfrm>
          <a:off x="17867490" y="62682434"/>
          <a:ext cx="349914" cy="370375"/>
        </a:xfrm>
        <a:prstGeom prst="rect">
          <a:avLst/>
        </a:prstGeom>
      </xdr:spPr>
    </xdr:pic>
    <xdr:clientData/>
  </xdr:twoCellAnchor>
  <xdr:twoCellAnchor>
    <xdr:from>
      <xdr:col>11</xdr:col>
      <xdr:colOff>66679</xdr:colOff>
      <xdr:row>118</xdr:row>
      <xdr:rowOff>68259</xdr:rowOff>
    </xdr:from>
    <xdr:to>
      <xdr:col>14</xdr:col>
      <xdr:colOff>427191</xdr:colOff>
      <xdr:row>120</xdr:row>
      <xdr:rowOff>448692</xdr:rowOff>
    </xdr:to>
    <xdr:grpSp>
      <xdr:nvGrpSpPr>
        <xdr:cNvPr id="195" name="Grupo 290">
          <a:extLst>
            <a:ext uri="{FF2B5EF4-FFF2-40B4-BE49-F238E27FC236}">
              <a16:creationId xmlns:a16="http://schemas.microsoft.com/office/drawing/2014/main" id="{785374E7-C3A3-4401-B71E-8BFBED52BA01}"/>
            </a:ext>
          </a:extLst>
        </xdr:cNvPr>
        <xdr:cNvGrpSpPr/>
      </xdr:nvGrpSpPr>
      <xdr:grpSpPr>
        <a:xfrm>
          <a:off x="17166855" y="62724083"/>
          <a:ext cx="1862101" cy="1396433"/>
          <a:chOff x="13292671" y="61060362"/>
          <a:chExt cx="1869695" cy="1402783"/>
        </a:xfrm>
      </xdr:grpSpPr>
      <xdr:pic>
        <xdr:nvPicPr>
          <xdr:cNvPr id="196" name="Imagen 280">
            <a:extLst>
              <a:ext uri="{FF2B5EF4-FFF2-40B4-BE49-F238E27FC236}">
                <a16:creationId xmlns:a16="http://schemas.microsoft.com/office/drawing/2014/main" id="{77C1F81E-445F-E478-6533-FADC5ECC6024}"/>
              </a:ext>
            </a:extLst>
          </xdr:cNvPr>
          <xdr:cNvPicPr>
            <a:picLocks noChangeAspect="1"/>
          </xdr:cNvPicPr>
        </xdr:nvPicPr>
        <xdr:blipFill>
          <a:blip xmlns:r="http://schemas.openxmlformats.org/officeDocument/2006/relationships" r:embed="rId1"/>
          <a:stretch>
            <a:fillRect/>
          </a:stretch>
        </xdr:blipFill>
        <xdr:spPr>
          <a:xfrm>
            <a:off x="14315723" y="61067418"/>
            <a:ext cx="339469" cy="367200"/>
          </a:xfrm>
          <a:prstGeom prst="rect">
            <a:avLst/>
          </a:prstGeom>
        </xdr:spPr>
      </xdr:pic>
      <xdr:pic>
        <xdr:nvPicPr>
          <xdr:cNvPr id="197" name="Imagen 281">
            <a:extLst>
              <a:ext uri="{FF2B5EF4-FFF2-40B4-BE49-F238E27FC236}">
                <a16:creationId xmlns:a16="http://schemas.microsoft.com/office/drawing/2014/main" id="{2E91B94B-BED3-CDD7-6ED4-3FF8A3644455}"/>
              </a:ext>
            </a:extLst>
          </xdr:cNvPr>
          <xdr:cNvPicPr>
            <a:picLocks noChangeAspect="1"/>
          </xdr:cNvPicPr>
        </xdr:nvPicPr>
        <xdr:blipFill>
          <a:blip xmlns:r="http://schemas.openxmlformats.org/officeDocument/2006/relationships" r:embed="rId2"/>
          <a:stretch>
            <a:fillRect/>
          </a:stretch>
        </xdr:blipFill>
        <xdr:spPr>
          <a:xfrm>
            <a:off x="14812617" y="61060362"/>
            <a:ext cx="349749" cy="367200"/>
          </a:xfrm>
          <a:prstGeom prst="rect">
            <a:avLst/>
          </a:prstGeom>
        </xdr:spPr>
      </xdr:pic>
      <xdr:pic>
        <xdr:nvPicPr>
          <xdr:cNvPr id="198" name="Imagen 284">
            <a:extLst>
              <a:ext uri="{FF2B5EF4-FFF2-40B4-BE49-F238E27FC236}">
                <a16:creationId xmlns:a16="http://schemas.microsoft.com/office/drawing/2014/main" id="{AADA5B8A-94B3-C170-A11C-0ACF1BAE2324}"/>
              </a:ext>
            </a:extLst>
          </xdr:cNvPr>
          <xdr:cNvPicPr>
            <a:picLocks noChangeAspect="1"/>
          </xdr:cNvPicPr>
        </xdr:nvPicPr>
        <xdr:blipFill>
          <a:blip xmlns:r="http://schemas.openxmlformats.org/officeDocument/2006/relationships" r:embed="rId1"/>
          <a:stretch>
            <a:fillRect/>
          </a:stretch>
        </xdr:blipFill>
        <xdr:spPr>
          <a:xfrm>
            <a:off x="13292671" y="61573838"/>
            <a:ext cx="339469" cy="367200"/>
          </a:xfrm>
          <a:prstGeom prst="rect">
            <a:avLst/>
          </a:prstGeom>
        </xdr:spPr>
      </xdr:pic>
      <xdr:pic>
        <xdr:nvPicPr>
          <xdr:cNvPr id="199" name="Imagen 285">
            <a:extLst>
              <a:ext uri="{FF2B5EF4-FFF2-40B4-BE49-F238E27FC236}">
                <a16:creationId xmlns:a16="http://schemas.microsoft.com/office/drawing/2014/main" id="{F936B55B-5CB1-207C-46AC-27A77C58FED7}"/>
              </a:ext>
            </a:extLst>
          </xdr:cNvPr>
          <xdr:cNvPicPr>
            <a:picLocks noChangeAspect="1"/>
          </xdr:cNvPicPr>
        </xdr:nvPicPr>
        <xdr:blipFill>
          <a:blip xmlns:r="http://schemas.openxmlformats.org/officeDocument/2006/relationships" r:embed="rId1"/>
          <a:stretch>
            <a:fillRect/>
          </a:stretch>
        </xdr:blipFill>
        <xdr:spPr>
          <a:xfrm>
            <a:off x="13804194" y="62095945"/>
            <a:ext cx="339469" cy="367200"/>
          </a:xfrm>
          <a:prstGeom prst="rect">
            <a:avLst/>
          </a:prstGeom>
        </xdr:spPr>
      </xdr:pic>
      <xdr:pic>
        <xdr:nvPicPr>
          <xdr:cNvPr id="200" name="Imagen 286">
            <a:extLst>
              <a:ext uri="{FF2B5EF4-FFF2-40B4-BE49-F238E27FC236}">
                <a16:creationId xmlns:a16="http://schemas.microsoft.com/office/drawing/2014/main" id="{8123C617-B66B-5131-B913-F902DBE36834}"/>
              </a:ext>
            </a:extLst>
          </xdr:cNvPr>
          <xdr:cNvPicPr>
            <a:picLocks noChangeAspect="1"/>
          </xdr:cNvPicPr>
        </xdr:nvPicPr>
        <xdr:blipFill>
          <a:blip xmlns:r="http://schemas.openxmlformats.org/officeDocument/2006/relationships" r:embed="rId2"/>
          <a:stretch>
            <a:fillRect/>
          </a:stretch>
        </xdr:blipFill>
        <xdr:spPr>
          <a:xfrm>
            <a:off x="14301088" y="62088889"/>
            <a:ext cx="349749" cy="367200"/>
          </a:xfrm>
          <a:prstGeom prst="rect">
            <a:avLst/>
          </a:prstGeom>
        </xdr:spPr>
      </xdr:pic>
      <xdr:pic>
        <xdr:nvPicPr>
          <xdr:cNvPr id="201" name="Imagen 287">
            <a:extLst>
              <a:ext uri="{FF2B5EF4-FFF2-40B4-BE49-F238E27FC236}">
                <a16:creationId xmlns:a16="http://schemas.microsoft.com/office/drawing/2014/main" id="{CD95CC3B-7F8B-C50E-F822-8DAD01C21DA5}"/>
              </a:ext>
            </a:extLst>
          </xdr:cNvPr>
          <xdr:cNvPicPr>
            <a:picLocks noChangeAspect="1"/>
          </xdr:cNvPicPr>
        </xdr:nvPicPr>
        <xdr:blipFill>
          <a:blip xmlns:r="http://schemas.openxmlformats.org/officeDocument/2006/relationships" r:embed="rId4"/>
          <a:stretch>
            <a:fillRect/>
          </a:stretch>
        </xdr:blipFill>
        <xdr:spPr>
          <a:xfrm>
            <a:off x="13299722" y="62088889"/>
            <a:ext cx="343564" cy="367200"/>
          </a:xfrm>
          <a:prstGeom prst="rect">
            <a:avLst/>
          </a:prstGeom>
        </xdr:spPr>
      </xdr:pic>
      <xdr:pic>
        <xdr:nvPicPr>
          <xdr:cNvPr id="202" name="Imagen 288">
            <a:extLst>
              <a:ext uri="{FF2B5EF4-FFF2-40B4-BE49-F238E27FC236}">
                <a16:creationId xmlns:a16="http://schemas.microsoft.com/office/drawing/2014/main" id="{9009C67A-20C5-1B47-2BD3-95248121001D}"/>
              </a:ext>
            </a:extLst>
          </xdr:cNvPr>
          <xdr:cNvPicPr>
            <a:picLocks noChangeAspect="1"/>
          </xdr:cNvPicPr>
        </xdr:nvPicPr>
        <xdr:blipFill>
          <a:blip xmlns:r="http://schemas.openxmlformats.org/officeDocument/2006/relationships" r:embed="rId19"/>
          <a:stretch>
            <a:fillRect/>
          </a:stretch>
        </xdr:blipFill>
        <xdr:spPr>
          <a:xfrm>
            <a:off x="13330412" y="61067418"/>
            <a:ext cx="353239" cy="367200"/>
          </a:xfrm>
          <a:prstGeom prst="rect">
            <a:avLst/>
          </a:prstGeom>
        </xdr:spPr>
      </xdr:pic>
    </xdr:grpSp>
    <xdr:clientData/>
  </xdr:twoCellAnchor>
  <xdr:twoCellAnchor>
    <xdr:from>
      <xdr:col>11</xdr:col>
      <xdr:colOff>91168</xdr:colOff>
      <xdr:row>125</xdr:row>
      <xdr:rowOff>74386</xdr:rowOff>
    </xdr:from>
    <xdr:to>
      <xdr:col>12</xdr:col>
      <xdr:colOff>417545</xdr:colOff>
      <xdr:row>125</xdr:row>
      <xdr:rowOff>421740</xdr:rowOff>
    </xdr:to>
    <xdr:grpSp>
      <xdr:nvGrpSpPr>
        <xdr:cNvPr id="203" name="Grupo 202">
          <a:extLst>
            <a:ext uri="{FF2B5EF4-FFF2-40B4-BE49-F238E27FC236}">
              <a16:creationId xmlns:a16="http://schemas.microsoft.com/office/drawing/2014/main" id="{1B92F7B2-5488-4776-8192-010938A6DB1A}"/>
            </a:ext>
          </a:extLst>
        </xdr:cNvPr>
        <xdr:cNvGrpSpPr/>
      </xdr:nvGrpSpPr>
      <xdr:grpSpPr>
        <a:xfrm>
          <a:off x="17191344" y="66921210"/>
          <a:ext cx="826907" cy="347354"/>
          <a:chOff x="13321393" y="64062429"/>
          <a:chExt cx="839366" cy="350529"/>
        </a:xfrm>
      </xdr:grpSpPr>
      <xdr:pic>
        <xdr:nvPicPr>
          <xdr:cNvPr id="204" name="Imagen 203">
            <a:extLst>
              <a:ext uri="{FF2B5EF4-FFF2-40B4-BE49-F238E27FC236}">
                <a16:creationId xmlns:a16="http://schemas.microsoft.com/office/drawing/2014/main" id="{A52EEA6D-6244-E0CE-E065-28557D2CE9AD}"/>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05" name="Imagen 204">
            <a:extLst>
              <a:ext uri="{FF2B5EF4-FFF2-40B4-BE49-F238E27FC236}">
                <a16:creationId xmlns:a16="http://schemas.microsoft.com/office/drawing/2014/main" id="{276898B0-6DF5-B9D9-411D-BD4F2F2F35C0}"/>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11</xdr:col>
      <xdr:colOff>78467</xdr:colOff>
      <xdr:row>127</xdr:row>
      <xdr:rowOff>119288</xdr:rowOff>
    </xdr:from>
    <xdr:to>
      <xdr:col>11</xdr:col>
      <xdr:colOff>416134</xdr:colOff>
      <xdr:row>127</xdr:row>
      <xdr:rowOff>491976</xdr:rowOff>
    </xdr:to>
    <xdr:pic>
      <xdr:nvPicPr>
        <xdr:cNvPr id="206" name="Imagen 205">
          <a:extLst>
            <a:ext uri="{FF2B5EF4-FFF2-40B4-BE49-F238E27FC236}">
              <a16:creationId xmlns:a16="http://schemas.microsoft.com/office/drawing/2014/main" id="{307A73F5-6D3B-4373-91B5-4A7E20CCBBA1}"/>
            </a:ext>
          </a:extLst>
        </xdr:cNvPr>
        <xdr:cNvPicPr>
          <a:picLocks noChangeAspect="1"/>
        </xdr:cNvPicPr>
      </xdr:nvPicPr>
      <xdr:blipFill>
        <a:blip xmlns:r="http://schemas.openxmlformats.org/officeDocument/2006/relationships" r:embed="rId1"/>
        <a:stretch>
          <a:fillRect/>
        </a:stretch>
      </xdr:blipFill>
      <xdr:spPr>
        <a:xfrm>
          <a:off x="17363167" y="67943638"/>
          <a:ext cx="337667" cy="366338"/>
        </a:xfrm>
        <a:prstGeom prst="rect">
          <a:avLst/>
        </a:prstGeom>
      </xdr:spPr>
    </xdr:pic>
    <xdr:clientData/>
  </xdr:twoCellAnchor>
  <xdr:twoCellAnchor>
    <xdr:from>
      <xdr:col>11</xdr:col>
      <xdr:colOff>85724</xdr:colOff>
      <xdr:row>129</xdr:row>
      <xdr:rowOff>64861</xdr:rowOff>
    </xdr:from>
    <xdr:to>
      <xdr:col>13</xdr:col>
      <xdr:colOff>431409</xdr:colOff>
      <xdr:row>129</xdr:row>
      <xdr:rowOff>447936</xdr:rowOff>
    </xdr:to>
    <xdr:grpSp>
      <xdr:nvGrpSpPr>
        <xdr:cNvPr id="207" name="Grupo 206">
          <a:extLst>
            <a:ext uri="{FF2B5EF4-FFF2-40B4-BE49-F238E27FC236}">
              <a16:creationId xmlns:a16="http://schemas.microsoft.com/office/drawing/2014/main" id="{BE640DC6-0A10-4935-89D1-7B06C9B7727B}"/>
            </a:ext>
          </a:extLst>
        </xdr:cNvPr>
        <xdr:cNvGrpSpPr/>
      </xdr:nvGrpSpPr>
      <xdr:grpSpPr>
        <a:xfrm>
          <a:off x="17185900" y="68921273"/>
          <a:ext cx="1346744" cy="383075"/>
          <a:chOff x="13407117" y="66141147"/>
          <a:chExt cx="1352613" cy="383075"/>
        </a:xfrm>
      </xdr:grpSpPr>
      <xdr:grpSp>
        <xdr:nvGrpSpPr>
          <xdr:cNvPr id="208" name="Grupo 207">
            <a:extLst>
              <a:ext uri="{FF2B5EF4-FFF2-40B4-BE49-F238E27FC236}">
                <a16:creationId xmlns:a16="http://schemas.microsoft.com/office/drawing/2014/main" id="{0699B20E-9E19-5015-B84E-B1C24915556B}"/>
              </a:ext>
            </a:extLst>
          </xdr:cNvPr>
          <xdr:cNvGrpSpPr/>
        </xdr:nvGrpSpPr>
        <xdr:grpSpPr>
          <a:xfrm>
            <a:off x="13410292" y="66151578"/>
            <a:ext cx="845716" cy="360054"/>
            <a:chOff x="13321393" y="64062429"/>
            <a:chExt cx="839366" cy="350529"/>
          </a:xfrm>
        </xdr:grpSpPr>
        <xdr:pic>
          <xdr:nvPicPr>
            <xdr:cNvPr id="210" name="Imagen 209">
              <a:extLst>
                <a:ext uri="{FF2B5EF4-FFF2-40B4-BE49-F238E27FC236}">
                  <a16:creationId xmlns:a16="http://schemas.microsoft.com/office/drawing/2014/main" id="{1C3D6042-9E82-2C57-4BCC-79A8560445AE}"/>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1" name="Imagen 210">
              <a:extLst>
                <a:ext uri="{FF2B5EF4-FFF2-40B4-BE49-F238E27FC236}">
                  <a16:creationId xmlns:a16="http://schemas.microsoft.com/office/drawing/2014/main" id="{C2B947E5-AA7E-9FB3-FF8C-643FD00EA591}"/>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09" name="Imagen 208">
            <a:extLst>
              <a:ext uri="{FF2B5EF4-FFF2-40B4-BE49-F238E27FC236}">
                <a16:creationId xmlns:a16="http://schemas.microsoft.com/office/drawing/2014/main" id="{84D29401-E42F-9DE5-277B-1457D9AC04E9}"/>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clientData/>
  </xdr:twoCellAnchor>
  <xdr:twoCellAnchor>
    <xdr:from>
      <xdr:col>11</xdr:col>
      <xdr:colOff>98424</xdr:colOff>
      <xdr:row>131</xdr:row>
      <xdr:rowOff>87992</xdr:rowOff>
    </xdr:from>
    <xdr:to>
      <xdr:col>12</xdr:col>
      <xdr:colOff>431151</xdr:colOff>
      <xdr:row>131</xdr:row>
      <xdr:rowOff>428996</xdr:rowOff>
    </xdr:to>
    <xdr:grpSp>
      <xdr:nvGrpSpPr>
        <xdr:cNvPr id="212" name="Grupo 211">
          <a:extLst>
            <a:ext uri="{FF2B5EF4-FFF2-40B4-BE49-F238E27FC236}">
              <a16:creationId xmlns:a16="http://schemas.microsoft.com/office/drawing/2014/main" id="{AC508DE4-FE91-4EE9-B5E7-2D535C07B645}"/>
            </a:ext>
          </a:extLst>
        </xdr:cNvPr>
        <xdr:cNvGrpSpPr/>
      </xdr:nvGrpSpPr>
      <xdr:grpSpPr>
        <a:xfrm>
          <a:off x="17198600" y="69960404"/>
          <a:ext cx="833257" cy="341004"/>
          <a:chOff x="13321393" y="64062429"/>
          <a:chExt cx="839366" cy="350529"/>
        </a:xfrm>
      </xdr:grpSpPr>
      <xdr:pic>
        <xdr:nvPicPr>
          <xdr:cNvPr id="213" name="Imagen 212">
            <a:extLst>
              <a:ext uri="{FF2B5EF4-FFF2-40B4-BE49-F238E27FC236}">
                <a16:creationId xmlns:a16="http://schemas.microsoft.com/office/drawing/2014/main" id="{CDB76944-E3CA-8C56-BA41-3499234969A7}"/>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14" name="Imagen 213">
            <a:extLst>
              <a:ext uri="{FF2B5EF4-FFF2-40B4-BE49-F238E27FC236}">
                <a16:creationId xmlns:a16="http://schemas.microsoft.com/office/drawing/2014/main" id="{6EBA0DFF-E744-FB6A-A095-C95B83834BD8}"/>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clientData/>
  </xdr:twoCellAnchor>
  <xdr:twoCellAnchor>
    <xdr:from>
      <xdr:col>11</xdr:col>
      <xdr:colOff>88899</xdr:colOff>
      <xdr:row>133</xdr:row>
      <xdr:rowOff>54428</xdr:rowOff>
    </xdr:from>
    <xdr:to>
      <xdr:col>11</xdr:col>
      <xdr:colOff>430644</xdr:colOff>
      <xdr:row>133</xdr:row>
      <xdr:rowOff>447028</xdr:rowOff>
    </xdr:to>
    <xdr:pic>
      <xdr:nvPicPr>
        <xdr:cNvPr id="215" name="Imagen 214">
          <a:extLst>
            <a:ext uri="{FF2B5EF4-FFF2-40B4-BE49-F238E27FC236}">
              <a16:creationId xmlns:a16="http://schemas.microsoft.com/office/drawing/2014/main" id="{8BE453CC-FD81-4DB5-88C4-8AD75A8D7E11}"/>
            </a:ext>
          </a:extLst>
        </xdr:cNvPr>
        <xdr:cNvPicPr>
          <a:picLocks noChangeAspect="1"/>
        </xdr:cNvPicPr>
      </xdr:nvPicPr>
      <xdr:blipFill>
        <a:blip xmlns:r="http://schemas.openxmlformats.org/officeDocument/2006/relationships" r:embed="rId3"/>
        <a:stretch>
          <a:fillRect/>
        </a:stretch>
      </xdr:blipFill>
      <xdr:spPr>
        <a:xfrm>
          <a:off x="17373599" y="70901378"/>
          <a:ext cx="341745" cy="392600"/>
        </a:xfrm>
        <a:prstGeom prst="rect">
          <a:avLst/>
        </a:prstGeom>
      </xdr:spPr>
    </xdr:pic>
    <xdr:clientData/>
  </xdr:twoCellAnchor>
  <xdr:twoCellAnchor editAs="oneCell">
    <xdr:from>
      <xdr:col>11</xdr:col>
      <xdr:colOff>64860</xdr:colOff>
      <xdr:row>135</xdr:row>
      <xdr:rowOff>64860</xdr:rowOff>
    </xdr:from>
    <xdr:to>
      <xdr:col>11</xdr:col>
      <xdr:colOff>430450</xdr:colOff>
      <xdr:row>135</xdr:row>
      <xdr:rowOff>435235</xdr:rowOff>
    </xdr:to>
    <xdr:pic>
      <xdr:nvPicPr>
        <xdr:cNvPr id="216" name="Imagen 215">
          <a:extLst>
            <a:ext uri="{FF2B5EF4-FFF2-40B4-BE49-F238E27FC236}">
              <a16:creationId xmlns:a16="http://schemas.microsoft.com/office/drawing/2014/main" id="{C4E34902-BD42-40F5-A2BC-31EA48A91866}"/>
            </a:ext>
          </a:extLst>
        </xdr:cNvPr>
        <xdr:cNvPicPr>
          <a:picLocks noChangeAspect="1"/>
        </xdr:cNvPicPr>
      </xdr:nvPicPr>
      <xdr:blipFill>
        <a:blip xmlns:r="http://schemas.openxmlformats.org/officeDocument/2006/relationships" r:embed="rId20"/>
        <a:stretch>
          <a:fillRect/>
        </a:stretch>
      </xdr:blipFill>
      <xdr:spPr>
        <a:xfrm>
          <a:off x="17349560" y="71927810"/>
          <a:ext cx="365590" cy="370375"/>
        </a:xfrm>
        <a:prstGeom prst="rect">
          <a:avLst/>
        </a:prstGeom>
      </xdr:spPr>
    </xdr:pic>
    <xdr:clientData/>
  </xdr:twoCellAnchor>
  <xdr:twoCellAnchor>
    <xdr:from>
      <xdr:col>11</xdr:col>
      <xdr:colOff>68035</xdr:colOff>
      <xdr:row>138</xdr:row>
      <xdr:rowOff>74385</xdr:rowOff>
    </xdr:from>
    <xdr:to>
      <xdr:col>12</xdr:col>
      <xdr:colOff>449173</xdr:colOff>
      <xdr:row>138</xdr:row>
      <xdr:rowOff>448842</xdr:rowOff>
    </xdr:to>
    <xdr:grpSp>
      <xdr:nvGrpSpPr>
        <xdr:cNvPr id="217" name="Grupo 216">
          <a:extLst>
            <a:ext uri="{FF2B5EF4-FFF2-40B4-BE49-F238E27FC236}">
              <a16:creationId xmlns:a16="http://schemas.microsoft.com/office/drawing/2014/main" id="{D889C812-1A7A-4DC7-810B-20B1E86032D0}"/>
            </a:ext>
          </a:extLst>
        </xdr:cNvPr>
        <xdr:cNvGrpSpPr/>
      </xdr:nvGrpSpPr>
      <xdr:grpSpPr>
        <a:xfrm>
          <a:off x="17168211" y="73502797"/>
          <a:ext cx="881668" cy="374457"/>
          <a:chOff x="13386253" y="70681849"/>
          <a:chExt cx="894127" cy="374457"/>
        </a:xfrm>
      </xdr:grpSpPr>
      <xdr:pic>
        <xdr:nvPicPr>
          <xdr:cNvPr id="218" name="Imagen 217">
            <a:extLst>
              <a:ext uri="{FF2B5EF4-FFF2-40B4-BE49-F238E27FC236}">
                <a16:creationId xmlns:a16="http://schemas.microsoft.com/office/drawing/2014/main" id="{42FDF297-411F-323A-372A-8A2B973FFBB9}"/>
              </a:ext>
            </a:extLst>
          </xdr:cNvPr>
          <xdr:cNvPicPr>
            <a:picLocks noChangeAspect="1"/>
          </xdr:cNvPicPr>
        </xdr:nvPicPr>
        <xdr:blipFill>
          <a:blip xmlns:r="http://schemas.openxmlformats.org/officeDocument/2006/relationships" r:embed="rId8"/>
          <a:stretch>
            <a:fillRect/>
          </a:stretch>
        </xdr:blipFill>
        <xdr:spPr>
          <a:xfrm>
            <a:off x="13386253" y="70685931"/>
            <a:ext cx="366859" cy="370375"/>
          </a:xfrm>
          <a:prstGeom prst="rect">
            <a:avLst/>
          </a:prstGeom>
        </xdr:spPr>
      </xdr:pic>
      <xdr:pic>
        <xdr:nvPicPr>
          <xdr:cNvPr id="219" name="Imagen 218">
            <a:extLst>
              <a:ext uri="{FF2B5EF4-FFF2-40B4-BE49-F238E27FC236}">
                <a16:creationId xmlns:a16="http://schemas.microsoft.com/office/drawing/2014/main" id="{8D16FF45-879C-7240-4DAA-1DBDF056B068}"/>
              </a:ext>
            </a:extLst>
          </xdr:cNvPr>
          <xdr:cNvPicPr>
            <a:picLocks noChangeAspect="1"/>
          </xdr:cNvPicPr>
        </xdr:nvPicPr>
        <xdr:blipFill>
          <a:blip xmlns:r="http://schemas.openxmlformats.org/officeDocument/2006/relationships" r:embed="rId20"/>
          <a:stretch>
            <a:fillRect/>
          </a:stretch>
        </xdr:blipFill>
        <xdr:spPr>
          <a:xfrm>
            <a:off x="13912708" y="70681849"/>
            <a:ext cx="367672" cy="370375"/>
          </a:xfrm>
          <a:prstGeom prst="rect">
            <a:avLst/>
          </a:prstGeom>
        </xdr:spPr>
      </xdr:pic>
    </xdr:grpSp>
    <xdr:clientData/>
  </xdr:twoCellAnchor>
  <xdr:twoCellAnchor>
    <xdr:from>
      <xdr:col>11</xdr:col>
      <xdr:colOff>74381</xdr:colOff>
      <xdr:row>140</xdr:row>
      <xdr:rowOff>64808</xdr:rowOff>
    </xdr:from>
    <xdr:to>
      <xdr:col>13</xdr:col>
      <xdr:colOff>427325</xdr:colOff>
      <xdr:row>141</xdr:row>
      <xdr:rowOff>481383</xdr:rowOff>
    </xdr:to>
    <xdr:grpSp>
      <xdr:nvGrpSpPr>
        <xdr:cNvPr id="220" name="Grupo 219">
          <a:extLst>
            <a:ext uri="{FF2B5EF4-FFF2-40B4-BE49-F238E27FC236}">
              <a16:creationId xmlns:a16="http://schemas.microsoft.com/office/drawing/2014/main" id="{16B706EA-D451-4C7F-B9AC-7B90D1DE7D81}"/>
            </a:ext>
          </a:extLst>
        </xdr:cNvPr>
        <xdr:cNvGrpSpPr/>
      </xdr:nvGrpSpPr>
      <xdr:grpSpPr>
        <a:xfrm>
          <a:off x="17174557" y="74509220"/>
          <a:ext cx="1354003" cy="924575"/>
          <a:chOff x="13395778" y="71679253"/>
          <a:chExt cx="1359865" cy="920026"/>
        </a:xfrm>
      </xdr:grpSpPr>
      <xdr:grpSp>
        <xdr:nvGrpSpPr>
          <xdr:cNvPr id="221" name="Grupo 220">
            <a:extLst>
              <a:ext uri="{FF2B5EF4-FFF2-40B4-BE49-F238E27FC236}">
                <a16:creationId xmlns:a16="http://schemas.microsoft.com/office/drawing/2014/main" id="{007BF7C4-2553-9105-7B00-D03E13117077}"/>
              </a:ext>
            </a:extLst>
          </xdr:cNvPr>
          <xdr:cNvGrpSpPr/>
        </xdr:nvGrpSpPr>
        <xdr:grpSpPr>
          <a:xfrm>
            <a:off x="13395778" y="71679253"/>
            <a:ext cx="1349438" cy="379900"/>
            <a:chOff x="13407117" y="66141147"/>
            <a:chExt cx="1352613" cy="383075"/>
          </a:xfrm>
        </xdr:grpSpPr>
        <xdr:grpSp>
          <xdr:nvGrpSpPr>
            <xdr:cNvPr id="227" name="Grupo 226">
              <a:extLst>
                <a:ext uri="{FF2B5EF4-FFF2-40B4-BE49-F238E27FC236}">
                  <a16:creationId xmlns:a16="http://schemas.microsoft.com/office/drawing/2014/main" id="{79568857-DCC5-CE82-1961-759DEBD28860}"/>
                </a:ext>
              </a:extLst>
            </xdr:cNvPr>
            <xdr:cNvGrpSpPr/>
          </xdr:nvGrpSpPr>
          <xdr:grpSpPr>
            <a:xfrm>
              <a:off x="13410292" y="66151578"/>
              <a:ext cx="845716" cy="360054"/>
              <a:chOff x="13321393" y="64062429"/>
              <a:chExt cx="839366" cy="350529"/>
            </a:xfrm>
          </xdr:grpSpPr>
          <xdr:pic>
            <xdr:nvPicPr>
              <xdr:cNvPr id="229" name="Imagen 228">
                <a:extLst>
                  <a:ext uri="{FF2B5EF4-FFF2-40B4-BE49-F238E27FC236}">
                    <a16:creationId xmlns:a16="http://schemas.microsoft.com/office/drawing/2014/main" id="{4AB77641-85B4-377A-CB8F-6B175CE1ECA8}"/>
                  </a:ext>
                </a:extLst>
              </xdr:cNvPr>
              <xdr:cNvPicPr>
                <a:picLocks noChangeAspect="1"/>
              </xdr:cNvPicPr>
            </xdr:nvPicPr>
            <xdr:blipFill>
              <a:blip xmlns:r="http://schemas.openxmlformats.org/officeDocument/2006/relationships" r:embed="rId1"/>
              <a:stretch>
                <a:fillRect/>
              </a:stretch>
            </xdr:blipFill>
            <xdr:spPr>
              <a:xfrm>
                <a:off x="13825014" y="64063045"/>
                <a:ext cx="335745" cy="349913"/>
              </a:xfrm>
              <a:prstGeom prst="rect">
                <a:avLst/>
              </a:prstGeom>
            </xdr:spPr>
          </xdr:pic>
          <xdr:pic>
            <xdr:nvPicPr>
              <xdr:cNvPr id="230" name="Imagen 229">
                <a:extLst>
                  <a:ext uri="{FF2B5EF4-FFF2-40B4-BE49-F238E27FC236}">
                    <a16:creationId xmlns:a16="http://schemas.microsoft.com/office/drawing/2014/main" id="{72C9A92F-B1BD-F2E7-7DDE-AD4E6B9B2DAF}"/>
                  </a:ext>
                </a:extLst>
              </xdr:cNvPr>
              <xdr:cNvPicPr>
                <a:picLocks noChangeAspect="1"/>
              </xdr:cNvPicPr>
            </xdr:nvPicPr>
            <xdr:blipFill>
              <a:blip xmlns:r="http://schemas.openxmlformats.org/officeDocument/2006/relationships" r:embed="rId4"/>
              <a:stretch>
                <a:fillRect/>
              </a:stretch>
            </xdr:blipFill>
            <xdr:spPr>
              <a:xfrm>
                <a:off x="13321393" y="64062429"/>
                <a:ext cx="342985" cy="349913"/>
              </a:xfrm>
              <a:prstGeom prst="rect">
                <a:avLst/>
              </a:prstGeom>
            </xdr:spPr>
          </xdr:pic>
        </xdr:grpSp>
        <xdr:pic>
          <xdr:nvPicPr>
            <xdr:cNvPr id="228" name="Imagen 227">
              <a:extLst>
                <a:ext uri="{FF2B5EF4-FFF2-40B4-BE49-F238E27FC236}">
                  <a16:creationId xmlns:a16="http://schemas.microsoft.com/office/drawing/2014/main" id="{975799C0-6A34-3466-D307-0EC55A96B3FB}"/>
                </a:ext>
              </a:extLst>
            </xdr:cNvPr>
            <xdr:cNvPicPr>
              <a:picLocks noChangeAspect="1"/>
            </xdr:cNvPicPr>
          </xdr:nvPicPr>
          <xdr:blipFill>
            <a:blip xmlns:r="http://schemas.openxmlformats.org/officeDocument/2006/relationships" r:embed="rId3"/>
            <a:stretch>
              <a:fillRect/>
            </a:stretch>
          </xdr:blipFill>
          <xdr:spPr>
            <a:xfrm>
              <a:off x="14403613" y="66141147"/>
              <a:ext cx="356117" cy="383075"/>
            </a:xfrm>
            <a:prstGeom prst="rect">
              <a:avLst/>
            </a:prstGeom>
          </xdr:spPr>
        </xdr:pic>
      </xdr:grpSp>
      <xdr:grpSp>
        <xdr:nvGrpSpPr>
          <xdr:cNvPr id="222" name="Grupo 221">
            <a:extLst>
              <a:ext uri="{FF2B5EF4-FFF2-40B4-BE49-F238E27FC236}">
                <a16:creationId xmlns:a16="http://schemas.microsoft.com/office/drawing/2014/main" id="{C93CDC3B-8B50-C8EA-F7CF-0719D2BDA0D7}"/>
              </a:ext>
            </a:extLst>
          </xdr:cNvPr>
          <xdr:cNvGrpSpPr/>
        </xdr:nvGrpSpPr>
        <xdr:grpSpPr>
          <a:xfrm>
            <a:off x="13409373" y="72213030"/>
            <a:ext cx="1346270" cy="386249"/>
            <a:chOff x="13410292" y="66168232"/>
            <a:chExt cx="1349438" cy="383075"/>
          </a:xfrm>
        </xdr:grpSpPr>
        <xdr:grpSp>
          <xdr:nvGrpSpPr>
            <xdr:cNvPr id="223" name="Grupo 222">
              <a:extLst>
                <a:ext uri="{FF2B5EF4-FFF2-40B4-BE49-F238E27FC236}">
                  <a16:creationId xmlns:a16="http://schemas.microsoft.com/office/drawing/2014/main" id="{A4404A10-9849-EA0B-8C6A-4AB3DE38B8BF}"/>
                </a:ext>
              </a:extLst>
            </xdr:cNvPr>
            <xdr:cNvGrpSpPr/>
          </xdr:nvGrpSpPr>
          <xdr:grpSpPr>
            <a:xfrm>
              <a:off x="13410292" y="66178373"/>
              <a:ext cx="845716" cy="360197"/>
              <a:chOff x="13321393" y="64088658"/>
              <a:chExt cx="839366" cy="350669"/>
            </a:xfrm>
          </xdr:grpSpPr>
          <xdr:pic>
            <xdr:nvPicPr>
              <xdr:cNvPr id="225" name="Imagen 224">
                <a:extLst>
                  <a:ext uri="{FF2B5EF4-FFF2-40B4-BE49-F238E27FC236}">
                    <a16:creationId xmlns:a16="http://schemas.microsoft.com/office/drawing/2014/main" id="{C6E94D1A-02A6-D08F-3698-B52A29C8C536}"/>
                  </a:ext>
                </a:extLst>
              </xdr:cNvPr>
              <xdr:cNvPicPr>
                <a:picLocks noChangeAspect="1"/>
              </xdr:cNvPicPr>
            </xdr:nvPicPr>
            <xdr:blipFill>
              <a:blip xmlns:r="http://schemas.openxmlformats.org/officeDocument/2006/relationships" r:embed="rId1"/>
              <a:stretch>
                <a:fillRect/>
              </a:stretch>
            </xdr:blipFill>
            <xdr:spPr>
              <a:xfrm>
                <a:off x="13825014" y="64089414"/>
                <a:ext cx="335745" cy="349913"/>
              </a:xfrm>
              <a:prstGeom prst="rect">
                <a:avLst/>
              </a:prstGeom>
            </xdr:spPr>
          </xdr:pic>
          <xdr:pic>
            <xdr:nvPicPr>
              <xdr:cNvPr id="226" name="Imagen 225">
                <a:extLst>
                  <a:ext uri="{FF2B5EF4-FFF2-40B4-BE49-F238E27FC236}">
                    <a16:creationId xmlns:a16="http://schemas.microsoft.com/office/drawing/2014/main" id="{93276E0E-2D80-9F9E-931C-75E802943527}"/>
                  </a:ext>
                </a:extLst>
              </xdr:cNvPr>
              <xdr:cNvPicPr>
                <a:picLocks noChangeAspect="1"/>
              </xdr:cNvPicPr>
            </xdr:nvPicPr>
            <xdr:blipFill>
              <a:blip xmlns:r="http://schemas.openxmlformats.org/officeDocument/2006/relationships" r:embed="rId4"/>
              <a:stretch>
                <a:fillRect/>
              </a:stretch>
            </xdr:blipFill>
            <xdr:spPr>
              <a:xfrm>
                <a:off x="13321393" y="64088658"/>
                <a:ext cx="342985" cy="349913"/>
              </a:xfrm>
              <a:prstGeom prst="rect">
                <a:avLst/>
              </a:prstGeom>
            </xdr:spPr>
          </xdr:pic>
        </xdr:grpSp>
        <xdr:pic>
          <xdr:nvPicPr>
            <xdr:cNvPr id="224" name="Imagen 223">
              <a:extLst>
                <a:ext uri="{FF2B5EF4-FFF2-40B4-BE49-F238E27FC236}">
                  <a16:creationId xmlns:a16="http://schemas.microsoft.com/office/drawing/2014/main" id="{CF81B0E4-B2C1-9A7A-4D8F-DC1EE26D6826}"/>
                </a:ext>
              </a:extLst>
            </xdr:cNvPr>
            <xdr:cNvPicPr>
              <a:picLocks noChangeAspect="1"/>
            </xdr:cNvPicPr>
          </xdr:nvPicPr>
          <xdr:blipFill>
            <a:blip xmlns:r="http://schemas.openxmlformats.org/officeDocument/2006/relationships" r:embed="rId3"/>
            <a:stretch>
              <a:fillRect/>
            </a:stretch>
          </xdr:blipFill>
          <xdr:spPr>
            <a:xfrm>
              <a:off x="14403613" y="66168232"/>
              <a:ext cx="356117" cy="383075"/>
            </a:xfrm>
            <a:prstGeom prst="rect">
              <a:avLst/>
            </a:prstGeom>
          </xdr:spPr>
        </xdr:pic>
      </xdr:grpSp>
    </xdr:grpSp>
    <xdr:clientData/>
  </xdr:twoCellAnchor>
  <xdr:twoCellAnchor>
    <xdr:from>
      <xdr:col>11</xdr:col>
      <xdr:colOff>71437</xdr:colOff>
      <xdr:row>143</xdr:row>
      <xdr:rowOff>53976</xdr:rowOff>
    </xdr:from>
    <xdr:to>
      <xdr:col>11</xdr:col>
      <xdr:colOff>430234</xdr:colOff>
      <xdr:row>143</xdr:row>
      <xdr:rowOff>439176</xdr:rowOff>
    </xdr:to>
    <xdr:pic>
      <xdr:nvPicPr>
        <xdr:cNvPr id="231" name="Imagen 230">
          <a:extLst>
            <a:ext uri="{FF2B5EF4-FFF2-40B4-BE49-F238E27FC236}">
              <a16:creationId xmlns:a16="http://schemas.microsoft.com/office/drawing/2014/main" id="{1204A684-E32D-423C-BD6E-AF58E43762A1}"/>
            </a:ext>
          </a:extLst>
        </xdr:cNvPr>
        <xdr:cNvPicPr>
          <a:picLocks noChangeAspect="1"/>
        </xdr:cNvPicPr>
      </xdr:nvPicPr>
      <xdr:blipFill>
        <a:blip xmlns:r="http://schemas.openxmlformats.org/officeDocument/2006/relationships" r:embed="rId3"/>
        <a:stretch>
          <a:fillRect/>
        </a:stretch>
      </xdr:blipFill>
      <xdr:spPr>
        <a:xfrm>
          <a:off x="17356137" y="75955526"/>
          <a:ext cx="358797" cy="385200"/>
        </a:xfrm>
        <a:prstGeom prst="rect">
          <a:avLst/>
        </a:prstGeom>
      </xdr:spPr>
    </xdr:pic>
    <xdr:clientData/>
  </xdr:twoCellAnchor>
  <xdr:twoCellAnchor>
    <xdr:from>
      <xdr:col>11</xdr:col>
      <xdr:colOff>123831</xdr:colOff>
      <xdr:row>45</xdr:row>
      <xdr:rowOff>293158</xdr:rowOff>
    </xdr:from>
    <xdr:to>
      <xdr:col>12</xdr:col>
      <xdr:colOff>422431</xdr:colOff>
      <xdr:row>46</xdr:row>
      <xdr:rowOff>450608</xdr:rowOff>
    </xdr:to>
    <xdr:grpSp>
      <xdr:nvGrpSpPr>
        <xdr:cNvPr id="232" name="Grupo 231">
          <a:extLst>
            <a:ext uri="{FF2B5EF4-FFF2-40B4-BE49-F238E27FC236}">
              <a16:creationId xmlns:a16="http://schemas.microsoft.com/office/drawing/2014/main" id="{67D39926-8908-485A-9E21-B645F75DA592}"/>
            </a:ext>
          </a:extLst>
        </xdr:cNvPr>
        <xdr:cNvGrpSpPr/>
      </xdr:nvGrpSpPr>
      <xdr:grpSpPr>
        <a:xfrm>
          <a:off x="17224007" y="22607805"/>
          <a:ext cx="799130" cy="1046450"/>
          <a:chOff x="17067742" y="22084241"/>
          <a:chExt cx="806516" cy="1046450"/>
        </a:xfrm>
      </xdr:grpSpPr>
      <xdr:pic>
        <xdr:nvPicPr>
          <xdr:cNvPr id="233" name="Imagen 232">
            <a:extLst>
              <a:ext uri="{FF2B5EF4-FFF2-40B4-BE49-F238E27FC236}">
                <a16:creationId xmlns:a16="http://schemas.microsoft.com/office/drawing/2014/main" id="{A54EDF77-E98A-7C5F-90F5-170E754C8C6B}"/>
              </a:ext>
            </a:extLst>
          </xdr:cNvPr>
          <xdr:cNvPicPr>
            <a:picLocks noChangeAspect="1"/>
          </xdr:cNvPicPr>
        </xdr:nvPicPr>
        <xdr:blipFill>
          <a:blip xmlns:r="http://schemas.openxmlformats.org/officeDocument/2006/relationships" r:embed="rId1"/>
          <a:stretch>
            <a:fillRect/>
          </a:stretch>
        </xdr:blipFill>
        <xdr:spPr>
          <a:xfrm>
            <a:off x="17084676" y="22084241"/>
            <a:ext cx="318599" cy="362752"/>
          </a:xfrm>
          <a:prstGeom prst="rect">
            <a:avLst/>
          </a:prstGeom>
        </xdr:spPr>
      </xdr:pic>
      <xdr:pic>
        <xdr:nvPicPr>
          <xdr:cNvPr id="234" name="Imagen 233">
            <a:extLst>
              <a:ext uri="{FF2B5EF4-FFF2-40B4-BE49-F238E27FC236}">
                <a16:creationId xmlns:a16="http://schemas.microsoft.com/office/drawing/2014/main" id="{DBC0EAC2-9F3A-4E69-BAEA-CEC60F72220A}"/>
              </a:ext>
            </a:extLst>
          </xdr:cNvPr>
          <xdr:cNvPicPr>
            <a:picLocks noChangeAspect="1"/>
          </xdr:cNvPicPr>
        </xdr:nvPicPr>
        <xdr:blipFill>
          <a:blip xmlns:r="http://schemas.openxmlformats.org/officeDocument/2006/relationships" r:embed="rId9"/>
          <a:stretch>
            <a:fillRect/>
          </a:stretch>
        </xdr:blipFill>
        <xdr:spPr>
          <a:xfrm>
            <a:off x="17526000" y="22084241"/>
            <a:ext cx="348258" cy="362752"/>
          </a:xfrm>
          <a:prstGeom prst="rect">
            <a:avLst/>
          </a:prstGeom>
        </xdr:spPr>
      </xdr:pic>
      <xdr:pic>
        <xdr:nvPicPr>
          <xdr:cNvPr id="235" name="Imagen 234">
            <a:extLst>
              <a:ext uri="{FF2B5EF4-FFF2-40B4-BE49-F238E27FC236}">
                <a16:creationId xmlns:a16="http://schemas.microsoft.com/office/drawing/2014/main" id="{6DA09817-1DB7-E7EB-8177-27B84D527C9B}"/>
              </a:ext>
            </a:extLst>
          </xdr:cNvPr>
          <xdr:cNvPicPr>
            <a:picLocks noChangeAspect="1"/>
          </xdr:cNvPicPr>
        </xdr:nvPicPr>
        <xdr:blipFill>
          <a:blip xmlns:r="http://schemas.openxmlformats.org/officeDocument/2006/relationships" r:embed="rId15"/>
          <a:stretch>
            <a:fillRect/>
          </a:stretch>
        </xdr:blipFill>
        <xdr:spPr>
          <a:xfrm>
            <a:off x="17067742" y="22743583"/>
            <a:ext cx="359621" cy="387108"/>
          </a:xfrm>
          <a:prstGeom prst="rect">
            <a:avLst/>
          </a:prstGeom>
        </xdr:spPr>
      </xdr:pic>
    </xdr:grpSp>
    <xdr:clientData/>
  </xdr:twoCellAnchor>
  <xdr:twoCellAnchor>
    <xdr:from>
      <xdr:col>11</xdr:col>
      <xdr:colOff>68006</xdr:colOff>
      <xdr:row>122</xdr:row>
      <xdr:rowOff>436304</xdr:rowOff>
    </xdr:from>
    <xdr:to>
      <xdr:col>13</xdr:col>
      <xdr:colOff>437460</xdr:colOff>
      <xdr:row>123</xdr:row>
      <xdr:rowOff>502249</xdr:rowOff>
    </xdr:to>
    <xdr:grpSp>
      <xdr:nvGrpSpPr>
        <xdr:cNvPr id="236" name="Grupo 70">
          <a:extLst>
            <a:ext uri="{FF2B5EF4-FFF2-40B4-BE49-F238E27FC236}">
              <a16:creationId xmlns:a16="http://schemas.microsoft.com/office/drawing/2014/main" id="{E3D41E4A-0034-4C92-AF29-0EBC213F5BFF}"/>
            </a:ext>
          </a:extLst>
        </xdr:cNvPr>
        <xdr:cNvGrpSpPr/>
      </xdr:nvGrpSpPr>
      <xdr:grpSpPr>
        <a:xfrm>
          <a:off x="17168182" y="65124128"/>
          <a:ext cx="1370513" cy="1081945"/>
          <a:chOff x="13409385" y="62592309"/>
          <a:chExt cx="1389017" cy="961085"/>
        </a:xfrm>
      </xdr:grpSpPr>
      <xdr:grpSp>
        <xdr:nvGrpSpPr>
          <xdr:cNvPr id="237" name="Grupo 71">
            <a:extLst>
              <a:ext uri="{FF2B5EF4-FFF2-40B4-BE49-F238E27FC236}">
                <a16:creationId xmlns:a16="http://schemas.microsoft.com/office/drawing/2014/main" id="{98EF0EDD-2B58-4AED-D384-F49CC839D107}"/>
              </a:ext>
            </a:extLst>
          </xdr:cNvPr>
          <xdr:cNvGrpSpPr/>
        </xdr:nvGrpSpPr>
        <xdr:grpSpPr>
          <a:xfrm>
            <a:off x="13413465" y="63266224"/>
            <a:ext cx="1384937" cy="287170"/>
            <a:chOff x="13447032" y="63263832"/>
            <a:chExt cx="1375203" cy="289697"/>
          </a:xfrm>
        </xdr:grpSpPr>
        <xdr:pic>
          <xdr:nvPicPr>
            <xdr:cNvPr id="241" name="Imagen 75">
              <a:extLst>
                <a:ext uri="{FF2B5EF4-FFF2-40B4-BE49-F238E27FC236}">
                  <a16:creationId xmlns:a16="http://schemas.microsoft.com/office/drawing/2014/main" id="{ACBA44A9-3448-0D66-02E9-5973E2B1CAD6}"/>
                </a:ext>
              </a:extLst>
            </xdr:cNvPr>
            <xdr:cNvPicPr>
              <a:picLocks noChangeAspect="1"/>
            </xdr:cNvPicPr>
          </xdr:nvPicPr>
          <xdr:blipFill>
            <a:blip xmlns:r="http://schemas.openxmlformats.org/officeDocument/2006/relationships" r:embed="rId1"/>
            <a:stretch>
              <a:fillRect/>
            </a:stretch>
          </xdr:blipFill>
          <xdr:spPr>
            <a:xfrm>
              <a:off x="13951830" y="63264461"/>
              <a:ext cx="358054" cy="289068"/>
            </a:xfrm>
            <a:prstGeom prst="rect">
              <a:avLst/>
            </a:prstGeom>
          </xdr:spPr>
        </xdr:pic>
        <xdr:pic>
          <xdr:nvPicPr>
            <xdr:cNvPr id="242" name="Imagen 76">
              <a:extLst>
                <a:ext uri="{FF2B5EF4-FFF2-40B4-BE49-F238E27FC236}">
                  <a16:creationId xmlns:a16="http://schemas.microsoft.com/office/drawing/2014/main" id="{232F6839-5270-305D-EE3B-F294A06918A5}"/>
                </a:ext>
              </a:extLst>
            </xdr:cNvPr>
            <xdr:cNvPicPr>
              <a:picLocks noChangeAspect="1"/>
            </xdr:cNvPicPr>
          </xdr:nvPicPr>
          <xdr:blipFill>
            <a:blip xmlns:r="http://schemas.openxmlformats.org/officeDocument/2006/relationships" r:embed="rId2"/>
            <a:stretch>
              <a:fillRect/>
            </a:stretch>
          </xdr:blipFill>
          <xdr:spPr>
            <a:xfrm>
              <a:off x="14442696" y="63263833"/>
              <a:ext cx="379539" cy="289068"/>
            </a:xfrm>
            <a:prstGeom prst="rect">
              <a:avLst/>
            </a:prstGeom>
          </xdr:spPr>
        </xdr:pic>
        <xdr:pic>
          <xdr:nvPicPr>
            <xdr:cNvPr id="243" name="Imagen 77">
              <a:extLst>
                <a:ext uri="{FF2B5EF4-FFF2-40B4-BE49-F238E27FC236}">
                  <a16:creationId xmlns:a16="http://schemas.microsoft.com/office/drawing/2014/main" id="{9F7EBF4E-C7C8-A130-B078-B2B5BC25FF52}"/>
                </a:ext>
              </a:extLst>
            </xdr:cNvPr>
            <xdr:cNvPicPr>
              <a:picLocks noChangeAspect="1"/>
            </xdr:cNvPicPr>
          </xdr:nvPicPr>
          <xdr:blipFill>
            <a:blip xmlns:r="http://schemas.openxmlformats.org/officeDocument/2006/relationships" r:embed="rId4"/>
            <a:stretch>
              <a:fillRect/>
            </a:stretch>
          </xdr:blipFill>
          <xdr:spPr>
            <a:xfrm>
              <a:off x="13447032" y="63263832"/>
              <a:ext cx="371741" cy="288226"/>
            </a:xfrm>
            <a:prstGeom prst="rect">
              <a:avLst/>
            </a:prstGeom>
          </xdr:spPr>
        </xdr:pic>
      </xdr:grpSp>
      <xdr:grpSp>
        <xdr:nvGrpSpPr>
          <xdr:cNvPr id="238" name="Grupo 72">
            <a:extLst>
              <a:ext uri="{FF2B5EF4-FFF2-40B4-BE49-F238E27FC236}">
                <a16:creationId xmlns:a16="http://schemas.microsoft.com/office/drawing/2014/main" id="{6BB9E65C-A3A4-CE1A-8E20-9EC1056CAD5A}"/>
              </a:ext>
            </a:extLst>
          </xdr:cNvPr>
          <xdr:cNvGrpSpPr/>
        </xdr:nvGrpSpPr>
        <xdr:grpSpPr>
          <a:xfrm>
            <a:off x="13409385" y="62592309"/>
            <a:ext cx="856755" cy="287314"/>
            <a:chOff x="13447031" y="63094382"/>
            <a:chExt cx="856755" cy="295038"/>
          </a:xfrm>
        </xdr:grpSpPr>
        <xdr:pic>
          <xdr:nvPicPr>
            <xdr:cNvPr id="239" name="Imagen 73">
              <a:extLst>
                <a:ext uri="{FF2B5EF4-FFF2-40B4-BE49-F238E27FC236}">
                  <a16:creationId xmlns:a16="http://schemas.microsoft.com/office/drawing/2014/main" id="{973247B5-4DD7-0D87-AE5E-F582B2385F7F}"/>
                </a:ext>
              </a:extLst>
            </xdr:cNvPr>
            <xdr:cNvPicPr>
              <a:picLocks noChangeAspect="1"/>
            </xdr:cNvPicPr>
          </xdr:nvPicPr>
          <xdr:blipFill>
            <a:blip xmlns:r="http://schemas.openxmlformats.org/officeDocument/2006/relationships" r:embed="rId1"/>
            <a:stretch>
              <a:fillRect/>
            </a:stretch>
          </xdr:blipFill>
          <xdr:spPr>
            <a:xfrm>
              <a:off x="13951830" y="63095171"/>
              <a:ext cx="351956" cy="294249"/>
            </a:xfrm>
            <a:prstGeom prst="rect">
              <a:avLst/>
            </a:prstGeom>
          </xdr:spPr>
        </xdr:pic>
        <xdr:pic>
          <xdr:nvPicPr>
            <xdr:cNvPr id="240" name="Imagen 74">
              <a:extLst>
                <a:ext uri="{FF2B5EF4-FFF2-40B4-BE49-F238E27FC236}">
                  <a16:creationId xmlns:a16="http://schemas.microsoft.com/office/drawing/2014/main" id="{FA31F3AD-B962-B749-D352-E24B315FA2DC}"/>
                </a:ext>
              </a:extLst>
            </xdr:cNvPr>
            <xdr:cNvPicPr>
              <a:picLocks noChangeAspect="1"/>
            </xdr:cNvPicPr>
          </xdr:nvPicPr>
          <xdr:blipFill>
            <a:blip xmlns:r="http://schemas.openxmlformats.org/officeDocument/2006/relationships" r:embed="rId4"/>
            <a:stretch>
              <a:fillRect/>
            </a:stretch>
          </xdr:blipFill>
          <xdr:spPr>
            <a:xfrm>
              <a:off x="13447031" y="63094382"/>
              <a:ext cx="366478" cy="294249"/>
            </a:xfrm>
            <a:prstGeom prst="rect">
              <a:avLst/>
            </a:prstGeom>
          </xdr:spPr>
        </xdr:pic>
      </xdr:grp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3</xdr:row>
      <xdr:rowOff>119406</xdr:rowOff>
    </xdr:from>
    <xdr:to>
      <xdr:col>11</xdr:col>
      <xdr:colOff>142830</xdr:colOff>
      <xdr:row>4</xdr:row>
      <xdr:rowOff>88823</xdr:rowOff>
    </xdr:to>
    <xdr:pic>
      <xdr:nvPicPr>
        <xdr:cNvPr id="2" name="Imagen 12">
          <a:extLst>
            <a:ext uri="{FF2B5EF4-FFF2-40B4-BE49-F238E27FC236}">
              <a16:creationId xmlns:a16="http://schemas.microsoft.com/office/drawing/2014/main" id="{176395E0-7D13-4C44-A369-B3365345725B}"/>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36956"/>
          <a:ext cx="9242380" cy="166267"/>
        </a:xfrm>
        <a:prstGeom prst="rect">
          <a:avLst/>
        </a:prstGeom>
      </xdr:spPr>
    </xdr:pic>
    <xdr:clientData/>
  </xdr:twoCellAnchor>
  <xdr:twoCellAnchor editAs="oneCell">
    <xdr:from>
      <xdr:col>0</xdr:col>
      <xdr:colOff>0</xdr:colOff>
      <xdr:row>0</xdr:row>
      <xdr:rowOff>85048</xdr:rowOff>
    </xdr:from>
    <xdr:to>
      <xdr:col>3</xdr:col>
      <xdr:colOff>762256</xdr:colOff>
      <xdr:row>3</xdr:row>
      <xdr:rowOff>7700</xdr:rowOff>
    </xdr:to>
    <xdr:pic>
      <xdr:nvPicPr>
        <xdr:cNvPr id="3" name="Imagen 1">
          <a:extLst>
            <a:ext uri="{FF2B5EF4-FFF2-40B4-BE49-F238E27FC236}">
              <a16:creationId xmlns:a16="http://schemas.microsoft.com/office/drawing/2014/main" id="{E302E0D3-A281-4D4F-BB67-873800420744}"/>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0" y="88223"/>
          <a:ext cx="2267206" cy="627502"/>
        </a:xfrm>
        <a:prstGeom prst="rect">
          <a:avLst/>
        </a:prstGeom>
      </xdr:spPr>
    </xdr:pic>
    <xdr:clientData/>
  </xdr:twoCellAnchor>
  <xdr:twoCellAnchor>
    <xdr:from>
      <xdr:col>6</xdr:col>
      <xdr:colOff>1109452</xdr:colOff>
      <xdr:row>1</xdr:row>
      <xdr:rowOff>63724</xdr:rowOff>
    </xdr:from>
    <xdr:to>
      <xdr:col>7</xdr:col>
      <xdr:colOff>972520</xdr:colOff>
      <xdr:row>2</xdr:row>
      <xdr:rowOff>166686</xdr:rowOff>
    </xdr:to>
    <xdr:sp macro="" textlink="">
      <xdr:nvSpPr>
        <xdr:cNvPr id="4" name="Rectángulo 1">
          <a:hlinkClick xmlns:r="http://schemas.openxmlformats.org/officeDocument/2006/relationships" r:id="rId3"/>
          <a:extLst>
            <a:ext uri="{FF2B5EF4-FFF2-40B4-BE49-F238E27FC236}">
              <a16:creationId xmlns:a16="http://schemas.microsoft.com/office/drawing/2014/main" id="{FB2D4930-B839-4C80-A5E8-48A750E24E21}"/>
            </a:ext>
            <a:ext uri="{147F2762-F138-4A5C-976F-8EAC2B608ADB}">
              <a16:predDERef xmlns:a16="http://schemas.microsoft.com/office/drawing/2014/main" pred="{29BB0A33-E1DA-4507-B83C-B032EB237C26}"/>
            </a:ext>
          </a:extLst>
        </xdr:cNvPr>
        <xdr:cNvSpPr/>
      </xdr:nvSpPr>
      <xdr:spPr>
        <a:xfrm>
          <a:off x="5817977" y="266924"/>
          <a:ext cx="974318" cy="353787"/>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93</xdr:col>
      <xdr:colOff>41276</xdr:colOff>
      <xdr:row>250</xdr:row>
      <xdr:rowOff>56032</xdr:rowOff>
    </xdr:from>
    <xdr:to>
      <xdr:col>100</xdr:col>
      <xdr:colOff>768904</xdr:colOff>
      <xdr:row>294</xdr:row>
      <xdr:rowOff>94129</xdr:rowOff>
    </xdr:to>
    <xdr:pic>
      <xdr:nvPicPr>
        <xdr:cNvPr id="5" name="Imagen 4">
          <a:extLst>
            <a:ext uri="{FF2B5EF4-FFF2-40B4-BE49-F238E27FC236}">
              <a16:creationId xmlns:a16="http://schemas.microsoft.com/office/drawing/2014/main" id="{18500B40-5735-4E17-A81B-39E967127C5F}"/>
            </a:ext>
          </a:extLst>
        </xdr:cNvPr>
        <xdr:cNvPicPr>
          <a:picLocks noChangeAspect="1"/>
        </xdr:cNvPicPr>
      </xdr:nvPicPr>
      <xdr:blipFill>
        <a:blip xmlns:r="http://schemas.openxmlformats.org/officeDocument/2006/relationships" r:embed="rId4"/>
        <a:stretch>
          <a:fillRect/>
        </a:stretch>
      </xdr:blipFill>
      <xdr:spPr>
        <a:xfrm>
          <a:off x="72882126" y="81266182"/>
          <a:ext cx="5852078" cy="869949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50939</xdr:colOff>
      <xdr:row>296</xdr:row>
      <xdr:rowOff>40676</xdr:rowOff>
    </xdr:from>
    <xdr:to>
      <xdr:col>100</xdr:col>
      <xdr:colOff>762667</xdr:colOff>
      <xdr:row>336</xdr:row>
      <xdr:rowOff>162896</xdr:rowOff>
    </xdr:to>
    <xdr:pic>
      <xdr:nvPicPr>
        <xdr:cNvPr id="6" name="Imagen 5">
          <a:extLst>
            <a:ext uri="{FF2B5EF4-FFF2-40B4-BE49-F238E27FC236}">
              <a16:creationId xmlns:a16="http://schemas.microsoft.com/office/drawing/2014/main" id="{7589ED20-5346-4C14-8FC4-56F7A21420B9}"/>
            </a:ext>
          </a:extLst>
        </xdr:cNvPr>
        <xdr:cNvPicPr>
          <a:picLocks noChangeAspect="1"/>
        </xdr:cNvPicPr>
      </xdr:nvPicPr>
      <xdr:blipFill rotWithShape="1">
        <a:blip xmlns:r="http://schemas.openxmlformats.org/officeDocument/2006/relationships" r:embed="rId5"/>
        <a:srcRect b="3826"/>
        <a:stretch/>
      </xdr:blipFill>
      <xdr:spPr>
        <a:xfrm>
          <a:off x="72885439" y="90451976"/>
          <a:ext cx="5829828" cy="799622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25527</xdr:colOff>
      <xdr:row>339</xdr:row>
      <xdr:rowOff>84948</xdr:rowOff>
    </xdr:from>
    <xdr:to>
      <xdr:col>100</xdr:col>
      <xdr:colOff>745973</xdr:colOff>
      <xdr:row>380</xdr:row>
      <xdr:rowOff>50708</xdr:rowOff>
    </xdr:to>
    <xdr:pic>
      <xdr:nvPicPr>
        <xdr:cNvPr id="7" name="Imagen 6">
          <a:extLst>
            <a:ext uri="{FF2B5EF4-FFF2-40B4-BE49-F238E27FC236}">
              <a16:creationId xmlns:a16="http://schemas.microsoft.com/office/drawing/2014/main" id="{A58A9114-28E5-468B-9EE2-A6C8DFE29D14}"/>
            </a:ext>
          </a:extLst>
        </xdr:cNvPr>
        <xdr:cNvPicPr>
          <a:picLocks noChangeAspect="1"/>
        </xdr:cNvPicPr>
      </xdr:nvPicPr>
      <xdr:blipFill rotWithShape="1">
        <a:blip xmlns:r="http://schemas.openxmlformats.org/officeDocument/2006/relationships" r:embed="rId6"/>
        <a:srcRect t="2260" b="3151"/>
        <a:stretch/>
      </xdr:blipFill>
      <xdr:spPr>
        <a:xfrm>
          <a:off x="72866377" y="99100498"/>
          <a:ext cx="5838546" cy="80366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93</xdr:col>
      <xdr:colOff>4609</xdr:colOff>
      <xdr:row>381</xdr:row>
      <xdr:rowOff>185266</xdr:rowOff>
    </xdr:from>
    <xdr:to>
      <xdr:col>100</xdr:col>
      <xdr:colOff>790656</xdr:colOff>
      <xdr:row>423</xdr:row>
      <xdr:rowOff>141820</xdr:rowOff>
    </xdr:to>
    <xdr:pic>
      <xdr:nvPicPr>
        <xdr:cNvPr id="8" name="Imagen 7">
          <a:extLst>
            <a:ext uri="{FF2B5EF4-FFF2-40B4-BE49-F238E27FC236}">
              <a16:creationId xmlns:a16="http://schemas.microsoft.com/office/drawing/2014/main" id="{D66E7473-A74A-4FF7-B3F8-6972E70C7C72}"/>
            </a:ext>
          </a:extLst>
        </xdr:cNvPr>
        <xdr:cNvPicPr>
          <a:picLocks noChangeAspect="1"/>
        </xdr:cNvPicPr>
      </xdr:nvPicPr>
      <xdr:blipFill rotWithShape="1">
        <a:blip xmlns:r="http://schemas.openxmlformats.org/officeDocument/2006/relationships" r:embed="rId7"/>
        <a:srcRect b="1631"/>
        <a:stretch/>
      </xdr:blipFill>
      <xdr:spPr>
        <a:xfrm>
          <a:off x="72845459" y="107595516"/>
          <a:ext cx="5904147" cy="82306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403413</xdr:colOff>
      <xdr:row>296</xdr:row>
      <xdr:rowOff>41046</xdr:rowOff>
    </xdr:from>
    <xdr:to>
      <xdr:col>108</xdr:col>
      <xdr:colOff>428735</xdr:colOff>
      <xdr:row>336</xdr:row>
      <xdr:rowOff>121958</xdr:rowOff>
    </xdr:to>
    <xdr:pic>
      <xdr:nvPicPr>
        <xdr:cNvPr id="9" name="Imagen 8">
          <a:extLst>
            <a:ext uri="{FF2B5EF4-FFF2-40B4-BE49-F238E27FC236}">
              <a16:creationId xmlns:a16="http://schemas.microsoft.com/office/drawing/2014/main" id="{E7776582-3BEA-4E00-A429-4129F4192E4F}"/>
            </a:ext>
          </a:extLst>
        </xdr:cNvPr>
        <xdr:cNvPicPr>
          <a:picLocks noChangeAspect="1"/>
        </xdr:cNvPicPr>
      </xdr:nvPicPr>
      <xdr:blipFill>
        <a:blip xmlns:r="http://schemas.openxmlformats.org/officeDocument/2006/relationships" r:embed="rId8"/>
        <a:stretch>
          <a:fillRect/>
        </a:stretch>
      </xdr:blipFill>
      <xdr:spPr>
        <a:xfrm>
          <a:off x="79206913" y="90452346"/>
          <a:ext cx="5860972" cy="79612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429401</xdr:colOff>
      <xdr:row>339</xdr:row>
      <xdr:rowOff>73586</xdr:rowOff>
    </xdr:from>
    <xdr:to>
      <xdr:col>108</xdr:col>
      <xdr:colOff>485154</xdr:colOff>
      <xdr:row>380</xdr:row>
      <xdr:rowOff>84807</xdr:rowOff>
    </xdr:to>
    <xdr:pic>
      <xdr:nvPicPr>
        <xdr:cNvPr id="10" name="Imagen 9">
          <a:extLst>
            <a:ext uri="{FF2B5EF4-FFF2-40B4-BE49-F238E27FC236}">
              <a16:creationId xmlns:a16="http://schemas.microsoft.com/office/drawing/2014/main" id="{F77504CA-8A02-4B82-9570-5639B0DCB5A6}"/>
            </a:ext>
          </a:extLst>
        </xdr:cNvPr>
        <xdr:cNvPicPr>
          <a:picLocks noChangeAspect="1"/>
        </xdr:cNvPicPr>
      </xdr:nvPicPr>
      <xdr:blipFill>
        <a:blip xmlns:r="http://schemas.openxmlformats.org/officeDocument/2006/relationships" r:embed="rId9"/>
        <a:stretch>
          <a:fillRect/>
        </a:stretch>
      </xdr:blipFill>
      <xdr:spPr>
        <a:xfrm>
          <a:off x="79226551" y="99085961"/>
          <a:ext cx="5891403" cy="808207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417627</xdr:colOff>
      <xdr:row>382</xdr:row>
      <xdr:rowOff>23514</xdr:rowOff>
    </xdr:from>
    <xdr:to>
      <xdr:col>108</xdr:col>
      <xdr:colOff>525624</xdr:colOff>
      <xdr:row>424</xdr:row>
      <xdr:rowOff>36148</xdr:rowOff>
    </xdr:to>
    <xdr:pic>
      <xdr:nvPicPr>
        <xdr:cNvPr id="11" name="Imagen 10">
          <a:extLst>
            <a:ext uri="{FF2B5EF4-FFF2-40B4-BE49-F238E27FC236}">
              <a16:creationId xmlns:a16="http://schemas.microsoft.com/office/drawing/2014/main" id="{9C444632-AFC8-45B6-BF31-DD25782F5E98}"/>
            </a:ext>
          </a:extLst>
        </xdr:cNvPr>
        <xdr:cNvPicPr>
          <a:picLocks noChangeAspect="1"/>
        </xdr:cNvPicPr>
      </xdr:nvPicPr>
      <xdr:blipFill>
        <a:blip xmlns:r="http://schemas.openxmlformats.org/officeDocument/2006/relationships" r:embed="rId10"/>
        <a:stretch>
          <a:fillRect/>
        </a:stretch>
      </xdr:blipFill>
      <xdr:spPr>
        <a:xfrm>
          <a:off x="79217952" y="107640139"/>
          <a:ext cx="5937297" cy="828033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576815</xdr:colOff>
      <xdr:row>206</xdr:row>
      <xdr:rowOff>80174</xdr:rowOff>
    </xdr:from>
    <xdr:to>
      <xdr:col>108</xdr:col>
      <xdr:colOff>430212</xdr:colOff>
      <xdr:row>247</xdr:row>
      <xdr:rowOff>133601</xdr:rowOff>
    </xdr:to>
    <xdr:pic>
      <xdr:nvPicPr>
        <xdr:cNvPr id="12" name="Imagen 11">
          <a:extLst>
            <a:ext uri="{FF2B5EF4-FFF2-40B4-BE49-F238E27FC236}">
              <a16:creationId xmlns:a16="http://schemas.microsoft.com/office/drawing/2014/main" id="{34BCA326-CF7C-40C3-8997-C3AEE5331229}"/>
            </a:ext>
          </a:extLst>
        </xdr:cNvPr>
        <xdr:cNvPicPr>
          <a:picLocks noChangeAspect="1"/>
        </xdr:cNvPicPr>
      </xdr:nvPicPr>
      <xdr:blipFill rotWithShape="1">
        <a:blip xmlns:r="http://schemas.openxmlformats.org/officeDocument/2006/relationships" r:embed="rId11"/>
        <a:srcRect r="3092"/>
        <a:stretch/>
      </xdr:blipFill>
      <xdr:spPr>
        <a:xfrm>
          <a:off x="79380315" y="72492399"/>
          <a:ext cx="5689047" cy="812427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101</xdr:col>
      <xdr:colOff>563774</xdr:colOff>
      <xdr:row>250</xdr:row>
      <xdr:rowOff>98739</xdr:rowOff>
    </xdr:from>
    <xdr:to>
      <xdr:col>108</xdr:col>
      <xdr:colOff>465826</xdr:colOff>
      <xdr:row>294</xdr:row>
      <xdr:rowOff>79315</xdr:rowOff>
    </xdr:to>
    <xdr:pic>
      <xdr:nvPicPr>
        <xdr:cNvPr id="13" name="Imagen 12">
          <a:extLst>
            <a:ext uri="{FF2B5EF4-FFF2-40B4-BE49-F238E27FC236}">
              <a16:creationId xmlns:a16="http://schemas.microsoft.com/office/drawing/2014/main" id="{226983B1-6E33-4873-A64B-721F5762973E}"/>
            </a:ext>
          </a:extLst>
        </xdr:cNvPr>
        <xdr:cNvPicPr>
          <a:picLocks noChangeAspect="1"/>
        </xdr:cNvPicPr>
      </xdr:nvPicPr>
      <xdr:blipFill rotWithShape="1">
        <a:blip xmlns:r="http://schemas.openxmlformats.org/officeDocument/2006/relationships" r:embed="rId12"/>
        <a:srcRect l="5735" r="4027" b="1670"/>
        <a:stretch/>
      </xdr:blipFill>
      <xdr:spPr>
        <a:xfrm>
          <a:off x="79360924" y="81312064"/>
          <a:ext cx="5744052" cy="864197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108</xdr:col>
      <xdr:colOff>750794</xdr:colOff>
      <xdr:row>206</xdr:row>
      <xdr:rowOff>68147</xdr:rowOff>
    </xdr:from>
    <xdr:to>
      <xdr:col>117</xdr:col>
      <xdr:colOff>107057</xdr:colOff>
      <xdr:row>247</xdr:row>
      <xdr:rowOff>140481</xdr:rowOff>
    </xdr:to>
    <xdr:pic>
      <xdr:nvPicPr>
        <xdr:cNvPr id="14" name="Imagen 13">
          <a:extLst>
            <a:ext uri="{FF2B5EF4-FFF2-40B4-BE49-F238E27FC236}">
              <a16:creationId xmlns:a16="http://schemas.microsoft.com/office/drawing/2014/main" id="{41C4D84C-E6C2-476F-8A85-CA1CBD8DE884}"/>
            </a:ext>
          </a:extLst>
        </xdr:cNvPr>
        <xdr:cNvPicPr>
          <a:picLocks noChangeAspect="1"/>
        </xdr:cNvPicPr>
      </xdr:nvPicPr>
      <xdr:blipFill rotWithShape="1">
        <a:blip xmlns:r="http://schemas.openxmlformats.org/officeDocument/2006/relationships" r:embed="rId13"/>
        <a:srcRect t="2898" b="1422"/>
        <a:stretch/>
      </xdr:blipFill>
      <xdr:spPr>
        <a:xfrm>
          <a:off x="85393119" y="72474022"/>
          <a:ext cx="6144413" cy="814318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250</xdr:row>
      <xdr:rowOff>100854</xdr:rowOff>
    </xdr:from>
    <xdr:to>
      <xdr:col>117</xdr:col>
      <xdr:colOff>266673</xdr:colOff>
      <xdr:row>294</xdr:row>
      <xdr:rowOff>79315</xdr:rowOff>
    </xdr:to>
    <xdr:pic>
      <xdr:nvPicPr>
        <xdr:cNvPr id="15" name="Imagen 14">
          <a:extLst>
            <a:ext uri="{FF2B5EF4-FFF2-40B4-BE49-F238E27FC236}">
              <a16:creationId xmlns:a16="http://schemas.microsoft.com/office/drawing/2014/main" id="{28C3867A-7EB8-4240-B861-9489052223DD}"/>
            </a:ext>
          </a:extLst>
        </xdr:cNvPr>
        <xdr:cNvPicPr>
          <a:picLocks noChangeAspect="1"/>
        </xdr:cNvPicPr>
      </xdr:nvPicPr>
      <xdr:blipFill>
        <a:blip xmlns:r="http://schemas.openxmlformats.org/officeDocument/2006/relationships" r:embed="rId14"/>
        <a:stretch>
          <a:fillRect/>
        </a:stretch>
      </xdr:blipFill>
      <xdr:spPr>
        <a:xfrm>
          <a:off x="85456806" y="81314179"/>
          <a:ext cx="6243517" cy="86398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xdr:colOff>
      <xdr:row>296</xdr:row>
      <xdr:rowOff>29895</xdr:rowOff>
    </xdr:from>
    <xdr:to>
      <xdr:col>117</xdr:col>
      <xdr:colOff>102985</xdr:colOff>
      <xdr:row>336</xdr:row>
      <xdr:rowOff>94913</xdr:rowOff>
    </xdr:to>
    <xdr:pic>
      <xdr:nvPicPr>
        <xdr:cNvPr id="16" name="Imagen 15">
          <a:extLst>
            <a:ext uri="{FF2B5EF4-FFF2-40B4-BE49-F238E27FC236}">
              <a16:creationId xmlns:a16="http://schemas.microsoft.com/office/drawing/2014/main" id="{FF76E3E4-57CE-426E-8C6D-48ABF3C68918}"/>
            </a:ext>
          </a:extLst>
        </xdr:cNvPr>
        <xdr:cNvPicPr>
          <a:picLocks noChangeAspect="1"/>
        </xdr:cNvPicPr>
      </xdr:nvPicPr>
      <xdr:blipFill rotWithShape="1">
        <a:blip xmlns:r="http://schemas.openxmlformats.org/officeDocument/2006/relationships" r:embed="rId15"/>
        <a:srcRect b="3230"/>
        <a:stretch/>
      </xdr:blipFill>
      <xdr:spPr>
        <a:xfrm>
          <a:off x="85456806" y="90438020"/>
          <a:ext cx="6086179" cy="79390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110</xdr:col>
      <xdr:colOff>22412</xdr:colOff>
      <xdr:row>339</xdr:row>
      <xdr:rowOff>60115</xdr:rowOff>
    </xdr:from>
    <xdr:to>
      <xdr:col>117</xdr:col>
      <xdr:colOff>482616</xdr:colOff>
      <xdr:row>380</xdr:row>
      <xdr:rowOff>132456</xdr:rowOff>
    </xdr:to>
    <xdr:pic>
      <xdr:nvPicPr>
        <xdr:cNvPr id="17" name="Imagen 16">
          <a:extLst>
            <a:ext uri="{FF2B5EF4-FFF2-40B4-BE49-F238E27FC236}">
              <a16:creationId xmlns:a16="http://schemas.microsoft.com/office/drawing/2014/main" id="{D630A711-8C64-44A6-93EE-6CD344C72683}"/>
            </a:ext>
          </a:extLst>
        </xdr:cNvPr>
        <xdr:cNvPicPr>
          <a:picLocks noChangeAspect="1"/>
        </xdr:cNvPicPr>
      </xdr:nvPicPr>
      <xdr:blipFill rotWithShape="1">
        <a:blip xmlns:r="http://schemas.openxmlformats.org/officeDocument/2006/relationships" r:embed="rId16"/>
        <a:srcRect t="3459" b="2585"/>
        <a:stretch/>
      </xdr:blipFill>
      <xdr:spPr>
        <a:xfrm>
          <a:off x="85598187" y="99072490"/>
          <a:ext cx="6333954" cy="81431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109</xdr:col>
      <xdr:colOff>112060</xdr:colOff>
      <xdr:row>381</xdr:row>
      <xdr:rowOff>197010</xdr:rowOff>
    </xdr:from>
    <xdr:to>
      <xdr:col>117</xdr:col>
      <xdr:colOff>535969</xdr:colOff>
      <xdr:row>424</xdr:row>
      <xdr:rowOff>1624</xdr:rowOff>
    </xdr:to>
    <xdr:pic>
      <xdr:nvPicPr>
        <xdr:cNvPr id="18" name="Imagen 17">
          <a:extLst>
            <a:ext uri="{FF2B5EF4-FFF2-40B4-BE49-F238E27FC236}">
              <a16:creationId xmlns:a16="http://schemas.microsoft.com/office/drawing/2014/main" id="{2B64970B-AC88-404E-8774-F3583DC5DD47}"/>
            </a:ext>
          </a:extLst>
        </xdr:cNvPr>
        <xdr:cNvPicPr>
          <a:picLocks noChangeAspect="1"/>
        </xdr:cNvPicPr>
      </xdr:nvPicPr>
      <xdr:blipFill rotWithShape="1">
        <a:blip xmlns:r="http://schemas.openxmlformats.org/officeDocument/2006/relationships" r:embed="rId17"/>
        <a:srcRect t="3391" b="3041"/>
        <a:stretch/>
      </xdr:blipFill>
      <xdr:spPr>
        <a:xfrm>
          <a:off x="85560835" y="107613610"/>
          <a:ext cx="6411959" cy="82670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533252</xdr:colOff>
      <xdr:row>824</xdr:row>
      <xdr:rowOff>0</xdr:rowOff>
    </xdr:from>
    <xdr:to>
      <xdr:col>11</xdr:col>
      <xdr:colOff>185429</xdr:colOff>
      <xdr:row>824</xdr:row>
      <xdr:rowOff>0</xdr:rowOff>
    </xdr:to>
    <xdr:grpSp>
      <xdr:nvGrpSpPr>
        <xdr:cNvPr id="19" name="Grupo 18">
          <a:extLst>
            <a:ext uri="{FF2B5EF4-FFF2-40B4-BE49-F238E27FC236}">
              <a16:creationId xmlns:a16="http://schemas.microsoft.com/office/drawing/2014/main" id="{CB81770D-E1A6-4C4B-A098-D2C5318063BB}"/>
            </a:ext>
          </a:extLst>
        </xdr:cNvPr>
        <xdr:cNvGrpSpPr/>
      </xdr:nvGrpSpPr>
      <xdr:grpSpPr>
        <a:xfrm>
          <a:off x="850752" y="194105389"/>
          <a:ext cx="8429288" cy="0"/>
          <a:chOff x="7118652" y="1415141"/>
          <a:chExt cx="6624011" cy="34983961"/>
        </a:xfrm>
      </xdr:grpSpPr>
      <xdr:pic>
        <xdr:nvPicPr>
          <xdr:cNvPr id="20" name="Imagen 19">
            <a:extLst>
              <a:ext uri="{FF2B5EF4-FFF2-40B4-BE49-F238E27FC236}">
                <a16:creationId xmlns:a16="http://schemas.microsoft.com/office/drawing/2014/main" id="{3B300658-C400-EAA3-9D2A-1B64FE2A6C22}"/>
              </a:ext>
            </a:extLst>
          </xdr:cNvPr>
          <xdr:cNvPicPr>
            <a:picLocks noChangeAspect="1"/>
          </xdr:cNvPicPr>
        </xdr:nvPicPr>
        <xdr:blipFill>
          <a:blip xmlns:r="http://schemas.openxmlformats.org/officeDocument/2006/relationships" r:embed="rId18"/>
          <a:stretch>
            <a:fillRect/>
          </a:stretch>
        </xdr:blipFill>
        <xdr:spPr>
          <a:xfrm>
            <a:off x="7129463" y="10540091"/>
            <a:ext cx="6613200" cy="8809265"/>
          </a:xfrm>
          <a:prstGeom prst="rect">
            <a:avLst/>
          </a:prstGeom>
          <a:ln w="38100">
            <a:solidFill>
              <a:schemeClr val="tx1"/>
            </a:solidFill>
          </a:ln>
        </xdr:spPr>
      </xdr:pic>
      <xdr:pic>
        <xdr:nvPicPr>
          <xdr:cNvPr id="21" name="Imagen 20">
            <a:extLst>
              <a:ext uri="{FF2B5EF4-FFF2-40B4-BE49-F238E27FC236}">
                <a16:creationId xmlns:a16="http://schemas.microsoft.com/office/drawing/2014/main" id="{4A5B7DE4-DD2B-E3B3-ABF0-F3DCC843B734}"/>
              </a:ext>
            </a:extLst>
          </xdr:cNvPr>
          <xdr:cNvPicPr>
            <a:picLocks noChangeAspect="1"/>
          </xdr:cNvPicPr>
        </xdr:nvPicPr>
        <xdr:blipFill>
          <a:blip xmlns:r="http://schemas.openxmlformats.org/officeDocument/2006/relationships" r:embed="rId19"/>
          <a:stretch>
            <a:fillRect/>
          </a:stretch>
        </xdr:blipFill>
        <xdr:spPr>
          <a:xfrm>
            <a:off x="7131228" y="19708587"/>
            <a:ext cx="6609671" cy="8852808"/>
          </a:xfrm>
          <a:prstGeom prst="rect">
            <a:avLst/>
          </a:prstGeom>
          <a:ln w="38100">
            <a:solidFill>
              <a:schemeClr val="tx1"/>
            </a:solidFill>
          </a:ln>
        </xdr:spPr>
      </xdr:pic>
      <xdr:pic>
        <xdr:nvPicPr>
          <xdr:cNvPr id="22" name="Imagen 21">
            <a:extLst>
              <a:ext uri="{FF2B5EF4-FFF2-40B4-BE49-F238E27FC236}">
                <a16:creationId xmlns:a16="http://schemas.microsoft.com/office/drawing/2014/main" id="{7329EDC8-B53A-DA46-5953-06108BF8544B}"/>
              </a:ext>
            </a:extLst>
          </xdr:cNvPr>
          <xdr:cNvPicPr>
            <a:picLocks noChangeAspect="1"/>
          </xdr:cNvPicPr>
        </xdr:nvPicPr>
        <xdr:blipFill>
          <a:blip xmlns:r="http://schemas.openxmlformats.org/officeDocument/2006/relationships" r:embed="rId20"/>
          <a:stretch>
            <a:fillRect/>
          </a:stretch>
        </xdr:blipFill>
        <xdr:spPr>
          <a:xfrm>
            <a:off x="7129463" y="28887959"/>
            <a:ext cx="6613200" cy="7511143"/>
          </a:xfrm>
          <a:prstGeom prst="rect">
            <a:avLst/>
          </a:prstGeom>
          <a:ln w="38100">
            <a:solidFill>
              <a:schemeClr val="tx1"/>
            </a:solidFill>
          </a:ln>
        </xdr:spPr>
      </xdr:pic>
      <xdr:pic>
        <xdr:nvPicPr>
          <xdr:cNvPr id="23" name="Imagen 22">
            <a:extLst>
              <a:ext uri="{FF2B5EF4-FFF2-40B4-BE49-F238E27FC236}">
                <a16:creationId xmlns:a16="http://schemas.microsoft.com/office/drawing/2014/main" id="{6F5C7634-F456-BABF-0BBE-D53226480B74}"/>
              </a:ext>
            </a:extLst>
          </xdr:cNvPr>
          <xdr:cNvPicPr>
            <a:picLocks noChangeAspect="1"/>
          </xdr:cNvPicPr>
        </xdr:nvPicPr>
        <xdr:blipFill>
          <a:blip xmlns:r="http://schemas.openxmlformats.org/officeDocument/2006/relationships" r:embed="rId21"/>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2</xdr:col>
      <xdr:colOff>683531</xdr:colOff>
      <xdr:row>1681</xdr:row>
      <xdr:rowOff>163286</xdr:rowOff>
    </xdr:from>
    <xdr:to>
      <xdr:col>11</xdr:col>
      <xdr:colOff>312495</xdr:colOff>
      <xdr:row>2225</xdr:row>
      <xdr:rowOff>9424</xdr:rowOff>
    </xdr:to>
    <xdr:grpSp>
      <xdr:nvGrpSpPr>
        <xdr:cNvPr id="24" name="Grupo 23">
          <a:extLst>
            <a:ext uri="{FF2B5EF4-FFF2-40B4-BE49-F238E27FC236}">
              <a16:creationId xmlns:a16="http://schemas.microsoft.com/office/drawing/2014/main" id="{84877667-986F-4F0A-9B96-D1B773B22CCE}"/>
            </a:ext>
          </a:extLst>
        </xdr:cNvPr>
        <xdr:cNvGrpSpPr/>
      </xdr:nvGrpSpPr>
      <xdr:grpSpPr>
        <a:xfrm>
          <a:off x="1001031" y="252780397"/>
          <a:ext cx="8406075" cy="107316360"/>
          <a:chOff x="1469838" y="1595614"/>
          <a:chExt cx="6588214" cy="107338058"/>
        </a:xfrm>
      </xdr:grpSpPr>
      <xdr:pic>
        <xdr:nvPicPr>
          <xdr:cNvPr id="25" name="Imagen 24">
            <a:extLst>
              <a:ext uri="{FF2B5EF4-FFF2-40B4-BE49-F238E27FC236}">
                <a16:creationId xmlns:a16="http://schemas.microsoft.com/office/drawing/2014/main" id="{1E6FF465-B6C1-1A4B-3B55-659516ECCF8E}"/>
              </a:ext>
            </a:extLst>
          </xdr:cNvPr>
          <xdr:cNvPicPr>
            <a:picLocks noChangeAspect="1"/>
          </xdr:cNvPicPr>
        </xdr:nvPicPr>
        <xdr:blipFill>
          <a:blip xmlns:r="http://schemas.openxmlformats.org/officeDocument/2006/relationships" r:embed="rId22"/>
          <a:stretch>
            <a:fillRect/>
          </a:stretch>
        </xdr:blipFill>
        <xdr:spPr>
          <a:xfrm rot="5400000">
            <a:off x="443945" y="11576024"/>
            <a:ext cx="8640000" cy="6588214"/>
          </a:xfrm>
          <a:prstGeom prst="rect">
            <a:avLst/>
          </a:prstGeom>
          <a:ln w="38100">
            <a:solidFill>
              <a:sysClr val="windowText" lastClr="000000"/>
            </a:solidFill>
          </a:ln>
        </xdr:spPr>
      </xdr:pic>
      <xdr:pic>
        <xdr:nvPicPr>
          <xdr:cNvPr id="26" name="Imagen 25">
            <a:extLst>
              <a:ext uri="{FF2B5EF4-FFF2-40B4-BE49-F238E27FC236}">
                <a16:creationId xmlns:a16="http://schemas.microsoft.com/office/drawing/2014/main" id="{C052BF6A-FCED-F596-E67A-998DF8E41199}"/>
              </a:ext>
            </a:extLst>
          </xdr:cNvPr>
          <xdr:cNvPicPr>
            <a:picLocks noChangeAspect="1"/>
          </xdr:cNvPicPr>
        </xdr:nvPicPr>
        <xdr:blipFill>
          <a:blip xmlns:r="http://schemas.openxmlformats.org/officeDocument/2006/relationships" r:embed="rId23"/>
          <a:stretch>
            <a:fillRect/>
          </a:stretch>
        </xdr:blipFill>
        <xdr:spPr>
          <a:xfrm rot="5400000">
            <a:off x="443945" y="2651293"/>
            <a:ext cx="8640000" cy="6528641"/>
          </a:xfrm>
          <a:prstGeom prst="rect">
            <a:avLst/>
          </a:prstGeom>
          <a:ln w="38100">
            <a:solidFill>
              <a:schemeClr val="tx1"/>
            </a:solidFill>
          </a:ln>
        </xdr:spPr>
      </xdr:pic>
      <xdr:pic>
        <xdr:nvPicPr>
          <xdr:cNvPr id="27" name="Imagen 26">
            <a:extLst>
              <a:ext uri="{FF2B5EF4-FFF2-40B4-BE49-F238E27FC236}">
                <a16:creationId xmlns:a16="http://schemas.microsoft.com/office/drawing/2014/main" id="{8310610B-7E9E-0141-C208-68DCF99011BF}"/>
              </a:ext>
            </a:extLst>
          </xdr:cNvPr>
          <xdr:cNvPicPr>
            <a:picLocks noChangeAspect="1"/>
          </xdr:cNvPicPr>
        </xdr:nvPicPr>
        <xdr:blipFill>
          <a:blip xmlns:r="http://schemas.openxmlformats.org/officeDocument/2006/relationships" r:embed="rId24"/>
          <a:stretch>
            <a:fillRect/>
          </a:stretch>
        </xdr:blipFill>
        <xdr:spPr>
          <a:xfrm rot="5400000">
            <a:off x="344762" y="20683832"/>
            <a:ext cx="8838367" cy="6480000"/>
          </a:xfrm>
          <a:prstGeom prst="rect">
            <a:avLst/>
          </a:prstGeom>
          <a:ln w="38100">
            <a:solidFill>
              <a:sysClr val="windowText" lastClr="000000"/>
            </a:solidFill>
          </a:ln>
        </xdr:spPr>
      </xdr:pic>
      <xdr:pic>
        <xdr:nvPicPr>
          <xdr:cNvPr id="28" name="Imagen 27">
            <a:extLst>
              <a:ext uri="{FF2B5EF4-FFF2-40B4-BE49-F238E27FC236}">
                <a16:creationId xmlns:a16="http://schemas.microsoft.com/office/drawing/2014/main" id="{5031A307-5317-8949-1685-138AC751B99F}"/>
              </a:ext>
            </a:extLst>
          </xdr:cNvPr>
          <xdr:cNvPicPr>
            <a:picLocks noChangeAspect="1"/>
          </xdr:cNvPicPr>
        </xdr:nvPicPr>
        <xdr:blipFill>
          <a:blip xmlns:r="http://schemas.openxmlformats.org/officeDocument/2006/relationships" r:embed="rId25"/>
          <a:stretch>
            <a:fillRect/>
          </a:stretch>
        </xdr:blipFill>
        <xdr:spPr>
          <a:xfrm rot="5400000">
            <a:off x="443945" y="29721359"/>
            <a:ext cx="8640000" cy="6512346"/>
          </a:xfrm>
          <a:prstGeom prst="rect">
            <a:avLst/>
          </a:prstGeom>
          <a:ln w="38100">
            <a:solidFill>
              <a:schemeClr val="tx1"/>
            </a:solidFill>
          </a:ln>
        </xdr:spPr>
      </xdr:pic>
      <xdr:pic>
        <xdr:nvPicPr>
          <xdr:cNvPr id="29" name="Imagen 28">
            <a:extLst>
              <a:ext uri="{FF2B5EF4-FFF2-40B4-BE49-F238E27FC236}">
                <a16:creationId xmlns:a16="http://schemas.microsoft.com/office/drawing/2014/main" id="{7CAE255D-1ECA-28C7-EAB0-1AF0E4A4A8EA}"/>
              </a:ext>
            </a:extLst>
          </xdr:cNvPr>
          <xdr:cNvPicPr>
            <a:picLocks noChangeAspect="1"/>
          </xdr:cNvPicPr>
        </xdr:nvPicPr>
        <xdr:blipFill>
          <a:blip xmlns:r="http://schemas.openxmlformats.org/officeDocument/2006/relationships" r:embed="rId26"/>
          <a:stretch>
            <a:fillRect/>
          </a:stretch>
        </xdr:blipFill>
        <xdr:spPr>
          <a:xfrm rot="5400000">
            <a:off x="443945" y="38658665"/>
            <a:ext cx="8640000" cy="6546767"/>
          </a:xfrm>
          <a:prstGeom prst="rect">
            <a:avLst/>
          </a:prstGeom>
          <a:ln w="38100">
            <a:solidFill>
              <a:sysClr val="windowText" lastClr="000000"/>
            </a:solidFill>
          </a:ln>
        </xdr:spPr>
      </xdr:pic>
      <xdr:pic>
        <xdr:nvPicPr>
          <xdr:cNvPr id="30" name="Imagen 29">
            <a:extLst>
              <a:ext uri="{FF2B5EF4-FFF2-40B4-BE49-F238E27FC236}">
                <a16:creationId xmlns:a16="http://schemas.microsoft.com/office/drawing/2014/main" id="{0B71F767-F4BD-B267-C3F4-891CA00BAB89}"/>
              </a:ext>
            </a:extLst>
          </xdr:cNvPr>
          <xdr:cNvPicPr>
            <a:picLocks noChangeAspect="1"/>
          </xdr:cNvPicPr>
        </xdr:nvPicPr>
        <xdr:blipFill>
          <a:blip xmlns:r="http://schemas.openxmlformats.org/officeDocument/2006/relationships" r:embed="rId27"/>
          <a:stretch>
            <a:fillRect/>
          </a:stretch>
        </xdr:blipFill>
        <xdr:spPr>
          <a:xfrm rot="5400000">
            <a:off x="443945" y="47629509"/>
            <a:ext cx="8640000" cy="6514114"/>
          </a:xfrm>
          <a:prstGeom prst="rect">
            <a:avLst/>
          </a:prstGeom>
          <a:ln w="38100">
            <a:solidFill>
              <a:schemeClr val="tx1"/>
            </a:solidFill>
          </a:ln>
        </xdr:spPr>
      </xdr:pic>
      <xdr:pic>
        <xdr:nvPicPr>
          <xdr:cNvPr id="31" name="Imagen 30">
            <a:extLst>
              <a:ext uri="{FF2B5EF4-FFF2-40B4-BE49-F238E27FC236}">
                <a16:creationId xmlns:a16="http://schemas.microsoft.com/office/drawing/2014/main" id="{15A38755-4000-98E2-CB6D-98E507799E60}"/>
              </a:ext>
            </a:extLst>
          </xdr:cNvPr>
          <xdr:cNvPicPr>
            <a:picLocks noChangeAspect="1"/>
          </xdr:cNvPicPr>
        </xdr:nvPicPr>
        <xdr:blipFill>
          <a:blip xmlns:r="http://schemas.openxmlformats.org/officeDocument/2006/relationships" r:embed="rId28"/>
          <a:stretch>
            <a:fillRect/>
          </a:stretch>
        </xdr:blipFill>
        <xdr:spPr>
          <a:xfrm rot="5400000">
            <a:off x="443945" y="56620850"/>
            <a:ext cx="8640000" cy="6440466"/>
          </a:xfrm>
          <a:prstGeom prst="rect">
            <a:avLst/>
          </a:prstGeom>
          <a:ln w="38100">
            <a:solidFill>
              <a:schemeClr val="tx1"/>
            </a:solidFill>
          </a:ln>
        </xdr:spPr>
      </xdr:pic>
      <xdr:pic>
        <xdr:nvPicPr>
          <xdr:cNvPr id="32" name="Imagen 31">
            <a:extLst>
              <a:ext uri="{FF2B5EF4-FFF2-40B4-BE49-F238E27FC236}">
                <a16:creationId xmlns:a16="http://schemas.microsoft.com/office/drawing/2014/main" id="{24B70C20-3BF2-6A92-4AFD-E97CC64F69EB}"/>
              </a:ext>
            </a:extLst>
          </xdr:cNvPr>
          <xdr:cNvPicPr>
            <a:picLocks noChangeAspect="1"/>
          </xdr:cNvPicPr>
        </xdr:nvPicPr>
        <xdr:blipFill>
          <a:blip xmlns:r="http://schemas.openxmlformats.org/officeDocument/2006/relationships" r:embed="rId29"/>
          <a:stretch>
            <a:fillRect/>
          </a:stretch>
        </xdr:blipFill>
        <xdr:spPr>
          <a:xfrm rot="5400000">
            <a:off x="443945" y="65574453"/>
            <a:ext cx="8640000" cy="6442294"/>
          </a:xfrm>
          <a:prstGeom prst="rect">
            <a:avLst/>
          </a:prstGeom>
          <a:ln w="38100">
            <a:solidFill>
              <a:schemeClr val="tx1"/>
            </a:solidFill>
          </a:ln>
        </xdr:spPr>
      </xdr:pic>
      <xdr:pic>
        <xdr:nvPicPr>
          <xdr:cNvPr id="33" name="Imagen 32">
            <a:extLst>
              <a:ext uri="{FF2B5EF4-FFF2-40B4-BE49-F238E27FC236}">
                <a16:creationId xmlns:a16="http://schemas.microsoft.com/office/drawing/2014/main" id="{AA73190D-C217-0AA7-50BA-CFF067562BF4}"/>
              </a:ext>
            </a:extLst>
          </xdr:cNvPr>
          <xdr:cNvPicPr>
            <a:picLocks noChangeAspect="1"/>
          </xdr:cNvPicPr>
        </xdr:nvPicPr>
        <xdr:blipFill>
          <a:blip xmlns:r="http://schemas.openxmlformats.org/officeDocument/2006/relationships" r:embed="rId30"/>
          <a:stretch>
            <a:fillRect/>
          </a:stretch>
        </xdr:blipFill>
        <xdr:spPr>
          <a:xfrm rot="5400000">
            <a:off x="443945" y="74506529"/>
            <a:ext cx="8640000" cy="6487176"/>
          </a:xfrm>
          <a:prstGeom prst="rect">
            <a:avLst/>
          </a:prstGeom>
          <a:ln w="38100">
            <a:solidFill>
              <a:schemeClr val="tx1"/>
            </a:solidFill>
          </a:ln>
        </xdr:spPr>
      </xdr:pic>
      <xdr:pic>
        <xdr:nvPicPr>
          <xdr:cNvPr id="34" name="Imagen 33">
            <a:extLst>
              <a:ext uri="{FF2B5EF4-FFF2-40B4-BE49-F238E27FC236}">
                <a16:creationId xmlns:a16="http://schemas.microsoft.com/office/drawing/2014/main" id="{239D22D4-FCB2-41CE-032B-EC2C218E1A69}"/>
              </a:ext>
            </a:extLst>
          </xdr:cNvPr>
          <xdr:cNvPicPr>
            <a:picLocks noChangeAspect="1"/>
          </xdr:cNvPicPr>
        </xdr:nvPicPr>
        <xdr:blipFill>
          <a:blip xmlns:r="http://schemas.openxmlformats.org/officeDocument/2006/relationships" r:embed="rId31"/>
          <a:stretch>
            <a:fillRect/>
          </a:stretch>
        </xdr:blipFill>
        <xdr:spPr>
          <a:xfrm rot="5400000">
            <a:off x="443945" y="83523156"/>
            <a:ext cx="8640000" cy="6362956"/>
          </a:xfrm>
          <a:prstGeom prst="rect">
            <a:avLst/>
          </a:prstGeom>
          <a:ln w="38100">
            <a:solidFill>
              <a:schemeClr val="tx1"/>
            </a:solidFill>
          </a:ln>
        </xdr:spPr>
      </xdr:pic>
      <xdr:pic>
        <xdr:nvPicPr>
          <xdr:cNvPr id="35" name="Imagen 34">
            <a:extLst>
              <a:ext uri="{FF2B5EF4-FFF2-40B4-BE49-F238E27FC236}">
                <a16:creationId xmlns:a16="http://schemas.microsoft.com/office/drawing/2014/main" id="{47EBF7CC-59E3-2FE5-6920-84D02F408B5E}"/>
              </a:ext>
            </a:extLst>
          </xdr:cNvPr>
          <xdr:cNvPicPr>
            <a:picLocks noChangeAspect="1"/>
          </xdr:cNvPicPr>
        </xdr:nvPicPr>
        <xdr:blipFill>
          <a:blip xmlns:r="http://schemas.openxmlformats.org/officeDocument/2006/relationships" r:embed="rId32"/>
          <a:stretch>
            <a:fillRect/>
          </a:stretch>
        </xdr:blipFill>
        <xdr:spPr>
          <a:xfrm rot="5400000">
            <a:off x="443945" y="92469985"/>
            <a:ext cx="8640000" cy="6378332"/>
          </a:xfrm>
          <a:prstGeom prst="rect">
            <a:avLst/>
          </a:prstGeom>
          <a:ln w="38100">
            <a:solidFill>
              <a:schemeClr val="tx1"/>
            </a:solidFill>
          </a:ln>
        </xdr:spPr>
      </xdr:pic>
      <xdr:pic>
        <xdr:nvPicPr>
          <xdr:cNvPr id="36" name="Imagen 35">
            <a:extLst>
              <a:ext uri="{FF2B5EF4-FFF2-40B4-BE49-F238E27FC236}">
                <a16:creationId xmlns:a16="http://schemas.microsoft.com/office/drawing/2014/main" id="{94148482-6C3A-7FA2-71E7-ED4F728D3BCD}"/>
              </a:ext>
            </a:extLst>
          </xdr:cNvPr>
          <xdr:cNvPicPr>
            <a:picLocks noChangeAspect="1"/>
          </xdr:cNvPicPr>
        </xdr:nvPicPr>
        <xdr:blipFill>
          <a:blip xmlns:r="http://schemas.openxmlformats.org/officeDocument/2006/relationships" r:embed="rId33"/>
          <a:stretch>
            <a:fillRect/>
          </a:stretch>
        </xdr:blipFill>
        <xdr:spPr>
          <a:xfrm rot="5400000">
            <a:off x="443945" y="101386209"/>
            <a:ext cx="8640000" cy="6454925"/>
          </a:xfrm>
          <a:prstGeom prst="rect">
            <a:avLst/>
          </a:prstGeom>
          <a:ln w="38100">
            <a:solidFill>
              <a:schemeClr val="tx1"/>
            </a:solidFill>
          </a:ln>
        </xdr:spPr>
      </xdr:pic>
    </xdr:grpSp>
    <xdr:clientData/>
  </xdr:twoCellAnchor>
  <xdr:twoCellAnchor>
    <xdr:from>
      <xdr:col>2</xdr:col>
      <xdr:colOff>486681</xdr:colOff>
      <xdr:row>2264</xdr:row>
      <xdr:rowOff>40821</xdr:rowOff>
    </xdr:from>
    <xdr:to>
      <xdr:col>11</xdr:col>
      <xdr:colOff>115645</xdr:colOff>
      <xdr:row>2451</xdr:row>
      <xdr:rowOff>103739</xdr:rowOff>
    </xdr:to>
    <xdr:grpSp>
      <xdr:nvGrpSpPr>
        <xdr:cNvPr id="37" name="Grupo 36">
          <a:extLst>
            <a:ext uri="{FF2B5EF4-FFF2-40B4-BE49-F238E27FC236}">
              <a16:creationId xmlns:a16="http://schemas.microsoft.com/office/drawing/2014/main" id="{859BD751-A21D-4DDF-BE68-6E53B8C31817}"/>
            </a:ext>
          </a:extLst>
        </xdr:cNvPr>
        <xdr:cNvGrpSpPr/>
      </xdr:nvGrpSpPr>
      <xdr:grpSpPr>
        <a:xfrm>
          <a:off x="804181" y="367846932"/>
          <a:ext cx="8406075" cy="37005807"/>
          <a:chOff x="7118652" y="1415141"/>
          <a:chExt cx="6624011" cy="34983961"/>
        </a:xfrm>
      </xdr:grpSpPr>
      <xdr:pic>
        <xdr:nvPicPr>
          <xdr:cNvPr id="38" name="Imagen 37">
            <a:extLst>
              <a:ext uri="{FF2B5EF4-FFF2-40B4-BE49-F238E27FC236}">
                <a16:creationId xmlns:a16="http://schemas.microsoft.com/office/drawing/2014/main" id="{ADD18DF3-FC40-95AE-C667-979DCDC35FA2}"/>
              </a:ext>
            </a:extLst>
          </xdr:cNvPr>
          <xdr:cNvPicPr>
            <a:picLocks noChangeAspect="1"/>
          </xdr:cNvPicPr>
        </xdr:nvPicPr>
        <xdr:blipFill>
          <a:blip xmlns:r="http://schemas.openxmlformats.org/officeDocument/2006/relationships" r:embed="rId18"/>
          <a:stretch>
            <a:fillRect/>
          </a:stretch>
        </xdr:blipFill>
        <xdr:spPr>
          <a:xfrm>
            <a:off x="7129463" y="10540091"/>
            <a:ext cx="6613200" cy="8809265"/>
          </a:xfrm>
          <a:prstGeom prst="rect">
            <a:avLst/>
          </a:prstGeom>
          <a:ln w="38100">
            <a:solidFill>
              <a:schemeClr val="tx1"/>
            </a:solidFill>
          </a:ln>
        </xdr:spPr>
      </xdr:pic>
      <xdr:pic>
        <xdr:nvPicPr>
          <xdr:cNvPr id="39" name="Imagen 38">
            <a:extLst>
              <a:ext uri="{FF2B5EF4-FFF2-40B4-BE49-F238E27FC236}">
                <a16:creationId xmlns:a16="http://schemas.microsoft.com/office/drawing/2014/main" id="{637B835E-6F7B-3B0B-4ADE-BA31A57F3AA1}"/>
              </a:ext>
            </a:extLst>
          </xdr:cNvPr>
          <xdr:cNvPicPr>
            <a:picLocks noChangeAspect="1"/>
          </xdr:cNvPicPr>
        </xdr:nvPicPr>
        <xdr:blipFill>
          <a:blip xmlns:r="http://schemas.openxmlformats.org/officeDocument/2006/relationships" r:embed="rId19"/>
          <a:stretch>
            <a:fillRect/>
          </a:stretch>
        </xdr:blipFill>
        <xdr:spPr>
          <a:xfrm>
            <a:off x="7131228" y="19708587"/>
            <a:ext cx="6609671" cy="8852808"/>
          </a:xfrm>
          <a:prstGeom prst="rect">
            <a:avLst/>
          </a:prstGeom>
          <a:ln w="38100">
            <a:solidFill>
              <a:schemeClr val="tx1"/>
            </a:solidFill>
          </a:ln>
        </xdr:spPr>
      </xdr:pic>
      <xdr:pic>
        <xdr:nvPicPr>
          <xdr:cNvPr id="40" name="Imagen 39">
            <a:extLst>
              <a:ext uri="{FF2B5EF4-FFF2-40B4-BE49-F238E27FC236}">
                <a16:creationId xmlns:a16="http://schemas.microsoft.com/office/drawing/2014/main" id="{71EED9E1-BA6B-13EB-A4B5-03F1FDDA41A8}"/>
              </a:ext>
            </a:extLst>
          </xdr:cNvPr>
          <xdr:cNvPicPr>
            <a:picLocks noChangeAspect="1"/>
          </xdr:cNvPicPr>
        </xdr:nvPicPr>
        <xdr:blipFill>
          <a:blip xmlns:r="http://schemas.openxmlformats.org/officeDocument/2006/relationships" r:embed="rId20"/>
          <a:stretch>
            <a:fillRect/>
          </a:stretch>
        </xdr:blipFill>
        <xdr:spPr>
          <a:xfrm>
            <a:off x="7129463" y="28887959"/>
            <a:ext cx="6613200" cy="7511143"/>
          </a:xfrm>
          <a:prstGeom prst="rect">
            <a:avLst/>
          </a:prstGeom>
          <a:ln w="38100">
            <a:solidFill>
              <a:schemeClr val="tx1"/>
            </a:solidFill>
          </a:ln>
        </xdr:spPr>
      </xdr:pic>
      <xdr:pic>
        <xdr:nvPicPr>
          <xdr:cNvPr id="41" name="Imagen 40">
            <a:extLst>
              <a:ext uri="{FF2B5EF4-FFF2-40B4-BE49-F238E27FC236}">
                <a16:creationId xmlns:a16="http://schemas.microsoft.com/office/drawing/2014/main" id="{58983F09-5643-981A-3B93-F51CF798F441}"/>
              </a:ext>
            </a:extLst>
          </xdr:cNvPr>
          <xdr:cNvPicPr>
            <a:picLocks noChangeAspect="1"/>
          </xdr:cNvPicPr>
        </xdr:nvPicPr>
        <xdr:blipFill>
          <a:blip xmlns:r="http://schemas.openxmlformats.org/officeDocument/2006/relationships" r:embed="rId21"/>
          <a:stretch>
            <a:fillRect/>
          </a:stretch>
        </xdr:blipFill>
        <xdr:spPr>
          <a:xfrm>
            <a:off x="7118652" y="1415141"/>
            <a:ext cx="6612618" cy="8837838"/>
          </a:xfrm>
          <a:prstGeom prst="rect">
            <a:avLst/>
          </a:prstGeom>
          <a:ln w="38100">
            <a:solidFill>
              <a:schemeClr val="tx1"/>
            </a:solidFill>
          </a:ln>
        </xdr:spPr>
      </xdr:pic>
    </xdr:grpSp>
    <xdr:clientData/>
  </xdr:twoCellAnchor>
  <xdr:twoCellAnchor>
    <xdr:from>
      <xdr:col>3</xdr:col>
      <xdr:colOff>340690</xdr:colOff>
      <xdr:row>2501</xdr:row>
      <xdr:rowOff>2662</xdr:rowOff>
    </xdr:from>
    <xdr:to>
      <xdr:col>10</xdr:col>
      <xdr:colOff>339894</xdr:colOff>
      <xdr:row>2802</xdr:row>
      <xdr:rowOff>50286</xdr:rowOff>
    </xdr:to>
    <xdr:grpSp>
      <xdr:nvGrpSpPr>
        <xdr:cNvPr id="42" name="Grupo 41">
          <a:extLst>
            <a:ext uri="{FF2B5EF4-FFF2-40B4-BE49-F238E27FC236}">
              <a16:creationId xmlns:a16="http://schemas.microsoft.com/office/drawing/2014/main" id="{5894D90B-EFB8-477B-B494-4C141F92A042}"/>
            </a:ext>
          </a:extLst>
        </xdr:cNvPr>
        <xdr:cNvGrpSpPr/>
      </xdr:nvGrpSpPr>
      <xdr:grpSpPr>
        <a:xfrm>
          <a:off x="1843523" y="414643551"/>
          <a:ext cx="6786649" cy="59617679"/>
          <a:chOff x="63037639" y="1797845"/>
          <a:chExt cx="5893591" cy="60983811"/>
        </a:xfrm>
      </xdr:grpSpPr>
      <xdr:pic>
        <xdr:nvPicPr>
          <xdr:cNvPr id="43" name="Imagen 42">
            <a:extLst>
              <a:ext uri="{FF2B5EF4-FFF2-40B4-BE49-F238E27FC236}">
                <a16:creationId xmlns:a16="http://schemas.microsoft.com/office/drawing/2014/main" id="{3B9613CE-0C1F-9E92-3B4A-A9B5FFBB7FB6}"/>
              </a:ext>
            </a:extLst>
          </xdr:cNvPr>
          <xdr:cNvPicPr>
            <a:picLocks noChangeAspect="1"/>
          </xdr:cNvPicPr>
        </xdr:nvPicPr>
        <xdr:blipFill>
          <a:blip xmlns:r="http://schemas.openxmlformats.org/officeDocument/2006/relationships" r:embed="rId34"/>
          <a:stretch>
            <a:fillRect/>
          </a:stretch>
        </xdr:blipFill>
        <xdr:spPr>
          <a:xfrm>
            <a:off x="63049544" y="1797845"/>
            <a:ext cx="5869781"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4" name="Imagen 43">
            <a:extLst>
              <a:ext uri="{FF2B5EF4-FFF2-40B4-BE49-F238E27FC236}">
                <a16:creationId xmlns:a16="http://schemas.microsoft.com/office/drawing/2014/main" id="{4219DCB2-E3FA-D6A4-542C-0630383661C6}"/>
              </a:ext>
            </a:extLst>
          </xdr:cNvPr>
          <xdr:cNvPicPr>
            <a:picLocks noChangeAspect="1"/>
          </xdr:cNvPicPr>
        </xdr:nvPicPr>
        <xdr:blipFill>
          <a:blip xmlns:r="http://schemas.openxmlformats.org/officeDocument/2006/relationships" r:embed="rId35"/>
          <a:stretch>
            <a:fillRect/>
          </a:stretch>
        </xdr:blipFill>
        <xdr:spPr>
          <a:xfrm>
            <a:off x="63043590" y="10583488"/>
            <a:ext cx="5881688" cy="83581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5" name="Imagen 44">
            <a:extLst>
              <a:ext uri="{FF2B5EF4-FFF2-40B4-BE49-F238E27FC236}">
                <a16:creationId xmlns:a16="http://schemas.microsoft.com/office/drawing/2014/main" id="{89ECB26D-DCD8-0B34-36F7-B57F3851CA8A}"/>
              </a:ext>
            </a:extLst>
          </xdr:cNvPr>
          <xdr:cNvPicPr>
            <a:picLocks noChangeAspect="1"/>
          </xdr:cNvPicPr>
        </xdr:nvPicPr>
        <xdr:blipFill>
          <a:blip xmlns:r="http://schemas.openxmlformats.org/officeDocument/2006/relationships" r:embed="rId36"/>
          <a:stretch>
            <a:fillRect/>
          </a:stretch>
        </xdr:blipFill>
        <xdr:spPr>
          <a:xfrm>
            <a:off x="63043591" y="19309600"/>
            <a:ext cx="5881687" cy="837009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6" name="Imagen 45">
            <a:extLst>
              <a:ext uri="{FF2B5EF4-FFF2-40B4-BE49-F238E27FC236}">
                <a16:creationId xmlns:a16="http://schemas.microsoft.com/office/drawing/2014/main" id="{119F51EC-1C3F-02B8-27B3-F9FBD218E863}"/>
              </a:ext>
            </a:extLst>
          </xdr:cNvPr>
          <xdr:cNvPicPr>
            <a:picLocks noChangeAspect="1"/>
          </xdr:cNvPicPr>
        </xdr:nvPicPr>
        <xdr:blipFill>
          <a:blip xmlns:r="http://schemas.openxmlformats.org/officeDocument/2006/relationships" r:embed="rId37"/>
          <a:stretch>
            <a:fillRect/>
          </a:stretch>
        </xdr:blipFill>
        <xdr:spPr>
          <a:xfrm>
            <a:off x="63037639" y="28047617"/>
            <a:ext cx="5893591" cy="83890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7" name="Imagen 46">
            <a:extLst>
              <a:ext uri="{FF2B5EF4-FFF2-40B4-BE49-F238E27FC236}">
                <a16:creationId xmlns:a16="http://schemas.microsoft.com/office/drawing/2014/main" id="{2D5DAF2E-6635-6535-572C-9E708C226E95}"/>
              </a:ext>
            </a:extLst>
          </xdr:cNvPr>
          <xdr:cNvPicPr>
            <a:picLocks noChangeAspect="1"/>
          </xdr:cNvPicPr>
        </xdr:nvPicPr>
        <xdr:blipFill>
          <a:blip xmlns:r="http://schemas.openxmlformats.org/officeDocument/2006/relationships" r:embed="rId38"/>
          <a:stretch>
            <a:fillRect/>
          </a:stretch>
        </xdr:blipFill>
        <xdr:spPr>
          <a:xfrm>
            <a:off x="63043591" y="36804556"/>
            <a:ext cx="5881687" cy="841771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8" name="Imagen 47">
            <a:extLst>
              <a:ext uri="{FF2B5EF4-FFF2-40B4-BE49-F238E27FC236}">
                <a16:creationId xmlns:a16="http://schemas.microsoft.com/office/drawing/2014/main" id="{60543AE9-5A7B-2533-F5EA-8D478569E54A}"/>
              </a:ext>
            </a:extLst>
          </xdr:cNvPr>
          <xdr:cNvPicPr>
            <a:picLocks noChangeAspect="1"/>
          </xdr:cNvPicPr>
        </xdr:nvPicPr>
        <xdr:blipFill>
          <a:blip xmlns:r="http://schemas.openxmlformats.org/officeDocument/2006/relationships" r:embed="rId39"/>
          <a:stretch>
            <a:fillRect/>
          </a:stretch>
        </xdr:blipFill>
        <xdr:spPr>
          <a:xfrm>
            <a:off x="63049544" y="45590199"/>
            <a:ext cx="5869780" cy="84177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49" name="Imagen 48">
            <a:extLst>
              <a:ext uri="{FF2B5EF4-FFF2-40B4-BE49-F238E27FC236}">
                <a16:creationId xmlns:a16="http://schemas.microsoft.com/office/drawing/2014/main" id="{EB7256CF-4676-BD2B-B722-1F60F46D673F}"/>
              </a:ext>
            </a:extLst>
          </xdr:cNvPr>
          <xdr:cNvPicPr>
            <a:picLocks noChangeAspect="1"/>
          </xdr:cNvPicPr>
        </xdr:nvPicPr>
        <xdr:blipFill>
          <a:blip xmlns:r="http://schemas.openxmlformats.org/officeDocument/2006/relationships" r:embed="rId40"/>
          <a:stretch>
            <a:fillRect/>
          </a:stretch>
        </xdr:blipFill>
        <xdr:spPr>
          <a:xfrm>
            <a:off x="63055496" y="54375843"/>
            <a:ext cx="5857876" cy="840581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252185</xdr:colOff>
      <xdr:row>2833</xdr:row>
      <xdr:rowOff>1</xdr:rowOff>
    </xdr:from>
    <xdr:to>
      <xdr:col>10</xdr:col>
      <xdr:colOff>281356</xdr:colOff>
      <xdr:row>3104</xdr:row>
      <xdr:rowOff>105400</xdr:rowOff>
    </xdr:to>
    <xdr:grpSp>
      <xdr:nvGrpSpPr>
        <xdr:cNvPr id="50" name="Grupo 49">
          <a:extLst>
            <a:ext uri="{FF2B5EF4-FFF2-40B4-BE49-F238E27FC236}">
              <a16:creationId xmlns:a16="http://schemas.microsoft.com/office/drawing/2014/main" id="{23049A8E-0D2E-4C77-8E13-805B8B6EB845}"/>
            </a:ext>
          </a:extLst>
        </xdr:cNvPr>
        <xdr:cNvGrpSpPr>
          <a:grpSpLocks noChangeAspect="1"/>
        </xdr:cNvGrpSpPr>
      </xdr:nvGrpSpPr>
      <xdr:grpSpPr>
        <a:xfrm>
          <a:off x="1755018" y="480349279"/>
          <a:ext cx="6816616" cy="53642954"/>
          <a:chOff x="16617552" y="1535339"/>
          <a:chExt cx="5901338" cy="40836624"/>
        </a:xfrm>
      </xdr:grpSpPr>
      <xdr:pic>
        <xdr:nvPicPr>
          <xdr:cNvPr id="51" name="Imagen 50">
            <a:extLst>
              <a:ext uri="{FF2B5EF4-FFF2-40B4-BE49-F238E27FC236}">
                <a16:creationId xmlns:a16="http://schemas.microsoft.com/office/drawing/2014/main" id="{08A47C14-D462-0B66-58D4-0BFEDF9DE9F1}"/>
              </a:ext>
            </a:extLst>
          </xdr:cNvPr>
          <xdr:cNvPicPr>
            <a:picLocks noChangeAspect="1"/>
          </xdr:cNvPicPr>
        </xdr:nvPicPr>
        <xdr:blipFill>
          <a:blip xmlns:r="http://schemas.openxmlformats.org/officeDocument/2006/relationships" r:embed="rId41"/>
          <a:stretch>
            <a:fillRect/>
          </a:stretch>
        </xdr:blipFill>
        <xdr:spPr>
          <a:xfrm>
            <a:off x="16617552" y="1535339"/>
            <a:ext cx="5901338" cy="79188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2" name="Imagen 51">
            <a:extLst>
              <a:ext uri="{FF2B5EF4-FFF2-40B4-BE49-F238E27FC236}">
                <a16:creationId xmlns:a16="http://schemas.microsoft.com/office/drawing/2014/main" id="{1BAAB418-BC93-2383-82C6-CF0BF08AA3C0}"/>
              </a:ext>
            </a:extLst>
          </xdr:cNvPr>
          <xdr:cNvPicPr>
            <a:picLocks noChangeAspect="1"/>
          </xdr:cNvPicPr>
        </xdr:nvPicPr>
        <xdr:blipFill>
          <a:blip xmlns:r="http://schemas.openxmlformats.org/officeDocument/2006/relationships" r:embed="rId42"/>
          <a:stretch>
            <a:fillRect/>
          </a:stretch>
        </xdr:blipFill>
        <xdr:spPr>
          <a:xfrm>
            <a:off x="16617552" y="9789039"/>
            <a:ext cx="5901338" cy="789803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3" name="Imagen 52">
            <a:extLst>
              <a:ext uri="{FF2B5EF4-FFF2-40B4-BE49-F238E27FC236}">
                <a16:creationId xmlns:a16="http://schemas.microsoft.com/office/drawing/2014/main" id="{483B3F19-B335-1B9C-2235-2226B6BD0D67}"/>
              </a:ext>
            </a:extLst>
          </xdr:cNvPr>
          <xdr:cNvPicPr>
            <a:picLocks noChangeAspect="1"/>
          </xdr:cNvPicPr>
        </xdr:nvPicPr>
        <xdr:blipFill>
          <a:blip xmlns:r="http://schemas.openxmlformats.org/officeDocument/2006/relationships" r:embed="rId43"/>
          <a:stretch>
            <a:fillRect/>
          </a:stretch>
        </xdr:blipFill>
        <xdr:spPr>
          <a:xfrm>
            <a:off x="16617552" y="18021882"/>
            <a:ext cx="5901338" cy="787590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4" name="Imagen 53">
            <a:extLst>
              <a:ext uri="{FF2B5EF4-FFF2-40B4-BE49-F238E27FC236}">
                <a16:creationId xmlns:a16="http://schemas.microsoft.com/office/drawing/2014/main" id="{02082658-226D-6316-D106-0D1436EBEE54}"/>
              </a:ext>
            </a:extLst>
          </xdr:cNvPr>
          <xdr:cNvPicPr>
            <a:picLocks noChangeAspect="1"/>
          </xdr:cNvPicPr>
        </xdr:nvPicPr>
        <xdr:blipFill>
          <a:blip xmlns:r="http://schemas.openxmlformats.org/officeDocument/2006/relationships" r:embed="rId44"/>
          <a:stretch>
            <a:fillRect/>
          </a:stretch>
        </xdr:blipFill>
        <xdr:spPr>
          <a:xfrm>
            <a:off x="16617552" y="26232592"/>
            <a:ext cx="5901338" cy="79004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55" name="Imagen 54">
            <a:extLst>
              <a:ext uri="{FF2B5EF4-FFF2-40B4-BE49-F238E27FC236}">
                <a16:creationId xmlns:a16="http://schemas.microsoft.com/office/drawing/2014/main" id="{D59BB28A-1B18-25C9-6B03-18F9725D7C49}"/>
              </a:ext>
            </a:extLst>
          </xdr:cNvPr>
          <xdr:cNvPicPr>
            <a:picLocks noChangeAspect="1"/>
          </xdr:cNvPicPr>
        </xdr:nvPicPr>
        <xdr:blipFill>
          <a:blip xmlns:r="http://schemas.openxmlformats.org/officeDocument/2006/relationships" r:embed="rId45"/>
          <a:stretch>
            <a:fillRect/>
          </a:stretch>
        </xdr:blipFill>
        <xdr:spPr>
          <a:xfrm>
            <a:off x="16617552" y="34467800"/>
            <a:ext cx="5901338" cy="790416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editAs="oneCell">
    <xdr:from>
      <xdr:col>3</xdr:col>
      <xdr:colOff>34918</xdr:colOff>
      <xdr:row>3138</xdr:row>
      <xdr:rowOff>101878</xdr:rowOff>
    </xdr:from>
    <xdr:to>
      <xdr:col>8</xdr:col>
      <xdr:colOff>401865</xdr:colOff>
      <xdr:row>3180</xdr:row>
      <xdr:rowOff>18881</xdr:rowOff>
    </xdr:to>
    <xdr:pic>
      <xdr:nvPicPr>
        <xdr:cNvPr id="56" name="Imagen 55">
          <a:extLst>
            <a:ext uri="{FF2B5EF4-FFF2-40B4-BE49-F238E27FC236}">
              <a16:creationId xmlns:a16="http://schemas.microsoft.com/office/drawing/2014/main" id="{7DDD5A1B-6410-4847-B371-409FC6D09033}"/>
            </a:ext>
          </a:extLst>
        </xdr:cNvPr>
        <xdr:cNvPicPr>
          <a:picLocks noChangeAspect="1"/>
        </xdr:cNvPicPr>
      </xdr:nvPicPr>
      <xdr:blipFill rotWithShape="1">
        <a:blip xmlns:r="http://schemas.openxmlformats.org/officeDocument/2006/relationships" r:embed="rId46"/>
        <a:srcRect b="1895"/>
        <a:stretch/>
      </xdr:blipFill>
      <xdr:spPr>
        <a:xfrm>
          <a:off x="1546218" y="612076778"/>
          <a:ext cx="5846997" cy="81847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34067</xdr:colOff>
      <xdr:row>3180</xdr:row>
      <xdr:rowOff>60008</xdr:rowOff>
    </xdr:from>
    <xdr:to>
      <xdr:col>8</xdr:col>
      <xdr:colOff>427801</xdr:colOff>
      <xdr:row>3222</xdr:row>
      <xdr:rowOff>140878</xdr:rowOff>
    </xdr:to>
    <xdr:pic>
      <xdr:nvPicPr>
        <xdr:cNvPr id="57" name="Imagen 56">
          <a:extLst>
            <a:ext uri="{FF2B5EF4-FFF2-40B4-BE49-F238E27FC236}">
              <a16:creationId xmlns:a16="http://schemas.microsoft.com/office/drawing/2014/main" id="{1BEB2C95-689F-4432-A2E2-3BA42FE3B3C4}"/>
            </a:ext>
          </a:extLst>
        </xdr:cNvPr>
        <xdr:cNvPicPr>
          <a:picLocks noChangeAspect="1"/>
        </xdr:cNvPicPr>
      </xdr:nvPicPr>
      <xdr:blipFill rotWithShape="1">
        <a:blip xmlns:r="http://schemas.openxmlformats.org/officeDocument/2006/relationships" r:embed="rId47"/>
        <a:srcRect b="2538"/>
        <a:stretch/>
      </xdr:blipFill>
      <xdr:spPr>
        <a:xfrm>
          <a:off x="1545367" y="620432783"/>
          <a:ext cx="5873784" cy="834856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12427</xdr:colOff>
      <xdr:row>3223</xdr:row>
      <xdr:rowOff>2146</xdr:rowOff>
    </xdr:from>
    <xdr:to>
      <xdr:col>8</xdr:col>
      <xdr:colOff>426799</xdr:colOff>
      <xdr:row>3265</xdr:row>
      <xdr:rowOff>78422</xdr:rowOff>
    </xdr:to>
    <xdr:pic>
      <xdr:nvPicPr>
        <xdr:cNvPr id="58" name="Imagen 57">
          <a:extLst>
            <a:ext uri="{FF2B5EF4-FFF2-40B4-BE49-F238E27FC236}">
              <a16:creationId xmlns:a16="http://schemas.microsoft.com/office/drawing/2014/main" id="{E24DCB95-DAA6-4A8C-8F49-52499F9E1416}"/>
            </a:ext>
          </a:extLst>
        </xdr:cNvPr>
        <xdr:cNvPicPr>
          <a:picLocks noChangeAspect="1"/>
        </xdr:cNvPicPr>
      </xdr:nvPicPr>
      <xdr:blipFill rotWithShape="1">
        <a:blip xmlns:r="http://schemas.openxmlformats.org/officeDocument/2006/relationships" r:embed="rId48"/>
        <a:srcRect t="1431" b="1764"/>
        <a:stretch/>
      </xdr:blipFill>
      <xdr:spPr>
        <a:xfrm>
          <a:off x="1523727" y="628975996"/>
          <a:ext cx="5894422" cy="834397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11883</xdr:colOff>
      <xdr:row>3265</xdr:row>
      <xdr:rowOff>144329</xdr:rowOff>
    </xdr:from>
    <xdr:to>
      <xdr:col>8</xdr:col>
      <xdr:colOff>446596</xdr:colOff>
      <xdr:row>3307</xdr:row>
      <xdr:rowOff>9393</xdr:rowOff>
    </xdr:to>
    <xdr:pic>
      <xdr:nvPicPr>
        <xdr:cNvPr id="59" name="Imagen 58">
          <a:extLst>
            <a:ext uri="{FF2B5EF4-FFF2-40B4-BE49-F238E27FC236}">
              <a16:creationId xmlns:a16="http://schemas.microsoft.com/office/drawing/2014/main" id="{008EFACB-6F7A-4385-98BC-90F7C26CB0A0}"/>
            </a:ext>
          </a:extLst>
        </xdr:cNvPr>
        <xdr:cNvPicPr>
          <a:picLocks noChangeAspect="1"/>
        </xdr:cNvPicPr>
      </xdr:nvPicPr>
      <xdr:blipFill rotWithShape="1">
        <a:blip xmlns:r="http://schemas.openxmlformats.org/officeDocument/2006/relationships" r:embed="rId49"/>
        <a:srcRect b="2894"/>
        <a:stretch/>
      </xdr:blipFill>
      <xdr:spPr>
        <a:xfrm>
          <a:off x="1523183" y="637516054"/>
          <a:ext cx="5914763" cy="813911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64460</xdr:colOff>
      <xdr:row>3307</xdr:row>
      <xdr:rowOff>94602</xdr:rowOff>
    </xdr:from>
    <xdr:to>
      <xdr:col>8</xdr:col>
      <xdr:colOff>447283</xdr:colOff>
      <xdr:row>3348</xdr:row>
      <xdr:rowOff>161057</xdr:rowOff>
    </xdr:to>
    <xdr:pic>
      <xdr:nvPicPr>
        <xdr:cNvPr id="60" name="Imagen 59">
          <a:extLst>
            <a:ext uri="{FF2B5EF4-FFF2-40B4-BE49-F238E27FC236}">
              <a16:creationId xmlns:a16="http://schemas.microsoft.com/office/drawing/2014/main" id="{39B835DE-3B33-43B4-82C9-770978381C7E}"/>
            </a:ext>
          </a:extLst>
        </xdr:cNvPr>
        <xdr:cNvPicPr>
          <a:picLocks noChangeAspect="1"/>
        </xdr:cNvPicPr>
      </xdr:nvPicPr>
      <xdr:blipFill rotWithShape="1">
        <a:blip xmlns:r="http://schemas.openxmlformats.org/officeDocument/2006/relationships" r:embed="rId50"/>
        <a:srcRect t="3341" b="2936"/>
        <a:stretch/>
      </xdr:blipFill>
      <xdr:spPr>
        <a:xfrm>
          <a:off x="1582110" y="645870552"/>
          <a:ext cx="5869223" cy="813730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58058</xdr:colOff>
      <xdr:row>3350</xdr:row>
      <xdr:rowOff>28818</xdr:rowOff>
    </xdr:from>
    <xdr:to>
      <xdr:col>8</xdr:col>
      <xdr:colOff>430086</xdr:colOff>
      <xdr:row>3394</xdr:row>
      <xdr:rowOff>66917</xdr:rowOff>
    </xdr:to>
    <xdr:pic>
      <xdr:nvPicPr>
        <xdr:cNvPr id="61" name="Imagen 60">
          <a:extLst>
            <a:ext uri="{FF2B5EF4-FFF2-40B4-BE49-F238E27FC236}">
              <a16:creationId xmlns:a16="http://schemas.microsoft.com/office/drawing/2014/main" id="{F9340C49-9EA7-48D8-9702-23575035F7AB}"/>
            </a:ext>
          </a:extLst>
        </xdr:cNvPr>
        <xdr:cNvPicPr>
          <a:picLocks noChangeAspect="1"/>
        </xdr:cNvPicPr>
      </xdr:nvPicPr>
      <xdr:blipFill>
        <a:blip xmlns:r="http://schemas.openxmlformats.org/officeDocument/2006/relationships" r:embed="rId4"/>
        <a:stretch>
          <a:fillRect/>
        </a:stretch>
      </xdr:blipFill>
      <xdr:spPr>
        <a:xfrm>
          <a:off x="1572533" y="654402668"/>
          <a:ext cx="5845728" cy="86994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74978</xdr:colOff>
      <xdr:row>3395</xdr:row>
      <xdr:rowOff>108712</xdr:rowOff>
    </xdr:from>
    <xdr:to>
      <xdr:col>8</xdr:col>
      <xdr:colOff>431106</xdr:colOff>
      <xdr:row>3436</xdr:row>
      <xdr:rowOff>40429</xdr:rowOff>
    </xdr:to>
    <xdr:pic>
      <xdr:nvPicPr>
        <xdr:cNvPr id="62" name="Imagen 61">
          <a:extLst>
            <a:ext uri="{FF2B5EF4-FFF2-40B4-BE49-F238E27FC236}">
              <a16:creationId xmlns:a16="http://schemas.microsoft.com/office/drawing/2014/main" id="{91BD9CCB-4F96-4FC3-A571-BCD22159EF31}"/>
            </a:ext>
          </a:extLst>
        </xdr:cNvPr>
        <xdr:cNvPicPr>
          <a:picLocks noChangeAspect="1"/>
        </xdr:cNvPicPr>
      </xdr:nvPicPr>
      <xdr:blipFill rotWithShape="1">
        <a:blip xmlns:r="http://schemas.openxmlformats.org/officeDocument/2006/relationships" r:embed="rId5"/>
        <a:srcRect b="3826"/>
        <a:stretch/>
      </xdr:blipFill>
      <xdr:spPr>
        <a:xfrm>
          <a:off x="1589453" y="663483687"/>
          <a:ext cx="5829828" cy="80025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42309</xdr:colOff>
      <xdr:row>3437</xdr:row>
      <xdr:rowOff>88123</xdr:rowOff>
    </xdr:from>
    <xdr:to>
      <xdr:col>8</xdr:col>
      <xdr:colOff>410330</xdr:colOff>
      <xdr:row>3478</xdr:row>
      <xdr:rowOff>60234</xdr:rowOff>
    </xdr:to>
    <xdr:pic>
      <xdr:nvPicPr>
        <xdr:cNvPr id="63" name="Imagen 62">
          <a:extLst>
            <a:ext uri="{FF2B5EF4-FFF2-40B4-BE49-F238E27FC236}">
              <a16:creationId xmlns:a16="http://schemas.microsoft.com/office/drawing/2014/main" id="{93257716-A52C-47CD-AB8A-AE4946C3BB66}"/>
            </a:ext>
          </a:extLst>
        </xdr:cNvPr>
        <xdr:cNvPicPr>
          <a:picLocks noChangeAspect="1"/>
        </xdr:cNvPicPr>
      </xdr:nvPicPr>
      <xdr:blipFill rotWithShape="1">
        <a:blip xmlns:r="http://schemas.openxmlformats.org/officeDocument/2006/relationships" r:embed="rId6"/>
        <a:srcRect t="2260" b="3151"/>
        <a:stretch/>
      </xdr:blipFill>
      <xdr:spPr>
        <a:xfrm>
          <a:off x="1559959" y="671864148"/>
          <a:ext cx="5841721" cy="80429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21391</xdr:colOff>
      <xdr:row>3480</xdr:row>
      <xdr:rowOff>127663</xdr:rowOff>
    </xdr:from>
    <xdr:to>
      <xdr:col>8</xdr:col>
      <xdr:colOff>445488</xdr:colOff>
      <xdr:row>3522</xdr:row>
      <xdr:rowOff>107349</xdr:rowOff>
    </xdr:to>
    <xdr:pic>
      <xdr:nvPicPr>
        <xdr:cNvPr id="64" name="Imagen 63">
          <a:extLst>
            <a:ext uri="{FF2B5EF4-FFF2-40B4-BE49-F238E27FC236}">
              <a16:creationId xmlns:a16="http://schemas.microsoft.com/office/drawing/2014/main" id="{960C8DBD-9DD0-499E-8FC8-361AD67FE2AE}"/>
            </a:ext>
          </a:extLst>
        </xdr:cNvPr>
        <xdr:cNvPicPr>
          <a:picLocks noChangeAspect="1"/>
        </xdr:cNvPicPr>
      </xdr:nvPicPr>
      <xdr:blipFill rotWithShape="1">
        <a:blip xmlns:r="http://schemas.openxmlformats.org/officeDocument/2006/relationships" r:embed="rId7"/>
        <a:srcRect b="1631"/>
        <a:stretch/>
      </xdr:blipFill>
      <xdr:spPr>
        <a:xfrm>
          <a:off x="1535866" y="680504763"/>
          <a:ext cx="5904147" cy="824103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1197159</xdr:colOff>
      <xdr:row>3555</xdr:row>
      <xdr:rowOff>65232</xdr:rowOff>
    </xdr:from>
    <xdr:to>
      <xdr:col>8</xdr:col>
      <xdr:colOff>92197</xdr:colOff>
      <xdr:row>3596</xdr:row>
      <xdr:rowOff>181700</xdr:rowOff>
    </xdr:to>
    <xdr:pic>
      <xdr:nvPicPr>
        <xdr:cNvPr id="65" name="Imagen 64">
          <a:extLst>
            <a:ext uri="{FF2B5EF4-FFF2-40B4-BE49-F238E27FC236}">
              <a16:creationId xmlns:a16="http://schemas.microsoft.com/office/drawing/2014/main" id="{CEA624D7-F446-4C10-AAEE-67BED2E56ECD}"/>
            </a:ext>
          </a:extLst>
        </xdr:cNvPr>
        <xdr:cNvPicPr>
          <a:picLocks noChangeAspect="1"/>
        </xdr:cNvPicPr>
      </xdr:nvPicPr>
      <xdr:blipFill rotWithShape="1">
        <a:blip xmlns:r="http://schemas.openxmlformats.org/officeDocument/2006/relationships" r:embed="rId51"/>
        <a:srcRect b="2555"/>
        <a:stretch/>
      </xdr:blipFill>
      <xdr:spPr>
        <a:xfrm>
          <a:off x="1511484" y="695450557"/>
          <a:ext cx="5575238" cy="818096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1179713</xdr:colOff>
      <xdr:row>3597</xdr:row>
      <xdr:rowOff>150587</xdr:rowOff>
    </xdr:from>
    <xdr:to>
      <xdr:col>8</xdr:col>
      <xdr:colOff>88653</xdr:colOff>
      <xdr:row>3640</xdr:row>
      <xdr:rowOff>30024</xdr:rowOff>
    </xdr:to>
    <xdr:pic>
      <xdr:nvPicPr>
        <xdr:cNvPr id="66" name="Imagen 65">
          <a:extLst>
            <a:ext uri="{FF2B5EF4-FFF2-40B4-BE49-F238E27FC236}">
              <a16:creationId xmlns:a16="http://schemas.microsoft.com/office/drawing/2014/main" id="{57688668-B644-4E8B-8CF5-1EE9602F7197}"/>
            </a:ext>
          </a:extLst>
        </xdr:cNvPr>
        <xdr:cNvPicPr>
          <a:picLocks noChangeAspect="1"/>
        </xdr:cNvPicPr>
      </xdr:nvPicPr>
      <xdr:blipFill rotWithShape="1">
        <a:blip xmlns:r="http://schemas.openxmlformats.org/officeDocument/2006/relationships" r:embed="rId52"/>
        <a:srcRect r="2549" b="887"/>
        <a:stretch/>
      </xdr:blipFill>
      <xdr:spPr>
        <a:xfrm>
          <a:off x="1503563" y="703933787"/>
          <a:ext cx="5576440" cy="833763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1188543</xdr:colOff>
      <xdr:row>3640</xdr:row>
      <xdr:rowOff>120971</xdr:rowOff>
    </xdr:from>
    <xdr:to>
      <xdr:col>8</xdr:col>
      <xdr:colOff>102631</xdr:colOff>
      <xdr:row>3682</xdr:row>
      <xdr:rowOff>139775</xdr:rowOff>
    </xdr:to>
    <xdr:pic>
      <xdr:nvPicPr>
        <xdr:cNvPr id="67" name="Imagen 66">
          <a:extLst>
            <a:ext uri="{FF2B5EF4-FFF2-40B4-BE49-F238E27FC236}">
              <a16:creationId xmlns:a16="http://schemas.microsoft.com/office/drawing/2014/main" id="{BFD230A7-851A-4DDF-96FB-C389E6144A79}"/>
            </a:ext>
          </a:extLst>
        </xdr:cNvPr>
        <xdr:cNvPicPr>
          <a:picLocks noChangeAspect="1"/>
        </xdr:cNvPicPr>
      </xdr:nvPicPr>
      <xdr:blipFill>
        <a:blip xmlns:r="http://schemas.openxmlformats.org/officeDocument/2006/relationships" r:embed="rId53"/>
        <a:stretch>
          <a:fillRect/>
        </a:stretch>
      </xdr:blipFill>
      <xdr:spPr>
        <a:xfrm>
          <a:off x="1515568" y="712508421"/>
          <a:ext cx="5581588" cy="829285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1137899</xdr:colOff>
      <xdr:row>3683</xdr:row>
      <xdr:rowOff>102354</xdr:rowOff>
    </xdr:from>
    <xdr:to>
      <xdr:col>8</xdr:col>
      <xdr:colOff>126661</xdr:colOff>
      <xdr:row>3724</xdr:row>
      <xdr:rowOff>114591</xdr:rowOff>
    </xdr:to>
    <xdr:pic>
      <xdr:nvPicPr>
        <xdr:cNvPr id="68" name="Imagen 67">
          <a:extLst>
            <a:ext uri="{FF2B5EF4-FFF2-40B4-BE49-F238E27FC236}">
              <a16:creationId xmlns:a16="http://schemas.microsoft.com/office/drawing/2014/main" id="{E82B131E-93AE-4F50-9A52-C35FF9808832}"/>
            </a:ext>
          </a:extLst>
        </xdr:cNvPr>
        <xdr:cNvPicPr>
          <a:picLocks noChangeAspect="1"/>
        </xdr:cNvPicPr>
      </xdr:nvPicPr>
      <xdr:blipFill rotWithShape="1">
        <a:blip xmlns:r="http://schemas.openxmlformats.org/officeDocument/2006/relationships" r:embed="rId54"/>
        <a:srcRect t="2684" b="2009"/>
        <a:stretch/>
      </xdr:blipFill>
      <xdr:spPr>
        <a:xfrm>
          <a:off x="1458574" y="721090879"/>
          <a:ext cx="5656262" cy="808308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1018910</xdr:colOff>
      <xdr:row>3812</xdr:row>
      <xdr:rowOff>41046</xdr:rowOff>
    </xdr:from>
    <xdr:to>
      <xdr:col>8</xdr:col>
      <xdr:colOff>202404</xdr:colOff>
      <xdr:row>3852</xdr:row>
      <xdr:rowOff>121961</xdr:rowOff>
    </xdr:to>
    <xdr:pic>
      <xdr:nvPicPr>
        <xdr:cNvPr id="69" name="Imagen 68">
          <a:extLst>
            <a:ext uri="{FF2B5EF4-FFF2-40B4-BE49-F238E27FC236}">
              <a16:creationId xmlns:a16="http://schemas.microsoft.com/office/drawing/2014/main" id="{A6EA904C-CFDA-4079-BB22-6415470F7866}"/>
            </a:ext>
          </a:extLst>
        </xdr:cNvPr>
        <xdr:cNvPicPr>
          <a:picLocks noChangeAspect="1"/>
        </xdr:cNvPicPr>
      </xdr:nvPicPr>
      <xdr:blipFill>
        <a:blip xmlns:r="http://schemas.openxmlformats.org/officeDocument/2006/relationships" r:embed="rId8"/>
        <a:stretch>
          <a:fillRect/>
        </a:stretch>
      </xdr:blipFill>
      <xdr:spPr>
        <a:xfrm>
          <a:off x="1345935" y="746829621"/>
          <a:ext cx="5844644" cy="79612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980945</xdr:colOff>
      <xdr:row>3853</xdr:row>
      <xdr:rowOff>111232</xdr:rowOff>
    </xdr:from>
    <xdr:to>
      <xdr:col>8</xdr:col>
      <xdr:colOff>201220</xdr:colOff>
      <xdr:row>3894</xdr:row>
      <xdr:rowOff>131981</xdr:rowOff>
    </xdr:to>
    <xdr:pic>
      <xdr:nvPicPr>
        <xdr:cNvPr id="70" name="Imagen 69">
          <a:extLst>
            <a:ext uri="{FF2B5EF4-FFF2-40B4-BE49-F238E27FC236}">
              <a16:creationId xmlns:a16="http://schemas.microsoft.com/office/drawing/2014/main" id="{8FF9A617-7FA5-4490-9E15-9424DBFB9D86}"/>
            </a:ext>
          </a:extLst>
        </xdr:cNvPr>
        <xdr:cNvPicPr>
          <a:picLocks noChangeAspect="1"/>
        </xdr:cNvPicPr>
      </xdr:nvPicPr>
      <xdr:blipFill>
        <a:blip xmlns:r="http://schemas.openxmlformats.org/officeDocument/2006/relationships" r:embed="rId9"/>
        <a:stretch>
          <a:fillRect/>
        </a:stretch>
      </xdr:blipFill>
      <xdr:spPr>
        <a:xfrm>
          <a:off x="1307970" y="755100832"/>
          <a:ext cx="5881425" cy="809159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961913</xdr:colOff>
      <xdr:row>3895</xdr:row>
      <xdr:rowOff>67510</xdr:rowOff>
    </xdr:from>
    <xdr:to>
      <xdr:col>8</xdr:col>
      <xdr:colOff>221732</xdr:colOff>
      <xdr:row>3937</xdr:row>
      <xdr:rowOff>76969</xdr:rowOff>
    </xdr:to>
    <xdr:pic>
      <xdr:nvPicPr>
        <xdr:cNvPr id="71" name="Imagen 70">
          <a:extLst>
            <a:ext uri="{FF2B5EF4-FFF2-40B4-BE49-F238E27FC236}">
              <a16:creationId xmlns:a16="http://schemas.microsoft.com/office/drawing/2014/main" id="{C51587B8-BD28-42B5-8BF2-77878DB2DB98}"/>
            </a:ext>
          </a:extLst>
        </xdr:cNvPr>
        <xdr:cNvPicPr>
          <a:picLocks noChangeAspect="1"/>
        </xdr:cNvPicPr>
      </xdr:nvPicPr>
      <xdr:blipFill>
        <a:blip xmlns:r="http://schemas.openxmlformats.org/officeDocument/2006/relationships" r:embed="rId10"/>
        <a:stretch>
          <a:fillRect/>
        </a:stretch>
      </xdr:blipFill>
      <xdr:spPr>
        <a:xfrm>
          <a:off x="1288938" y="763454985"/>
          <a:ext cx="5920969" cy="827715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1124276</xdr:colOff>
      <xdr:row>3725</xdr:row>
      <xdr:rowOff>56134</xdr:rowOff>
    </xdr:from>
    <xdr:to>
      <xdr:col>8</xdr:col>
      <xdr:colOff>145370</xdr:colOff>
      <xdr:row>3766</xdr:row>
      <xdr:rowOff>113646</xdr:rowOff>
    </xdr:to>
    <xdr:pic>
      <xdr:nvPicPr>
        <xdr:cNvPr id="72" name="Imagen 71">
          <a:extLst>
            <a:ext uri="{FF2B5EF4-FFF2-40B4-BE49-F238E27FC236}">
              <a16:creationId xmlns:a16="http://schemas.microsoft.com/office/drawing/2014/main" id="{18F9675B-21E1-449C-93EA-6DBEA80F5349}"/>
            </a:ext>
          </a:extLst>
        </xdr:cNvPr>
        <xdr:cNvPicPr>
          <a:picLocks noChangeAspect="1"/>
        </xdr:cNvPicPr>
      </xdr:nvPicPr>
      <xdr:blipFill rotWithShape="1">
        <a:blip xmlns:r="http://schemas.openxmlformats.org/officeDocument/2006/relationships" r:embed="rId11"/>
        <a:srcRect r="3092"/>
        <a:stretch/>
      </xdr:blipFill>
      <xdr:spPr>
        <a:xfrm>
          <a:off x="1448126" y="729442534"/>
          <a:ext cx="5688594" cy="81283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2</xdr:col>
      <xdr:colOff>1091278</xdr:colOff>
      <xdr:row>3767</xdr:row>
      <xdr:rowOff>61093</xdr:rowOff>
    </xdr:from>
    <xdr:to>
      <xdr:col>8</xdr:col>
      <xdr:colOff>164202</xdr:colOff>
      <xdr:row>3811</xdr:row>
      <xdr:rowOff>38493</xdr:rowOff>
    </xdr:to>
    <xdr:pic>
      <xdr:nvPicPr>
        <xdr:cNvPr id="73" name="Imagen 72">
          <a:extLst>
            <a:ext uri="{FF2B5EF4-FFF2-40B4-BE49-F238E27FC236}">
              <a16:creationId xmlns:a16="http://schemas.microsoft.com/office/drawing/2014/main" id="{BA10E230-ABA1-4962-84D7-CC9EB1DB55F8}"/>
            </a:ext>
          </a:extLst>
        </xdr:cNvPr>
        <xdr:cNvPicPr>
          <a:picLocks noChangeAspect="1"/>
        </xdr:cNvPicPr>
      </xdr:nvPicPr>
      <xdr:blipFill rotWithShape="1">
        <a:blip xmlns:r="http://schemas.openxmlformats.org/officeDocument/2006/relationships" r:embed="rId12"/>
        <a:srcRect l="5735" r="4027" b="1670"/>
        <a:stretch/>
      </xdr:blipFill>
      <xdr:spPr>
        <a:xfrm>
          <a:off x="1418303" y="737851718"/>
          <a:ext cx="5734074" cy="863880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361817</xdr:colOff>
      <xdr:row>3968</xdr:row>
      <xdr:rowOff>94503</xdr:rowOff>
    </xdr:from>
    <xdr:to>
      <xdr:col>8</xdr:col>
      <xdr:colOff>847337</xdr:colOff>
      <xdr:row>4010</xdr:row>
      <xdr:rowOff>82776</xdr:rowOff>
    </xdr:to>
    <xdr:pic>
      <xdr:nvPicPr>
        <xdr:cNvPr id="74" name="Imagen 73">
          <a:extLst>
            <a:ext uri="{FF2B5EF4-FFF2-40B4-BE49-F238E27FC236}">
              <a16:creationId xmlns:a16="http://schemas.microsoft.com/office/drawing/2014/main" id="{88CE265D-3124-4CB2-9020-0D71B20698EB}"/>
            </a:ext>
          </a:extLst>
        </xdr:cNvPr>
        <xdr:cNvPicPr>
          <a:picLocks noChangeAspect="1"/>
        </xdr:cNvPicPr>
      </xdr:nvPicPr>
      <xdr:blipFill>
        <a:blip xmlns:r="http://schemas.openxmlformats.org/officeDocument/2006/relationships" r:embed="rId55"/>
        <a:stretch>
          <a:fillRect/>
        </a:stretch>
      </xdr:blipFill>
      <xdr:spPr>
        <a:xfrm>
          <a:off x="1876292" y="778086978"/>
          <a:ext cx="5971920" cy="825597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338552</xdr:colOff>
      <xdr:row>4011</xdr:row>
      <xdr:rowOff>87271</xdr:rowOff>
    </xdr:from>
    <xdr:to>
      <xdr:col>8</xdr:col>
      <xdr:colOff>902958</xdr:colOff>
      <xdr:row>4053</xdr:row>
      <xdr:rowOff>104176</xdr:rowOff>
    </xdr:to>
    <xdr:pic>
      <xdr:nvPicPr>
        <xdr:cNvPr id="75" name="Imagen 74">
          <a:extLst>
            <a:ext uri="{FF2B5EF4-FFF2-40B4-BE49-F238E27FC236}">
              <a16:creationId xmlns:a16="http://schemas.microsoft.com/office/drawing/2014/main" id="{2792BF77-901A-4D3C-ACDB-C6FC037588A6}"/>
            </a:ext>
          </a:extLst>
        </xdr:cNvPr>
        <xdr:cNvPicPr>
          <a:picLocks noChangeAspect="1"/>
        </xdr:cNvPicPr>
      </xdr:nvPicPr>
      <xdr:blipFill>
        <a:blip xmlns:r="http://schemas.openxmlformats.org/officeDocument/2006/relationships" r:embed="rId56"/>
        <a:stretch>
          <a:fillRect/>
        </a:stretch>
      </xdr:blipFill>
      <xdr:spPr>
        <a:xfrm>
          <a:off x="1849852" y="786677646"/>
          <a:ext cx="6044456" cy="829095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328119</xdr:colOff>
      <xdr:row>4054</xdr:row>
      <xdr:rowOff>198531</xdr:rowOff>
    </xdr:from>
    <xdr:to>
      <xdr:col>8</xdr:col>
      <xdr:colOff>903416</xdr:colOff>
      <xdr:row>4097</xdr:row>
      <xdr:rowOff>46598</xdr:rowOff>
    </xdr:to>
    <xdr:pic>
      <xdr:nvPicPr>
        <xdr:cNvPr id="76" name="Imagen 75">
          <a:extLst>
            <a:ext uri="{FF2B5EF4-FFF2-40B4-BE49-F238E27FC236}">
              <a16:creationId xmlns:a16="http://schemas.microsoft.com/office/drawing/2014/main" id="{E23FDA21-A98A-48D8-B1F3-904CFB4ADD58}"/>
            </a:ext>
          </a:extLst>
        </xdr:cNvPr>
        <xdr:cNvPicPr>
          <a:picLocks noChangeAspect="1"/>
        </xdr:cNvPicPr>
      </xdr:nvPicPr>
      <xdr:blipFill>
        <a:blip xmlns:r="http://schemas.openxmlformats.org/officeDocument/2006/relationships" r:embed="rId57"/>
        <a:stretch>
          <a:fillRect/>
        </a:stretch>
      </xdr:blipFill>
      <xdr:spPr>
        <a:xfrm>
          <a:off x="1845769" y="795396331"/>
          <a:ext cx="6061697" cy="831261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299357</xdr:colOff>
      <xdr:row>4097</xdr:row>
      <xdr:rowOff>161639</xdr:rowOff>
    </xdr:from>
    <xdr:to>
      <xdr:col>8</xdr:col>
      <xdr:colOff>934913</xdr:colOff>
      <xdr:row>4139</xdr:row>
      <xdr:rowOff>18965</xdr:rowOff>
    </xdr:to>
    <xdr:pic>
      <xdr:nvPicPr>
        <xdr:cNvPr id="77" name="Imagen 76">
          <a:extLst>
            <a:ext uri="{FF2B5EF4-FFF2-40B4-BE49-F238E27FC236}">
              <a16:creationId xmlns:a16="http://schemas.microsoft.com/office/drawing/2014/main" id="{43F26801-3C8D-475F-8512-DD7F73C1A872}"/>
            </a:ext>
          </a:extLst>
        </xdr:cNvPr>
        <xdr:cNvPicPr>
          <a:picLocks noChangeAspect="1"/>
        </xdr:cNvPicPr>
      </xdr:nvPicPr>
      <xdr:blipFill rotWithShape="1">
        <a:blip xmlns:r="http://schemas.openxmlformats.org/officeDocument/2006/relationships" r:embed="rId58"/>
        <a:srcRect t="3200"/>
        <a:stretch/>
      </xdr:blipFill>
      <xdr:spPr>
        <a:xfrm>
          <a:off x="1810657" y="803960514"/>
          <a:ext cx="6115606" cy="812502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277718</xdr:colOff>
      <xdr:row>4139</xdr:row>
      <xdr:rowOff>160222</xdr:rowOff>
    </xdr:from>
    <xdr:to>
      <xdr:col>8</xdr:col>
      <xdr:colOff>952060</xdr:colOff>
      <xdr:row>4181</xdr:row>
      <xdr:rowOff>35711</xdr:rowOff>
    </xdr:to>
    <xdr:pic>
      <xdr:nvPicPr>
        <xdr:cNvPr id="78" name="Imagen 77">
          <a:extLst>
            <a:ext uri="{FF2B5EF4-FFF2-40B4-BE49-F238E27FC236}">
              <a16:creationId xmlns:a16="http://schemas.microsoft.com/office/drawing/2014/main" id="{16362B89-3C63-499E-B82B-8C4D0248499A}"/>
            </a:ext>
          </a:extLst>
        </xdr:cNvPr>
        <xdr:cNvPicPr>
          <a:picLocks noChangeAspect="1"/>
        </xdr:cNvPicPr>
      </xdr:nvPicPr>
      <xdr:blipFill rotWithShape="1">
        <a:blip xmlns:r="http://schemas.openxmlformats.org/officeDocument/2006/relationships" r:embed="rId13"/>
        <a:srcRect t="2898" b="1422"/>
        <a:stretch/>
      </xdr:blipFill>
      <xdr:spPr>
        <a:xfrm>
          <a:off x="1789018" y="812360147"/>
          <a:ext cx="6154392" cy="81431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239352</xdr:colOff>
      <xdr:row>4181</xdr:row>
      <xdr:rowOff>144852</xdr:rowOff>
    </xdr:from>
    <xdr:to>
      <xdr:col>8</xdr:col>
      <xdr:colOff>1002820</xdr:colOff>
      <xdr:row>4225</xdr:row>
      <xdr:rowOff>123314</xdr:rowOff>
    </xdr:to>
    <xdr:pic>
      <xdr:nvPicPr>
        <xdr:cNvPr id="79" name="Imagen 78">
          <a:extLst>
            <a:ext uri="{FF2B5EF4-FFF2-40B4-BE49-F238E27FC236}">
              <a16:creationId xmlns:a16="http://schemas.microsoft.com/office/drawing/2014/main" id="{CB1AF117-1630-4D93-B507-36F668C117E8}"/>
            </a:ext>
          </a:extLst>
        </xdr:cNvPr>
        <xdr:cNvPicPr>
          <a:picLocks noChangeAspect="1"/>
        </xdr:cNvPicPr>
      </xdr:nvPicPr>
      <xdr:blipFill>
        <a:blip xmlns:r="http://schemas.openxmlformats.org/officeDocument/2006/relationships" r:embed="rId14"/>
        <a:stretch>
          <a:fillRect/>
        </a:stretch>
      </xdr:blipFill>
      <xdr:spPr>
        <a:xfrm>
          <a:off x="1750652" y="820739477"/>
          <a:ext cx="6243518" cy="86398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249785</xdr:colOff>
      <xdr:row>4226</xdr:row>
      <xdr:rowOff>62203</xdr:rowOff>
    </xdr:from>
    <xdr:to>
      <xdr:col>8</xdr:col>
      <xdr:colOff>1021896</xdr:colOff>
      <xdr:row>4267</xdr:row>
      <xdr:rowOff>144355</xdr:rowOff>
    </xdr:to>
    <xdr:pic>
      <xdr:nvPicPr>
        <xdr:cNvPr id="80" name="Imagen 79">
          <a:extLst>
            <a:ext uri="{FF2B5EF4-FFF2-40B4-BE49-F238E27FC236}">
              <a16:creationId xmlns:a16="http://schemas.microsoft.com/office/drawing/2014/main" id="{6C399CA7-8618-4F4C-BD14-8160932D68BA}"/>
            </a:ext>
          </a:extLst>
        </xdr:cNvPr>
        <xdr:cNvPicPr>
          <a:picLocks noChangeAspect="1"/>
        </xdr:cNvPicPr>
      </xdr:nvPicPr>
      <xdr:blipFill rotWithShape="1">
        <a:blip xmlns:r="http://schemas.openxmlformats.org/officeDocument/2006/relationships" r:embed="rId15"/>
        <a:srcRect b="3230"/>
        <a:stretch/>
      </xdr:blipFill>
      <xdr:spPr>
        <a:xfrm>
          <a:off x="1764260" y="829664303"/>
          <a:ext cx="6245811" cy="814665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256909</xdr:colOff>
      <xdr:row>4268</xdr:row>
      <xdr:rowOff>112032</xdr:rowOff>
    </xdr:from>
    <xdr:to>
      <xdr:col>8</xdr:col>
      <xdr:colOff>1020449</xdr:colOff>
      <xdr:row>4309</xdr:row>
      <xdr:rowOff>65329</xdr:rowOff>
    </xdr:to>
    <xdr:pic>
      <xdr:nvPicPr>
        <xdr:cNvPr id="81" name="Imagen 80">
          <a:extLst>
            <a:ext uri="{FF2B5EF4-FFF2-40B4-BE49-F238E27FC236}">
              <a16:creationId xmlns:a16="http://schemas.microsoft.com/office/drawing/2014/main" id="{961C0738-0840-4656-82C8-1B8C4CC4768E}"/>
            </a:ext>
          </a:extLst>
        </xdr:cNvPr>
        <xdr:cNvPicPr>
          <a:picLocks noChangeAspect="1"/>
        </xdr:cNvPicPr>
      </xdr:nvPicPr>
      <xdr:blipFill rotWithShape="1">
        <a:blip xmlns:r="http://schemas.openxmlformats.org/officeDocument/2006/relationships" r:embed="rId16"/>
        <a:srcRect t="3459" b="2585"/>
        <a:stretch/>
      </xdr:blipFill>
      <xdr:spPr>
        <a:xfrm>
          <a:off x="1774559" y="838112007"/>
          <a:ext cx="6243590" cy="803049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editAs="oneCell">
    <xdr:from>
      <xdr:col>3</xdr:col>
      <xdr:colOff>240876</xdr:colOff>
      <xdr:row>4309</xdr:row>
      <xdr:rowOff>200932</xdr:rowOff>
    </xdr:from>
    <xdr:to>
      <xdr:col>8</xdr:col>
      <xdr:colOff>1039407</xdr:colOff>
      <xdr:row>4351</xdr:row>
      <xdr:rowOff>29898</xdr:rowOff>
    </xdr:to>
    <xdr:pic>
      <xdr:nvPicPr>
        <xdr:cNvPr id="82" name="Imagen 81">
          <a:extLst>
            <a:ext uri="{FF2B5EF4-FFF2-40B4-BE49-F238E27FC236}">
              <a16:creationId xmlns:a16="http://schemas.microsoft.com/office/drawing/2014/main" id="{0D9C52A3-530B-496F-8CD6-692477D0B225}"/>
            </a:ext>
          </a:extLst>
        </xdr:cNvPr>
        <xdr:cNvPicPr>
          <a:picLocks noChangeAspect="1"/>
        </xdr:cNvPicPr>
      </xdr:nvPicPr>
      <xdr:blipFill rotWithShape="1">
        <a:blip xmlns:r="http://schemas.openxmlformats.org/officeDocument/2006/relationships" r:embed="rId17"/>
        <a:srcRect t="3391" b="3041"/>
        <a:stretch/>
      </xdr:blipFill>
      <xdr:spPr>
        <a:xfrm>
          <a:off x="1752176" y="846398757"/>
          <a:ext cx="6278581" cy="80966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twoCellAnchor>
  <xdr:twoCellAnchor>
    <xdr:from>
      <xdr:col>2</xdr:col>
      <xdr:colOff>870858</xdr:colOff>
      <xdr:row>4384</xdr:row>
      <xdr:rowOff>68036</xdr:rowOff>
    </xdr:from>
    <xdr:to>
      <xdr:col>10</xdr:col>
      <xdr:colOff>360544</xdr:colOff>
      <xdr:row>4479</xdr:row>
      <xdr:rowOff>78694</xdr:rowOff>
    </xdr:to>
    <xdr:grpSp>
      <xdr:nvGrpSpPr>
        <xdr:cNvPr id="83" name="Grupo 82">
          <a:extLst>
            <a:ext uri="{FF2B5EF4-FFF2-40B4-BE49-F238E27FC236}">
              <a16:creationId xmlns:a16="http://schemas.microsoft.com/office/drawing/2014/main" id="{CC19709D-2D0F-4EBE-9A3B-15714937D150}"/>
            </a:ext>
          </a:extLst>
        </xdr:cNvPr>
        <xdr:cNvGrpSpPr/>
      </xdr:nvGrpSpPr>
      <xdr:grpSpPr>
        <a:xfrm>
          <a:off x="1188358" y="786889480"/>
          <a:ext cx="7462464" cy="18778436"/>
          <a:chOff x="17406936" y="1797846"/>
          <a:chExt cx="7109007" cy="17787937"/>
        </a:xfrm>
      </xdr:grpSpPr>
      <xdr:pic>
        <xdr:nvPicPr>
          <xdr:cNvPr id="84" name="Imagen 83">
            <a:extLst>
              <a:ext uri="{FF2B5EF4-FFF2-40B4-BE49-F238E27FC236}">
                <a16:creationId xmlns:a16="http://schemas.microsoft.com/office/drawing/2014/main" id="{4BE5403D-0F6F-4398-9E95-098CC27F88EF}"/>
              </a:ext>
            </a:extLst>
          </xdr:cNvPr>
          <xdr:cNvPicPr>
            <a:picLocks noChangeAspect="1"/>
          </xdr:cNvPicPr>
        </xdr:nvPicPr>
        <xdr:blipFill>
          <a:blip xmlns:r="http://schemas.openxmlformats.org/officeDocument/2006/relationships" r:embed="rId59"/>
          <a:stretch>
            <a:fillRect/>
          </a:stretch>
        </xdr:blipFill>
        <xdr:spPr>
          <a:xfrm>
            <a:off x="17407423" y="1797846"/>
            <a:ext cx="7108032" cy="8763000"/>
          </a:xfrm>
          <a:prstGeom prst="rect">
            <a:avLst/>
          </a:prstGeom>
          <a:ln w="38100">
            <a:solidFill>
              <a:schemeClr val="tx1"/>
            </a:solidFill>
          </a:ln>
        </xdr:spPr>
      </xdr:pic>
      <xdr:pic>
        <xdr:nvPicPr>
          <xdr:cNvPr id="85" name="Imagen 84">
            <a:extLst>
              <a:ext uri="{FF2B5EF4-FFF2-40B4-BE49-F238E27FC236}">
                <a16:creationId xmlns:a16="http://schemas.microsoft.com/office/drawing/2014/main" id="{A7786F3D-2D25-CD94-996E-34AD7B08326E}"/>
              </a:ext>
            </a:extLst>
          </xdr:cNvPr>
          <xdr:cNvPicPr>
            <a:picLocks noChangeAspect="1"/>
          </xdr:cNvPicPr>
        </xdr:nvPicPr>
        <xdr:blipFill>
          <a:blip xmlns:r="http://schemas.openxmlformats.org/officeDocument/2006/relationships" r:embed="rId60"/>
          <a:stretch>
            <a:fillRect/>
          </a:stretch>
        </xdr:blipFill>
        <xdr:spPr>
          <a:xfrm>
            <a:off x="17406936" y="10834688"/>
            <a:ext cx="7109007" cy="8751095"/>
          </a:xfrm>
          <a:prstGeom prst="rect">
            <a:avLst/>
          </a:prstGeom>
          <a:ln w="38100">
            <a:solidFill>
              <a:schemeClr val="tx1"/>
            </a:solidFill>
          </a:ln>
        </xdr:spPr>
      </xdr:pic>
    </xdr:grpSp>
    <xdr:clientData/>
  </xdr:twoCellAnchor>
  <xdr:twoCellAnchor>
    <xdr:from>
      <xdr:col>2</xdr:col>
      <xdr:colOff>707569</xdr:colOff>
      <xdr:row>4510</xdr:row>
      <xdr:rowOff>0</xdr:rowOff>
    </xdr:from>
    <xdr:to>
      <xdr:col>10</xdr:col>
      <xdr:colOff>81054</xdr:colOff>
      <xdr:row>4566</xdr:row>
      <xdr:rowOff>29568</xdr:rowOff>
    </xdr:to>
    <xdr:pic>
      <xdr:nvPicPr>
        <xdr:cNvPr id="86" name="Imagen 85">
          <a:extLst>
            <a:ext uri="{FF2B5EF4-FFF2-40B4-BE49-F238E27FC236}">
              <a16:creationId xmlns:a16="http://schemas.microsoft.com/office/drawing/2014/main" id="{0F9E2B2B-F5FB-481D-8252-CFAEB40B2386}"/>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1031419" y="886406025"/>
          <a:ext cx="7377660" cy="1122779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748393</xdr:colOff>
      <xdr:row>4568</xdr:row>
      <xdr:rowOff>68035</xdr:rowOff>
    </xdr:from>
    <xdr:to>
      <xdr:col>10</xdr:col>
      <xdr:colOff>121878</xdr:colOff>
      <xdr:row>4624</xdr:row>
      <xdr:rowOff>113955</xdr:rowOff>
    </xdr:to>
    <xdr:pic>
      <xdr:nvPicPr>
        <xdr:cNvPr id="87" name="Imagen 86">
          <a:extLst>
            <a:ext uri="{FF2B5EF4-FFF2-40B4-BE49-F238E27FC236}">
              <a16:creationId xmlns:a16="http://schemas.microsoft.com/office/drawing/2014/main" id="{FBF35FC8-1ACC-410E-BDF1-46861500CC44}"/>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075418" y="898072335"/>
          <a:ext cx="7374485" cy="11250495"/>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4627</xdr:row>
      <xdr:rowOff>0</xdr:rowOff>
    </xdr:from>
    <xdr:to>
      <xdr:col>10</xdr:col>
      <xdr:colOff>138659</xdr:colOff>
      <xdr:row>4683</xdr:row>
      <xdr:rowOff>30354</xdr:rowOff>
    </xdr:to>
    <xdr:pic>
      <xdr:nvPicPr>
        <xdr:cNvPr id="88" name="Imagen 87">
          <a:extLst>
            <a:ext uri="{FF2B5EF4-FFF2-40B4-BE49-F238E27FC236}">
              <a16:creationId xmlns:a16="http://schemas.microsoft.com/office/drawing/2014/main" id="{42BE16F4-C373-478F-8EDB-E07B819257CD}"/>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1085850" y="909808950"/>
          <a:ext cx="7380834" cy="11228579"/>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762000</xdr:colOff>
      <xdr:row>4685</xdr:row>
      <xdr:rowOff>40822</xdr:rowOff>
    </xdr:from>
    <xdr:to>
      <xdr:col>10</xdr:col>
      <xdr:colOff>119956</xdr:colOff>
      <xdr:row>4741</xdr:row>
      <xdr:rowOff>70390</xdr:rowOff>
    </xdr:to>
    <xdr:pic>
      <xdr:nvPicPr>
        <xdr:cNvPr id="89" name="Imagen 88">
          <a:extLst>
            <a:ext uri="{FF2B5EF4-FFF2-40B4-BE49-F238E27FC236}">
              <a16:creationId xmlns:a16="http://schemas.microsoft.com/office/drawing/2014/main" id="{D1BEF994-1995-4135-AA06-25135D7C3E52}"/>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1085850" y="921451222"/>
          <a:ext cx="7362131" cy="11227793"/>
        </a:xfrm>
        <a:prstGeom prst="rect">
          <a:avLst/>
        </a:prstGeom>
        <a:ln w="38100">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615496</xdr:colOff>
      <xdr:row>4775</xdr:row>
      <xdr:rowOff>146503</xdr:rowOff>
    </xdr:from>
    <xdr:to>
      <xdr:col>8</xdr:col>
      <xdr:colOff>888130</xdr:colOff>
      <xdr:row>4932</xdr:row>
      <xdr:rowOff>163049</xdr:rowOff>
    </xdr:to>
    <xdr:grpSp>
      <xdr:nvGrpSpPr>
        <xdr:cNvPr id="90" name="Grupo 89">
          <a:extLst>
            <a:ext uri="{FF2B5EF4-FFF2-40B4-BE49-F238E27FC236}">
              <a16:creationId xmlns:a16="http://schemas.microsoft.com/office/drawing/2014/main" id="{7B4E556E-4922-4BF0-8740-0BE56DEF5E6A}"/>
            </a:ext>
          </a:extLst>
        </xdr:cNvPr>
        <xdr:cNvGrpSpPr/>
      </xdr:nvGrpSpPr>
      <xdr:grpSpPr>
        <a:xfrm>
          <a:off x="2118329" y="864240392"/>
          <a:ext cx="5754801" cy="31032768"/>
          <a:chOff x="46869206" y="1478188"/>
          <a:chExt cx="5767425" cy="27474060"/>
        </a:xfrm>
      </xdr:grpSpPr>
      <xdr:pic>
        <xdr:nvPicPr>
          <xdr:cNvPr id="91" name="Imagen 16">
            <a:extLst>
              <a:ext uri="{FF2B5EF4-FFF2-40B4-BE49-F238E27FC236}">
                <a16:creationId xmlns:a16="http://schemas.microsoft.com/office/drawing/2014/main" id="{8B716206-821B-DE79-7268-F7C567220419}"/>
              </a:ext>
            </a:extLst>
          </xdr:cNvPr>
          <xdr:cNvPicPr>
            <a:picLocks noChangeAspect="1"/>
          </xdr:cNvPicPr>
        </xdr:nvPicPr>
        <xdr:blipFill>
          <a:blip xmlns:r="http://schemas.openxmlformats.org/officeDocument/2006/relationships" r:embed="rId65"/>
          <a:stretch>
            <a:fillRect/>
          </a:stretch>
        </xdr:blipFill>
        <xdr:spPr>
          <a:xfrm>
            <a:off x="46869206" y="1478188"/>
            <a:ext cx="5767425" cy="787536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2" name="Imagen 17">
            <a:extLst>
              <a:ext uri="{FF2B5EF4-FFF2-40B4-BE49-F238E27FC236}">
                <a16:creationId xmlns:a16="http://schemas.microsoft.com/office/drawing/2014/main" id="{572AAF44-21DF-A576-49B4-4F164BDA3833}"/>
              </a:ext>
            </a:extLst>
          </xdr:cNvPr>
          <xdr:cNvPicPr>
            <a:picLocks noChangeAspect="1"/>
          </xdr:cNvPicPr>
        </xdr:nvPicPr>
        <xdr:blipFill>
          <a:blip xmlns:r="http://schemas.openxmlformats.org/officeDocument/2006/relationships" r:embed="rId66"/>
          <a:stretch>
            <a:fillRect/>
          </a:stretch>
        </xdr:blipFill>
        <xdr:spPr>
          <a:xfrm>
            <a:off x="46869206" y="9709951"/>
            <a:ext cx="5767425" cy="785428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3" name="Imagen 92">
            <a:extLst>
              <a:ext uri="{FF2B5EF4-FFF2-40B4-BE49-F238E27FC236}">
                <a16:creationId xmlns:a16="http://schemas.microsoft.com/office/drawing/2014/main" id="{B07B2201-F506-6B04-BEF8-C862C6BAA941}"/>
              </a:ext>
            </a:extLst>
          </xdr:cNvPr>
          <xdr:cNvPicPr>
            <a:picLocks noChangeAspect="1"/>
          </xdr:cNvPicPr>
        </xdr:nvPicPr>
        <xdr:blipFill rotWithShape="1">
          <a:blip xmlns:r="http://schemas.openxmlformats.org/officeDocument/2006/relationships" r:embed="rId67"/>
          <a:srcRect l="4500"/>
          <a:stretch/>
        </xdr:blipFill>
        <xdr:spPr>
          <a:xfrm>
            <a:off x="46869206" y="17920635"/>
            <a:ext cx="5767425" cy="78434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4" name="Imagen 93">
            <a:extLst>
              <a:ext uri="{FF2B5EF4-FFF2-40B4-BE49-F238E27FC236}">
                <a16:creationId xmlns:a16="http://schemas.microsoft.com/office/drawing/2014/main" id="{6B342B7E-8A37-A98B-FD53-55537871FC6D}"/>
              </a:ext>
            </a:extLst>
          </xdr:cNvPr>
          <xdr:cNvPicPr>
            <a:picLocks noChangeAspect="1"/>
          </xdr:cNvPicPr>
        </xdr:nvPicPr>
        <xdr:blipFill>
          <a:blip xmlns:r="http://schemas.openxmlformats.org/officeDocument/2006/relationships" r:embed="rId68"/>
          <a:stretch>
            <a:fillRect/>
          </a:stretch>
        </xdr:blipFill>
        <xdr:spPr>
          <a:xfrm>
            <a:off x="46887206" y="26120439"/>
            <a:ext cx="5731425" cy="283180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326571</xdr:colOff>
      <xdr:row>4936</xdr:row>
      <xdr:rowOff>40821</xdr:rowOff>
    </xdr:from>
    <xdr:to>
      <xdr:col>10</xdr:col>
      <xdr:colOff>37457</xdr:colOff>
      <xdr:row>5077</xdr:row>
      <xdr:rowOff>8614</xdr:rowOff>
    </xdr:to>
    <xdr:grpSp>
      <xdr:nvGrpSpPr>
        <xdr:cNvPr id="95" name="Grupo 94">
          <a:extLst>
            <a:ext uri="{FF2B5EF4-FFF2-40B4-BE49-F238E27FC236}">
              <a16:creationId xmlns:a16="http://schemas.microsoft.com/office/drawing/2014/main" id="{ACEFC844-DB71-4E94-BE89-18D097C5CFF2}"/>
            </a:ext>
          </a:extLst>
        </xdr:cNvPr>
        <xdr:cNvGrpSpPr/>
      </xdr:nvGrpSpPr>
      <xdr:grpSpPr>
        <a:xfrm>
          <a:off x="1829404" y="895941154"/>
          <a:ext cx="6498331" cy="27823127"/>
          <a:chOff x="34916269" y="1478188"/>
          <a:chExt cx="5762663" cy="24382182"/>
        </a:xfrm>
      </xdr:grpSpPr>
      <xdr:pic>
        <xdr:nvPicPr>
          <xdr:cNvPr id="96" name="Imagen 10">
            <a:extLst>
              <a:ext uri="{FF2B5EF4-FFF2-40B4-BE49-F238E27FC236}">
                <a16:creationId xmlns:a16="http://schemas.microsoft.com/office/drawing/2014/main" id="{11E5CADB-7A9D-CE42-48DE-D9CCD0CAFD7C}"/>
              </a:ext>
            </a:extLst>
          </xdr:cNvPr>
          <xdr:cNvPicPr>
            <a:picLocks noChangeAspect="1"/>
          </xdr:cNvPicPr>
        </xdr:nvPicPr>
        <xdr:blipFill>
          <a:blip xmlns:r="http://schemas.openxmlformats.org/officeDocument/2006/relationships" r:embed="rId69"/>
          <a:stretch>
            <a:fillRect/>
          </a:stretch>
        </xdr:blipFill>
        <xdr:spPr>
          <a:xfrm>
            <a:off x="34916269" y="1478188"/>
            <a:ext cx="5762663" cy="78944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7" name="Imagen 11">
            <a:extLst>
              <a:ext uri="{FF2B5EF4-FFF2-40B4-BE49-F238E27FC236}">
                <a16:creationId xmlns:a16="http://schemas.microsoft.com/office/drawing/2014/main" id="{E3341187-4CEC-9B1F-4C37-6B693221034A}"/>
              </a:ext>
            </a:extLst>
          </xdr:cNvPr>
          <xdr:cNvPicPr>
            <a:picLocks noChangeAspect="1"/>
          </xdr:cNvPicPr>
        </xdr:nvPicPr>
        <xdr:blipFill>
          <a:blip xmlns:r="http://schemas.openxmlformats.org/officeDocument/2006/relationships" r:embed="rId70"/>
          <a:stretch>
            <a:fillRect/>
          </a:stretch>
        </xdr:blipFill>
        <xdr:spPr>
          <a:xfrm>
            <a:off x="34916269" y="9749709"/>
            <a:ext cx="5762663" cy="783732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98" name="Imagen 12">
            <a:extLst>
              <a:ext uri="{FF2B5EF4-FFF2-40B4-BE49-F238E27FC236}">
                <a16:creationId xmlns:a16="http://schemas.microsoft.com/office/drawing/2014/main" id="{E435F72A-B4BA-FEB6-19AC-F7AC00A8A608}"/>
              </a:ext>
            </a:extLst>
          </xdr:cNvPr>
          <xdr:cNvPicPr>
            <a:picLocks noChangeAspect="1"/>
          </xdr:cNvPicPr>
        </xdr:nvPicPr>
        <xdr:blipFill>
          <a:blip xmlns:r="http://schemas.openxmlformats.org/officeDocument/2006/relationships" r:embed="rId71"/>
          <a:stretch>
            <a:fillRect/>
          </a:stretch>
        </xdr:blipFill>
        <xdr:spPr>
          <a:xfrm>
            <a:off x="34916269" y="17964139"/>
            <a:ext cx="5762663" cy="78962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666750</xdr:colOff>
      <xdr:row>5079</xdr:row>
      <xdr:rowOff>0</xdr:rowOff>
    </xdr:from>
    <xdr:to>
      <xdr:col>8</xdr:col>
      <xdr:colOff>923281</xdr:colOff>
      <xdr:row>5219</xdr:row>
      <xdr:rowOff>154436</xdr:rowOff>
    </xdr:to>
    <xdr:grpSp>
      <xdr:nvGrpSpPr>
        <xdr:cNvPr id="99" name="Grupo 98">
          <a:extLst>
            <a:ext uri="{FF2B5EF4-FFF2-40B4-BE49-F238E27FC236}">
              <a16:creationId xmlns:a16="http://schemas.microsoft.com/office/drawing/2014/main" id="{4ECE46F6-DEFC-4F0F-9CDA-420D50541E98}"/>
            </a:ext>
          </a:extLst>
        </xdr:cNvPr>
        <xdr:cNvGrpSpPr/>
      </xdr:nvGrpSpPr>
      <xdr:grpSpPr>
        <a:xfrm>
          <a:off x="2169583" y="924150778"/>
          <a:ext cx="5738698" cy="27812214"/>
          <a:chOff x="28898529" y="1478190"/>
          <a:chExt cx="5762662" cy="24358368"/>
        </a:xfrm>
      </xdr:grpSpPr>
      <xdr:pic>
        <xdr:nvPicPr>
          <xdr:cNvPr id="100" name="Imagen 7">
            <a:extLst>
              <a:ext uri="{FF2B5EF4-FFF2-40B4-BE49-F238E27FC236}">
                <a16:creationId xmlns:a16="http://schemas.microsoft.com/office/drawing/2014/main" id="{7325B438-53E2-00B1-29C0-7BD550775732}"/>
              </a:ext>
            </a:extLst>
          </xdr:cNvPr>
          <xdr:cNvPicPr>
            <a:picLocks noChangeAspect="1"/>
          </xdr:cNvPicPr>
        </xdr:nvPicPr>
        <xdr:blipFill>
          <a:blip xmlns:r="http://schemas.openxmlformats.org/officeDocument/2006/relationships" r:embed="rId72"/>
          <a:stretch>
            <a:fillRect/>
          </a:stretch>
        </xdr:blipFill>
        <xdr:spPr>
          <a:xfrm>
            <a:off x="28898529" y="1478190"/>
            <a:ext cx="5762662" cy="7894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1" name="Imagen 8">
            <a:extLst>
              <a:ext uri="{FF2B5EF4-FFF2-40B4-BE49-F238E27FC236}">
                <a16:creationId xmlns:a16="http://schemas.microsoft.com/office/drawing/2014/main" id="{82F93C13-8645-2C2C-6DFE-4DC3D2F5E424}"/>
              </a:ext>
            </a:extLst>
          </xdr:cNvPr>
          <xdr:cNvPicPr>
            <a:picLocks noChangeAspect="1"/>
          </xdr:cNvPicPr>
        </xdr:nvPicPr>
        <xdr:blipFill>
          <a:blip xmlns:r="http://schemas.openxmlformats.org/officeDocument/2006/relationships" r:embed="rId73"/>
          <a:stretch>
            <a:fillRect/>
          </a:stretch>
        </xdr:blipFill>
        <xdr:spPr>
          <a:xfrm>
            <a:off x="28898529" y="9736264"/>
            <a:ext cx="5762662" cy="786103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2" name="Imagen 9">
            <a:extLst>
              <a:ext uri="{FF2B5EF4-FFF2-40B4-BE49-F238E27FC236}">
                <a16:creationId xmlns:a16="http://schemas.microsoft.com/office/drawing/2014/main" id="{AD00413D-A326-75E5-9E33-9D1690D9D2E1}"/>
              </a:ext>
            </a:extLst>
          </xdr:cNvPr>
          <xdr:cNvPicPr>
            <a:picLocks noChangeAspect="1"/>
          </xdr:cNvPicPr>
        </xdr:nvPicPr>
        <xdr:blipFill>
          <a:blip xmlns:r="http://schemas.openxmlformats.org/officeDocument/2006/relationships" r:embed="rId74"/>
          <a:stretch>
            <a:fillRect/>
          </a:stretch>
        </xdr:blipFill>
        <xdr:spPr>
          <a:xfrm>
            <a:off x="28898529" y="17960958"/>
            <a:ext cx="5762662" cy="787560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721179</xdr:colOff>
      <xdr:row>5222</xdr:row>
      <xdr:rowOff>27214</xdr:rowOff>
    </xdr:from>
    <xdr:to>
      <xdr:col>8</xdr:col>
      <xdr:colOff>874749</xdr:colOff>
      <xdr:row>5362</xdr:row>
      <xdr:rowOff>190097</xdr:rowOff>
    </xdr:to>
    <xdr:grpSp>
      <xdr:nvGrpSpPr>
        <xdr:cNvPr id="103" name="Grupo 102">
          <a:extLst>
            <a:ext uri="{FF2B5EF4-FFF2-40B4-BE49-F238E27FC236}">
              <a16:creationId xmlns:a16="http://schemas.microsoft.com/office/drawing/2014/main" id="{731209B2-A57A-4CC1-9EFB-3BEA7DEBA4CE}"/>
            </a:ext>
          </a:extLst>
        </xdr:cNvPr>
        <xdr:cNvGrpSpPr/>
      </xdr:nvGrpSpPr>
      <xdr:grpSpPr>
        <a:xfrm>
          <a:off x="2224012" y="952428436"/>
          <a:ext cx="5635737" cy="27820661"/>
          <a:chOff x="40855900" y="1478188"/>
          <a:chExt cx="5762662" cy="24366815"/>
        </a:xfrm>
      </xdr:grpSpPr>
      <xdr:pic>
        <xdr:nvPicPr>
          <xdr:cNvPr id="104" name="Imagen 13">
            <a:extLst>
              <a:ext uri="{FF2B5EF4-FFF2-40B4-BE49-F238E27FC236}">
                <a16:creationId xmlns:a16="http://schemas.microsoft.com/office/drawing/2014/main" id="{296100DA-8F33-8DC0-1AC4-640797334B09}"/>
              </a:ext>
            </a:extLst>
          </xdr:cNvPr>
          <xdr:cNvPicPr>
            <a:picLocks noChangeAspect="1"/>
          </xdr:cNvPicPr>
        </xdr:nvPicPr>
        <xdr:blipFill>
          <a:blip xmlns:r="http://schemas.openxmlformats.org/officeDocument/2006/relationships" r:embed="rId75"/>
          <a:stretch>
            <a:fillRect/>
          </a:stretch>
        </xdr:blipFill>
        <xdr:spPr>
          <a:xfrm>
            <a:off x="40855900" y="1478188"/>
            <a:ext cx="5762662" cy="789441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5" name="Imagen 14">
            <a:extLst>
              <a:ext uri="{FF2B5EF4-FFF2-40B4-BE49-F238E27FC236}">
                <a16:creationId xmlns:a16="http://schemas.microsoft.com/office/drawing/2014/main" id="{8C9F73B7-2DFF-93D1-AC32-7508C519320F}"/>
              </a:ext>
            </a:extLst>
          </xdr:cNvPr>
          <xdr:cNvPicPr>
            <a:picLocks noChangeAspect="1"/>
          </xdr:cNvPicPr>
        </xdr:nvPicPr>
        <xdr:blipFill>
          <a:blip xmlns:r="http://schemas.openxmlformats.org/officeDocument/2006/relationships" r:embed="rId76"/>
          <a:stretch>
            <a:fillRect/>
          </a:stretch>
        </xdr:blipFill>
        <xdr:spPr>
          <a:xfrm>
            <a:off x="40855900" y="9729704"/>
            <a:ext cx="5762662" cy="78749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6" name="Imagen 15">
            <a:extLst>
              <a:ext uri="{FF2B5EF4-FFF2-40B4-BE49-F238E27FC236}">
                <a16:creationId xmlns:a16="http://schemas.microsoft.com/office/drawing/2014/main" id="{C3897A2F-9A4F-25DD-54CA-7927399C5747}"/>
              </a:ext>
            </a:extLst>
          </xdr:cNvPr>
          <xdr:cNvPicPr>
            <a:picLocks noChangeAspect="1"/>
          </xdr:cNvPicPr>
        </xdr:nvPicPr>
        <xdr:blipFill>
          <a:blip xmlns:r="http://schemas.openxmlformats.org/officeDocument/2006/relationships" r:embed="rId77"/>
          <a:stretch>
            <a:fillRect/>
          </a:stretch>
        </xdr:blipFill>
        <xdr:spPr>
          <a:xfrm>
            <a:off x="40855900" y="17961755"/>
            <a:ext cx="5762662" cy="788324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449035</xdr:colOff>
      <xdr:row>5393</xdr:row>
      <xdr:rowOff>176892</xdr:rowOff>
    </xdr:from>
    <xdr:to>
      <xdr:col>8</xdr:col>
      <xdr:colOff>457009</xdr:colOff>
      <xdr:row>5473</xdr:row>
      <xdr:rowOff>113939</xdr:rowOff>
    </xdr:to>
    <xdr:grpSp>
      <xdr:nvGrpSpPr>
        <xdr:cNvPr id="107" name="Grupo 106">
          <a:extLst>
            <a:ext uri="{FF2B5EF4-FFF2-40B4-BE49-F238E27FC236}">
              <a16:creationId xmlns:a16="http://schemas.microsoft.com/office/drawing/2014/main" id="{BF97ADA8-5EC0-4E5C-B767-CCA3979F9768}"/>
            </a:ext>
          </a:extLst>
        </xdr:cNvPr>
        <xdr:cNvGrpSpPr/>
      </xdr:nvGrpSpPr>
      <xdr:grpSpPr>
        <a:xfrm>
          <a:off x="1951868" y="986374225"/>
          <a:ext cx="5490141" cy="15741492"/>
          <a:chOff x="48368111" y="1535339"/>
          <a:chExt cx="5796000" cy="14013636"/>
        </a:xfrm>
      </xdr:grpSpPr>
      <xdr:pic>
        <xdr:nvPicPr>
          <xdr:cNvPr id="108" name="Imagen 5">
            <a:extLst>
              <a:ext uri="{FF2B5EF4-FFF2-40B4-BE49-F238E27FC236}">
                <a16:creationId xmlns:a16="http://schemas.microsoft.com/office/drawing/2014/main" id="{F6ABE15D-8E37-D02E-BF4B-AF821C4AF327}"/>
              </a:ext>
            </a:extLst>
          </xdr:cNvPr>
          <xdr:cNvPicPr>
            <a:picLocks noChangeAspect="1"/>
          </xdr:cNvPicPr>
        </xdr:nvPicPr>
        <xdr:blipFill>
          <a:blip xmlns:r="http://schemas.openxmlformats.org/officeDocument/2006/relationships" r:embed="rId78"/>
          <a:stretch>
            <a:fillRect/>
          </a:stretch>
        </xdr:blipFill>
        <xdr:spPr>
          <a:xfrm>
            <a:off x="48368111" y="10503352"/>
            <a:ext cx="5796000" cy="504562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09" name="Imagen 1">
            <a:extLst>
              <a:ext uri="{FF2B5EF4-FFF2-40B4-BE49-F238E27FC236}">
                <a16:creationId xmlns:a16="http://schemas.microsoft.com/office/drawing/2014/main" id="{B0E10302-00DD-0950-CFDD-1694576A4BE5}"/>
              </a:ext>
            </a:extLst>
          </xdr:cNvPr>
          <xdr:cNvPicPr>
            <a:picLocks noChangeAspect="1"/>
          </xdr:cNvPicPr>
        </xdr:nvPicPr>
        <xdr:blipFill>
          <a:blip xmlns:r="http://schemas.openxmlformats.org/officeDocument/2006/relationships" r:embed="rId79"/>
          <a:stretch>
            <a:fillRect/>
          </a:stretch>
        </xdr:blipFill>
        <xdr:spPr>
          <a:xfrm>
            <a:off x="48368111" y="1535339"/>
            <a:ext cx="5796000" cy="86136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476250</xdr:colOff>
      <xdr:row>5505</xdr:row>
      <xdr:rowOff>95249</xdr:rowOff>
    </xdr:from>
    <xdr:to>
      <xdr:col>8</xdr:col>
      <xdr:colOff>572384</xdr:colOff>
      <xdr:row>5688</xdr:row>
      <xdr:rowOff>163619</xdr:rowOff>
    </xdr:to>
    <xdr:grpSp>
      <xdr:nvGrpSpPr>
        <xdr:cNvPr id="110" name="Grupo 109">
          <a:extLst>
            <a:ext uri="{FF2B5EF4-FFF2-40B4-BE49-F238E27FC236}">
              <a16:creationId xmlns:a16="http://schemas.microsoft.com/office/drawing/2014/main" id="{CA4FD410-4248-4483-97AF-6523AA9D0D3A}"/>
            </a:ext>
          </a:extLst>
        </xdr:cNvPr>
        <xdr:cNvGrpSpPr/>
      </xdr:nvGrpSpPr>
      <xdr:grpSpPr>
        <a:xfrm>
          <a:off x="1979083" y="1008432916"/>
          <a:ext cx="5578301" cy="36221036"/>
          <a:chOff x="56727270" y="1592037"/>
          <a:chExt cx="5835175" cy="34795272"/>
        </a:xfrm>
      </xdr:grpSpPr>
      <xdr:pic>
        <xdr:nvPicPr>
          <xdr:cNvPr id="111" name="Imagen 110">
            <a:extLst>
              <a:ext uri="{FF2B5EF4-FFF2-40B4-BE49-F238E27FC236}">
                <a16:creationId xmlns:a16="http://schemas.microsoft.com/office/drawing/2014/main" id="{AC87A891-4443-74DE-2A91-E08032DC9990}"/>
              </a:ext>
            </a:extLst>
          </xdr:cNvPr>
          <xdr:cNvPicPr>
            <a:picLocks noChangeAspect="1"/>
          </xdr:cNvPicPr>
        </xdr:nvPicPr>
        <xdr:blipFill>
          <a:blip xmlns:r="http://schemas.openxmlformats.org/officeDocument/2006/relationships" r:embed="rId80"/>
          <a:stretch>
            <a:fillRect/>
          </a:stretch>
        </xdr:blipFill>
        <xdr:spPr>
          <a:xfrm>
            <a:off x="56730445" y="1592037"/>
            <a:ext cx="5832000" cy="830311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2" name="Imagen 111">
            <a:extLst>
              <a:ext uri="{FF2B5EF4-FFF2-40B4-BE49-F238E27FC236}">
                <a16:creationId xmlns:a16="http://schemas.microsoft.com/office/drawing/2014/main" id="{A9628EAC-D09D-0B18-F950-FA796F3EAF72}"/>
              </a:ext>
            </a:extLst>
          </xdr:cNvPr>
          <xdr:cNvPicPr>
            <a:picLocks noChangeAspect="1"/>
          </xdr:cNvPicPr>
        </xdr:nvPicPr>
        <xdr:blipFill>
          <a:blip xmlns:r="http://schemas.openxmlformats.org/officeDocument/2006/relationships" r:embed="rId81"/>
          <a:stretch>
            <a:fillRect/>
          </a:stretch>
        </xdr:blipFill>
        <xdr:spPr>
          <a:xfrm>
            <a:off x="56730445" y="10330943"/>
            <a:ext cx="5832000" cy="8419647"/>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3" name="Imagen 112">
            <a:extLst>
              <a:ext uri="{FF2B5EF4-FFF2-40B4-BE49-F238E27FC236}">
                <a16:creationId xmlns:a16="http://schemas.microsoft.com/office/drawing/2014/main" id="{D2C0D739-5FC8-80ED-580B-2CA63883237C}"/>
              </a:ext>
            </a:extLst>
          </xdr:cNvPr>
          <xdr:cNvPicPr>
            <a:picLocks noChangeAspect="1"/>
          </xdr:cNvPicPr>
        </xdr:nvPicPr>
        <xdr:blipFill>
          <a:blip xmlns:r="http://schemas.openxmlformats.org/officeDocument/2006/relationships" r:embed="rId82"/>
          <a:stretch>
            <a:fillRect/>
          </a:stretch>
        </xdr:blipFill>
        <xdr:spPr>
          <a:xfrm>
            <a:off x="56730445" y="19192734"/>
            <a:ext cx="5832000" cy="842554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4" name="Imagen 113">
            <a:extLst>
              <a:ext uri="{FF2B5EF4-FFF2-40B4-BE49-F238E27FC236}">
                <a16:creationId xmlns:a16="http://schemas.microsoft.com/office/drawing/2014/main" id="{798B9B80-C30B-FED9-C7CB-F57EEAA254B9}"/>
              </a:ext>
            </a:extLst>
          </xdr:cNvPr>
          <xdr:cNvPicPr>
            <a:picLocks noChangeAspect="1"/>
          </xdr:cNvPicPr>
        </xdr:nvPicPr>
        <xdr:blipFill>
          <a:blip xmlns:r="http://schemas.openxmlformats.org/officeDocument/2006/relationships" r:embed="rId83"/>
          <a:stretch>
            <a:fillRect/>
          </a:stretch>
        </xdr:blipFill>
        <xdr:spPr>
          <a:xfrm>
            <a:off x="56727270" y="28050893"/>
            <a:ext cx="5832000" cy="833641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429097</xdr:colOff>
      <xdr:row>5722</xdr:row>
      <xdr:rowOff>85725</xdr:rowOff>
    </xdr:from>
    <xdr:to>
      <xdr:col>8</xdr:col>
      <xdr:colOff>1184755</xdr:colOff>
      <xdr:row>5859</xdr:row>
      <xdr:rowOff>83345</xdr:rowOff>
    </xdr:to>
    <xdr:grpSp>
      <xdr:nvGrpSpPr>
        <xdr:cNvPr id="115" name="Grupo 114">
          <a:extLst>
            <a:ext uri="{FF2B5EF4-FFF2-40B4-BE49-F238E27FC236}">
              <a16:creationId xmlns:a16="http://schemas.microsoft.com/office/drawing/2014/main" id="{C5E15248-F658-4230-AD88-78B733505879}"/>
            </a:ext>
          </a:extLst>
        </xdr:cNvPr>
        <xdr:cNvGrpSpPr/>
      </xdr:nvGrpSpPr>
      <xdr:grpSpPr>
        <a:xfrm>
          <a:off x="1931930" y="1051307058"/>
          <a:ext cx="6237825" cy="27062731"/>
          <a:chOff x="63154467" y="1584778"/>
          <a:chExt cx="5847455" cy="25425776"/>
        </a:xfrm>
      </xdr:grpSpPr>
      <xdr:pic>
        <xdr:nvPicPr>
          <xdr:cNvPr id="116" name="Imagen 115">
            <a:extLst>
              <a:ext uri="{FF2B5EF4-FFF2-40B4-BE49-F238E27FC236}">
                <a16:creationId xmlns:a16="http://schemas.microsoft.com/office/drawing/2014/main" id="{CA06C60F-9F47-E0FA-D98C-87EE77FA6F64}"/>
              </a:ext>
            </a:extLst>
          </xdr:cNvPr>
          <xdr:cNvPicPr>
            <a:picLocks noChangeAspect="1"/>
          </xdr:cNvPicPr>
        </xdr:nvPicPr>
        <xdr:blipFill>
          <a:blip xmlns:r="http://schemas.openxmlformats.org/officeDocument/2006/relationships" r:embed="rId84"/>
          <a:stretch>
            <a:fillRect/>
          </a:stretch>
        </xdr:blipFill>
        <xdr:spPr>
          <a:xfrm>
            <a:off x="63214529" y="1584778"/>
            <a:ext cx="5711534" cy="813041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7" name="Imagen 116">
            <a:extLst>
              <a:ext uri="{FF2B5EF4-FFF2-40B4-BE49-F238E27FC236}">
                <a16:creationId xmlns:a16="http://schemas.microsoft.com/office/drawing/2014/main" id="{FD86E27A-7B92-4DBA-9205-2A721D9B11DF}"/>
              </a:ext>
            </a:extLst>
          </xdr:cNvPr>
          <xdr:cNvPicPr>
            <a:picLocks noChangeAspect="1"/>
          </xdr:cNvPicPr>
        </xdr:nvPicPr>
        <xdr:blipFill>
          <a:blip xmlns:r="http://schemas.openxmlformats.org/officeDocument/2006/relationships" r:embed="rId85"/>
          <a:stretch>
            <a:fillRect/>
          </a:stretch>
        </xdr:blipFill>
        <xdr:spPr>
          <a:xfrm>
            <a:off x="63154467" y="10107211"/>
            <a:ext cx="5847455" cy="825173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18" name="Imagen 117">
            <a:extLst>
              <a:ext uri="{FF2B5EF4-FFF2-40B4-BE49-F238E27FC236}">
                <a16:creationId xmlns:a16="http://schemas.microsoft.com/office/drawing/2014/main" id="{B0477083-95BF-BD3C-9636-4C0B38967F9B}"/>
              </a:ext>
            </a:extLst>
          </xdr:cNvPr>
          <xdr:cNvPicPr>
            <a:picLocks noChangeAspect="1"/>
          </xdr:cNvPicPr>
        </xdr:nvPicPr>
        <xdr:blipFill>
          <a:blip xmlns:r="http://schemas.openxmlformats.org/officeDocument/2006/relationships" r:embed="rId86"/>
          <a:stretch>
            <a:fillRect/>
          </a:stretch>
        </xdr:blipFill>
        <xdr:spPr>
          <a:xfrm>
            <a:off x="63245208" y="18783088"/>
            <a:ext cx="5743843" cy="82274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0</xdr:colOff>
      <xdr:row>5891</xdr:row>
      <xdr:rowOff>0</xdr:rowOff>
    </xdr:from>
    <xdr:to>
      <xdr:col>8</xdr:col>
      <xdr:colOff>625651</xdr:colOff>
      <xdr:row>6073</xdr:row>
      <xdr:rowOff>180067</xdr:rowOff>
    </xdr:to>
    <xdr:grpSp>
      <xdr:nvGrpSpPr>
        <xdr:cNvPr id="119" name="Grupo 118">
          <a:extLst>
            <a:ext uri="{FF2B5EF4-FFF2-40B4-BE49-F238E27FC236}">
              <a16:creationId xmlns:a16="http://schemas.microsoft.com/office/drawing/2014/main" id="{70540FDE-06DA-4752-96D0-A82A943EF820}"/>
            </a:ext>
          </a:extLst>
        </xdr:cNvPr>
        <xdr:cNvGrpSpPr/>
      </xdr:nvGrpSpPr>
      <xdr:grpSpPr>
        <a:xfrm>
          <a:off x="1502833" y="1084622333"/>
          <a:ext cx="6107818" cy="36135178"/>
          <a:chOff x="69586374" y="1663248"/>
          <a:chExt cx="5857144" cy="34695038"/>
        </a:xfrm>
      </xdr:grpSpPr>
      <xdr:pic>
        <xdr:nvPicPr>
          <xdr:cNvPr id="120" name="Imagen 119">
            <a:extLst>
              <a:ext uri="{FF2B5EF4-FFF2-40B4-BE49-F238E27FC236}">
                <a16:creationId xmlns:a16="http://schemas.microsoft.com/office/drawing/2014/main" id="{9D42D916-273D-70A5-F49B-C644C8F45FE5}"/>
              </a:ext>
            </a:extLst>
          </xdr:cNvPr>
          <xdr:cNvPicPr>
            <a:picLocks noChangeAspect="1"/>
          </xdr:cNvPicPr>
        </xdr:nvPicPr>
        <xdr:blipFill>
          <a:blip xmlns:r="http://schemas.openxmlformats.org/officeDocument/2006/relationships" r:embed="rId87"/>
          <a:stretch>
            <a:fillRect/>
          </a:stretch>
        </xdr:blipFill>
        <xdr:spPr>
          <a:xfrm>
            <a:off x="69602121" y="1663248"/>
            <a:ext cx="5832000" cy="833800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1" name="Imagen 120">
            <a:extLst>
              <a:ext uri="{FF2B5EF4-FFF2-40B4-BE49-F238E27FC236}">
                <a16:creationId xmlns:a16="http://schemas.microsoft.com/office/drawing/2014/main" id="{489FAF37-4BDA-E50E-EC85-FC590653B790}"/>
              </a:ext>
            </a:extLst>
          </xdr:cNvPr>
          <xdr:cNvPicPr>
            <a:picLocks noChangeAspect="1"/>
          </xdr:cNvPicPr>
        </xdr:nvPicPr>
        <xdr:blipFill>
          <a:blip xmlns:r="http://schemas.openxmlformats.org/officeDocument/2006/relationships" r:embed="rId88"/>
          <a:stretch>
            <a:fillRect/>
          </a:stretch>
        </xdr:blipFill>
        <xdr:spPr>
          <a:xfrm>
            <a:off x="69586374" y="10399636"/>
            <a:ext cx="5857144" cy="83507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2" name="Imagen 121">
            <a:extLst>
              <a:ext uri="{FF2B5EF4-FFF2-40B4-BE49-F238E27FC236}">
                <a16:creationId xmlns:a16="http://schemas.microsoft.com/office/drawing/2014/main" id="{98D8AF96-EC85-640E-E7E6-91CCC412B4D1}"/>
              </a:ext>
            </a:extLst>
          </xdr:cNvPr>
          <xdr:cNvPicPr>
            <a:picLocks noChangeAspect="1"/>
          </xdr:cNvPicPr>
        </xdr:nvPicPr>
        <xdr:blipFill>
          <a:blip xmlns:r="http://schemas.openxmlformats.org/officeDocument/2006/relationships" r:embed="rId89"/>
          <a:stretch>
            <a:fillRect/>
          </a:stretch>
        </xdr:blipFill>
        <xdr:spPr>
          <a:xfrm>
            <a:off x="69605296" y="19158250"/>
            <a:ext cx="5825650" cy="8501289"/>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3" name="Imagen 122">
            <a:extLst>
              <a:ext uri="{FF2B5EF4-FFF2-40B4-BE49-F238E27FC236}">
                <a16:creationId xmlns:a16="http://schemas.microsoft.com/office/drawing/2014/main" id="{E010885B-AD85-ED7D-4D57-EF61131EFC29}"/>
              </a:ext>
            </a:extLst>
          </xdr:cNvPr>
          <xdr:cNvPicPr>
            <a:picLocks noChangeAspect="1"/>
          </xdr:cNvPicPr>
        </xdr:nvPicPr>
        <xdr:blipFill>
          <a:blip xmlns:r="http://schemas.openxmlformats.org/officeDocument/2006/relationships" r:embed="rId90"/>
          <a:stretch>
            <a:fillRect/>
          </a:stretch>
        </xdr:blipFill>
        <xdr:spPr>
          <a:xfrm>
            <a:off x="69605296" y="28057926"/>
            <a:ext cx="5825650" cy="830036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2</xdr:col>
      <xdr:colOff>1184711</xdr:colOff>
      <xdr:row>6107</xdr:row>
      <xdr:rowOff>0</xdr:rowOff>
    </xdr:from>
    <xdr:to>
      <xdr:col>8</xdr:col>
      <xdr:colOff>724346</xdr:colOff>
      <xdr:row>6247</xdr:row>
      <xdr:rowOff>20740</xdr:rowOff>
    </xdr:to>
    <xdr:grpSp>
      <xdr:nvGrpSpPr>
        <xdr:cNvPr id="124" name="Grupo 123">
          <a:extLst>
            <a:ext uri="{FF2B5EF4-FFF2-40B4-BE49-F238E27FC236}">
              <a16:creationId xmlns:a16="http://schemas.microsoft.com/office/drawing/2014/main" id="{A9CD0782-8F75-4926-B7BA-0AC14EBE02E2}"/>
            </a:ext>
          </a:extLst>
        </xdr:cNvPr>
        <xdr:cNvGrpSpPr/>
      </xdr:nvGrpSpPr>
      <xdr:grpSpPr>
        <a:xfrm>
          <a:off x="1502211" y="1127315500"/>
          <a:ext cx="6207135" cy="27678518"/>
          <a:chOff x="75904271" y="1615169"/>
          <a:chExt cx="5858475" cy="25951986"/>
        </a:xfrm>
      </xdr:grpSpPr>
      <xdr:pic>
        <xdr:nvPicPr>
          <xdr:cNvPr id="125" name="Imagen 124">
            <a:extLst>
              <a:ext uri="{FF2B5EF4-FFF2-40B4-BE49-F238E27FC236}">
                <a16:creationId xmlns:a16="http://schemas.microsoft.com/office/drawing/2014/main" id="{29E864ED-A506-878A-EB84-6096A28F84EE}"/>
              </a:ext>
            </a:extLst>
          </xdr:cNvPr>
          <xdr:cNvPicPr>
            <a:picLocks noChangeAspect="1"/>
          </xdr:cNvPicPr>
        </xdr:nvPicPr>
        <xdr:blipFill>
          <a:blip xmlns:r="http://schemas.openxmlformats.org/officeDocument/2006/relationships" r:embed="rId91"/>
          <a:stretch>
            <a:fillRect/>
          </a:stretch>
        </xdr:blipFill>
        <xdr:spPr>
          <a:xfrm>
            <a:off x="75904271" y="1615169"/>
            <a:ext cx="5858475" cy="831078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6" name="Imagen 125">
            <a:extLst>
              <a:ext uri="{FF2B5EF4-FFF2-40B4-BE49-F238E27FC236}">
                <a16:creationId xmlns:a16="http://schemas.microsoft.com/office/drawing/2014/main" id="{5C6904F9-BEAC-8A1D-6D03-EC60808ECF14}"/>
              </a:ext>
            </a:extLst>
          </xdr:cNvPr>
          <xdr:cNvPicPr>
            <a:picLocks noChangeAspect="1"/>
          </xdr:cNvPicPr>
        </xdr:nvPicPr>
        <xdr:blipFill>
          <a:blip xmlns:r="http://schemas.openxmlformats.org/officeDocument/2006/relationships" r:embed="rId92"/>
          <a:stretch>
            <a:fillRect/>
          </a:stretch>
        </xdr:blipFill>
        <xdr:spPr>
          <a:xfrm>
            <a:off x="75933921" y="10341429"/>
            <a:ext cx="5799175" cy="8406038"/>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27" name="Imagen 126">
            <a:extLst>
              <a:ext uri="{FF2B5EF4-FFF2-40B4-BE49-F238E27FC236}">
                <a16:creationId xmlns:a16="http://schemas.microsoft.com/office/drawing/2014/main" id="{1A425035-D467-5F34-1545-91E2DC183042}"/>
              </a:ext>
            </a:extLst>
          </xdr:cNvPr>
          <xdr:cNvPicPr>
            <a:picLocks noChangeAspect="1"/>
          </xdr:cNvPicPr>
        </xdr:nvPicPr>
        <xdr:blipFill>
          <a:blip xmlns:r="http://schemas.openxmlformats.org/officeDocument/2006/relationships" r:embed="rId93"/>
          <a:stretch>
            <a:fillRect/>
          </a:stretch>
        </xdr:blipFill>
        <xdr:spPr>
          <a:xfrm>
            <a:off x="75937096" y="19169289"/>
            <a:ext cx="5796000" cy="839786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452</xdr:colOff>
      <xdr:row>6281</xdr:row>
      <xdr:rowOff>0</xdr:rowOff>
    </xdr:from>
    <xdr:to>
      <xdr:col>8</xdr:col>
      <xdr:colOff>685187</xdr:colOff>
      <xdr:row>6464</xdr:row>
      <xdr:rowOff>155129</xdr:rowOff>
    </xdr:to>
    <xdr:grpSp>
      <xdr:nvGrpSpPr>
        <xdr:cNvPr id="128" name="Grupo 127">
          <a:extLst>
            <a:ext uri="{FF2B5EF4-FFF2-40B4-BE49-F238E27FC236}">
              <a16:creationId xmlns:a16="http://schemas.microsoft.com/office/drawing/2014/main" id="{007A4B81-3FC1-4FD8-A7D4-D84405D6CF86}"/>
            </a:ext>
          </a:extLst>
        </xdr:cNvPr>
        <xdr:cNvGrpSpPr/>
      </xdr:nvGrpSpPr>
      <xdr:grpSpPr>
        <a:xfrm>
          <a:off x="1503285" y="1161711333"/>
          <a:ext cx="6166902" cy="36307796"/>
          <a:chOff x="82929634" y="1660067"/>
          <a:chExt cx="5847875" cy="34867859"/>
        </a:xfrm>
      </xdr:grpSpPr>
      <xdr:pic>
        <xdr:nvPicPr>
          <xdr:cNvPr id="129" name="Imagen 128">
            <a:extLst>
              <a:ext uri="{FF2B5EF4-FFF2-40B4-BE49-F238E27FC236}">
                <a16:creationId xmlns:a16="http://schemas.microsoft.com/office/drawing/2014/main" id="{E5F9A49D-54FD-CCB1-BB6D-DAA7E78AF4E9}"/>
              </a:ext>
            </a:extLst>
          </xdr:cNvPr>
          <xdr:cNvPicPr>
            <a:picLocks noChangeAspect="1"/>
          </xdr:cNvPicPr>
        </xdr:nvPicPr>
        <xdr:blipFill>
          <a:blip xmlns:r="http://schemas.openxmlformats.org/officeDocument/2006/relationships" r:embed="rId94"/>
          <a:stretch>
            <a:fillRect/>
          </a:stretch>
        </xdr:blipFill>
        <xdr:spPr>
          <a:xfrm>
            <a:off x="82939159" y="1660067"/>
            <a:ext cx="5835175" cy="838200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0" name="Imagen 129">
            <a:extLst>
              <a:ext uri="{FF2B5EF4-FFF2-40B4-BE49-F238E27FC236}">
                <a16:creationId xmlns:a16="http://schemas.microsoft.com/office/drawing/2014/main" id="{440E755B-2C21-7C1B-4378-2B5F540D2E99}"/>
              </a:ext>
            </a:extLst>
          </xdr:cNvPr>
          <xdr:cNvPicPr>
            <a:picLocks noChangeAspect="1"/>
          </xdr:cNvPicPr>
        </xdr:nvPicPr>
        <xdr:blipFill>
          <a:blip xmlns:r="http://schemas.openxmlformats.org/officeDocument/2006/relationships" r:embed="rId95"/>
          <a:stretch>
            <a:fillRect/>
          </a:stretch>
        </xdr:blipFill>
        <xdr:spPr>
          <a:xfrm>
            <a:off x="82939159" y="10505017"/>
            <a:ext cx="5838350" cy="832349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1" name="Imagen 130">
            <a:extLst>
              <a:ext uri="{FF2B5EF4-FFF2-40B4-BE49-F238E27FC236}">
                <a16:creationId xmlns:a16="http://schemas.microsoft.com/office/drawing/2014/main" id="{8258E2E7-9B65-94C6-BBF6-ED4DE99B4AA3}"/>
              </a:ext>
            </a:extLst>
          </xdr:cNvPr>
          <xdr:cNvPicPr>
            <a:picLocks noChangeAspect="1"/>
          </xdr:cNvPicPr>
        </xdr:nvPicPr>
        <xdr:blipFill>
          <a:blip xmlns:r="http://schemas.openxmlformats.org/officeDocument/2006/relationships" r:embed="rId96"/>
          <a:stretch>
            <a:fillRect/>
          </a:stretch>
        </xdr:blipFill>
        <xdr:spPr>
          <a:xfrm>
            <a:off x="82929634" y="19291453"/>
            <a:ext cx="5844700" cy="8357962"/>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2" name="Imagen 131">
            <a:extLst>
              <a:ext uri="{FF2B5EF4-FFF2-40B4-BE49-F238E27FC236}">
                <a16:creationId xmlns:a16="http://schemas.microsoft.com/office/drawing/2014/main" id="{A61A801B-D17F-2B54-20F9-92A48AC5B316}"/>
              </a:ext>
            </a:extLst>
          </xdr:cNvPr>
          <xdr:cNvPicPr>
            <a:picLocks noChangeAspect="1"/>
          </xdr:cNvPicPr>
        </xdr:nvPicPr>
        <xdr:blipFill>
          <a:blip xmlns:r="http://schemas.openxmlformats.org/officeDocument/2006/relationships" r:embed="rId97"/>
          <a:stretch>
            <a:fillRect/>
          </a:stretch>
        </xdr:blipFill>
        <xdr:spPr>
          <a:xfrm>
            <a:off x="82934397" y="28112361"/>
            <a:ext cx="5841525" cy="841556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262610</xdr:colOff>
      <xdr:row>6497</xdr:row>
      <xdr:rowOff>190500</xdr:rowOff>
    </xdr:from>
    <xdr:to>
      <xdr:col>8</xdr:col>
      <xdr:colOff>1179674</xdr:colOff>
      <xdr:row>6638</xdr:row>
      <xdr:rowOff>798</xdr:rowOff>
    </xdr:to>
    <xdr:grpSp>
      <xdr:nvGrpSpPr>
        <xdr:cNvPr id="133" name="Grupo 132">
          <a:extLst>
            <a:ext uri="{FF2B5EF4-FFF2-40B4-BE49-F238E27FC236}">
              <a16:creationId xmlns:a16="http://schemas.microsoft.com/office/drawing/2014/main" id="{6916A916-9981-4F25-AFA0-BC4983048026}"/>
            </a:ext>
          </a:extLst>
        </xdr:cNvPr>
        <xdr:cNvGrpSpPr/>
      </xdr:nvGrpSpPr>
      <xdr:grpSpPr>
        <a:xfrm>
          <a:off x="1765443" y="1204595000"/>
          <a:ext cx="6399231" cy="27665631"/>
          <a:chOff x="88853510" y="1616073"/>
          <a:chExt cx="5847875" cy="25944744"/>
        </a:xfrm>
      </xdr:grpSpPr>
      <xdr:pic>
        <xdr:nvPicPr>
          <xdr:cNvPr id="134" name="Imagen 133">
            <a:extLst>
              <a:ext uri="{FF2B5EF4-FFF2-40B4-BE49-F238E27FC236}">
                <a16:creationId xmlns:a16="http://schemas.microsoft.com/office/drawing/2014/main" id="{E04F69E6-CD06-D080-6B85-8E32BDB17339}"/>
              </a:ext>
            </a:extLst>
          </xdr:cNvPr>
          <xdr:cNvPicPr>
            <a:picLocks noChangeAspect="1"/>
          </xdr:cNvPicPr>
        </xdr:nvPicPr>
        <xdr:blipFill>
          <a:blip xmlns:r="http://schemas.openxmlformats.org/officeDocument/2006/relationships" r:embed="rId98"/>
          <a:stretch>
            <a:fillRect/>
          </a:stretch>
        </xdr:blipFill>
        <xdr:spPr>
          <a:xfrm>
            <a:off x="88853510" y="1616073"/>
            <a:ext cx="5847875" cy="8368394"/>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5" name="Imagen 134">
            <a:extLst>
              <a:ext uri="{FF2B5EF4-FFF2-40B4-BE49-F238E27FC236}">
                <a16:creationId xmlns:a16="http://schemas.microsoft.com/office/drawing/2014/main" id="{7E22DB73-802B-B26E-9872-78A348BD7D0A}"/>
              </a:ext>
            </a:extLst>
          </xdr:cNvPr>
          <xdr:cNvPicPr>
            <a:picLocks noChangeAspect="1"/>
          </xdr:cNvPicPr>
        </xdr:nvPicPr>
        <xdr:blipFill>
          <a:blip xmlns:r="http://schemas.openxmlformats.org/officeDocument/2006/relationships" r:embed="rId99"/>
          <a:stretch>
            <a:fillRect/>
          </a:stretch>
        </xdr:blipFill>
        <xdr:spPr>
          <a:xfrm>
            <a:off x="88853510" y="10435094"/>
            <a:ext cx="5847875" cy="8368391"/>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pic>
        <xdr:nvPicPr>
          <xdr:cNvPr id="136" name="Imagen 135">
            <a:extLst>
              <a:ext uri="{FF2B5EF4-FFF2-40B4-BE49-F238E27FC236}">
                <a16:creationId xmlns:a16="http://schemas.microsoft.com/office/drawing/2014/main" id="{438DF565-4834-5118-4555-0586D0EE849A}"/>
              </a:ext>
            </a:extLst>
          </xdr:cNvPr>
          <xdr:cNvPicPr>
            <a:picLocks noChangeAspect="1"/>
          </xdr:cNvPicPr>
        </xdr:nvPicPr>
        <xdr:blipFill>
          <a:blip xmlns:r="http://schemas.openxmlformats.org/officeDocument/2006/relationships" r:embed="rId100"/>
          <a:stretch>
            <a:fillRect/>
          </a:stretch>
        </xdr:blipFill>
        <xdr:spPr>
          <a:xfrm>
            <a:off x="88853510" y="19260461"/>
            <a:ext cx="5847875" cy="8300356"/>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grpSp>
    <xdr:clientData/>
  </xdr:twoCellAnchor>
  <xdr:twoCellAnchor>
    <xdr:from>
      <xdr:col>3</xdr:col>
      <xdr:colOff>98425</xdr:colOff>
      <xdr:row>1399</xdr:row>
      <xdr:rowOff>104775</xdr:rowOff>
    </xdr:from>
    <xdr:to>
      <xdr:col>10</xdr:col>
      <xdr:colOff>765175</xdr:colOff>
      <xdr:row>1659</xdr:row>
      <xdr:rowOff>69261</xdr:rowOff>
    </xdr:to>
    <xdr:grpSp>
      <xdr:nvGrpSpPr>
        <xdr:cNvPr id="143" name="Grupo 142">
          <a:extLst>
            <a:ext uri="{FF2B5EF4-FFF2-40B4-BE49-F238E27FC236}">
              <a16:creationId xmlns:a16="http://schemas.microsoft.com/office/drawing/2014/main" id="{D77E6B54-AAE7-488D-925F-9B27B55F3689}"/>
            </a:ext>
          </a:extLst>
        </xdr:cNvPr>
        <xdr:cNvGrpSpPr/>
      </xdr:nvGrpSpPr>
      <xdr:grpSpPr>
        <a:xfrm>
          <a:off x="1601258" y="196990053"/>
          <a:ext cx="7454195" cy="51328930"/>
          <a:chOff x="1609725" y="237766225"/>
          <a:chExt cx="7461250" cy="53621986"/>
        </a:xfrm>
      </xdr:grpSpPr>
      <xdr:pic>
        <xdr:nvPicPr>
          <xdr:cNvPr id="144" name="Imagen 143">
            <a:extLst>
              <a:ext uri="{FF2B5EF4-FFF2-40B4-BE49-F238E27FC236}">
                <a16:creationId xmlns:a16="http://schemas.microsoft.com/office/drawing/2014/main" id="{094FDFF9-A98D-944A-DD9E-D2DA882E5763}"/>
              </a:ext>
            </a:extLst>
          </xdr:cNvPr>
          <xdr:cNvPicPr>
            <a:picLocks noChangeAspect="1"/>
          </xdr:cNvPicPr>
        </xdr:nvPicPr>
        <xdr:blipFill>
          <a:blip xmlns:r="http://schemas.openxmlformats.org/officeDocument/2006/relationships" r:embed="rId101"/>
          <a:stretch>
            <a:fillRect/>
          </a:stretch>
        </xdr:blipFill>
        <xdr:spPr>
          <a:xfrm>
            <a:off x="1638300" y="237766225"/>
            <a:ext cx="7337425" cy="10546241"/>
          </a:xfrm>
          <a:prstGeom prst="rect">
            <a:avLst/>
          </a:prstGeom>
          <a:ln w="38100">
            <a:solidFill>
              <a:schemeClr val="tx1"/>
            </a:solidFill>
            <a:prstDash val="solid"/>
          </a:ln>
        </xdr:spPr>
      </xdr:pic>
      <xdr:pic>
        <xdr:nvPicPr>
          <xdr:cNvPr id="145" name="Imagen 144">
            <a:extLst>
              <a:ext uri="{FF2B5EF4-FFF2-40B4-BE49-F238E27FC236}">
                <a16:creationId xmlns:a16="http://schemas.microsoft.com/office/drawing/2014/main" id="{20EF664A-FACF-B1F6-9FFD-87313D5F1C82}"/>
              </a:ext>
            </a:extLst>
          </xdr:cNvPr>
          <xdr:cNvPicPr>
            <a:picLocks noChangeAspect="1"/>
          </xdr:cNvPicPr>
        </xdr:nvPicPr>
        <xdr:blipFill>
          <a:blip xmlns:r="http://schemas.openxmlformats.org/officeDocument/2006/relationships" r:embed="rId102"/>
          <a:stretch>
            <a:fillRect/>
          </a:stretch>
        </xdr:blipFill>
        <xdr:spPr>
          <a:xfrm>
            <a:off x="1638300" y="248646950"/>
            <a:ext cx="7346950" cy="10449490"/>
          </a:xfrm>
          <a:prstGeom prst="rect">
            <a:avLst/>
          </a:prstGeom>
          <a:ln w="38100">
            <a:solidFill>
              <a:schemeClr val="tx1"/>
            </a:solidFill>
            <a:prstDash val="solid"/>
          </a:ln>
        </xdr:spPr>
      </xdr:pic>
      <xdr:pic>
        <xdr:nvPicPr>
          <xdr:cNvPr id="146" name="Imagen 145">
            <a:extLst>
              <a:ext uri="{FF2B5EF4-FFF2-40B4-BE49-F238E27FC236}">
                <a16:creationId xmlns:a16="http://schemas.microsoft.com/office/drawing/2014/main" id="{D4E9B189-7B15-FA95-2CB8-1045669F95F5}"/>
              </a:ext>
            </a:extLst>
          </xdr:cNvPr>
          <xdr:cNvPicPr>
            <a:picLocks noChangeAspect="1"/>
          </xdr:cNvPicPr>
        </xdr:nvPicPr>
        <xdr:blipFill>
          <a:blip xmlns:r="http://schemas.openxmlformats.org/officeDocument/2006/relationships" r:embed="rId103"/>
          <a:stretch>
            <a:fillRect/>
          </a:stretch>
        </xdr:blipFill>
        <xdr:spPr>
          <a:xfrm>
            <a:off x="1647824" y="259305425"/>
            <a:ext cx="7388225" cy="10451845"/>
          </a:xfrm>
          <a:prstGeom prst="rect">
            <a:avLst/>
          </a:prstGeom>
          <a:ln w="38100">
            <a:solidFill>
              <a:schemeClr val="tx1"/>
            </a:solidFill>
            <a:prstDash val="solid"/>
          </a:ln>
        </xdr:spPr>
      </xdr:pic>
      <xdr:pic>
        <xdr:nvPicPr>
          <xdr:cNvPr id="147" name="Imagen 146">
            <a:extLst>
              <a:ext uri="{FF2B5EF4-FFF2-40B4-BE49-F238E27FC236}">
                <a16:creationId xmlns:a16="http://schemas.microsoft.com/office/drawing/2014/main" id="{A8E0EB94-7A21-445E-CFA9-70A979EA62EA}"/>
              </a:ext>
            </a:extLst>
          </xdr:cNvPr>
          <xdr:cNvPicPr>
            <a:picLocks noChangeAspect="1"/>
          </xdr:cNvPicPr>
        </xdr:nvPicPr>
        <xdr:blipFill>
          <a:blip xmlns:r="http://schemas.openxmlformats.org/officeDocument/2006/relationships" r:embed="rId104"/>
          <a:stretch>
            <a:fillRect/>
          </a:stretch>
        </xdr:blipFill>
        <xdr:spPr>
          <a:xfrm>
            <a:off x="1635125" y="269928974"/>
            <a:ext cx="7413625" cy="10559129"/>
          </a:xfrm>
          <a:prstGeom prst="rect">
            <a:avLst/>
          </a:prstGeom>
          <a:ln w="38100">
            <a:solidFill>
              <a:schemeClr val="tx1"/>
            </a:solidFill>
            <a:prstDash val="solid"/>
          </a:ln>
        </xdr:spPr>
      </xdr:pic>
      <xdr:pic>
        <xdr:nvPicPr>
          <xdr:cNvPr id="148" name="Imagen 147">
            <a:extLst>
              <a:ext uri="{FF2B5EF4-FFF2-40B4-BE49-F238E27FC236}">
                <a16:creationId xmlns:a16="http://schemas.microsoft.com/office/drawing/2014/main" id="{4D12DC09-029A-E515-89E8-32F57AF05886}"/>
              </a:ext>
            </a:extLst>
          </xdr:cNvPr>
          <xdr:cNvPicPr>
            <a:picLocks noChangeAspect="1"/>
          </xdr:cNvPicPr>
        </xdr:nvPicPr>
        <xdr:blipFill>
          <a:blip xmlns:r="http://schemas.openxmlformats.org/officeDocument/2006/relationships" r:embed="rId105"/>
          <a:stretch>
            <a:fillRect/>
          </a:stretch>
        </xdr:blipFill>
        <xdr:spPr>
          <a:xfrm>
            <a:off x="1609725" y="280822400"/>
            <a:ext cx="7461250" cy="10565811"/>
          </a:xfrm>
          <a:prstGeom prst="rect">
            <a:avLst/>
          </a:prstGeom>
          <a:ln w="38100">
            <a:solidFill>
              <a:schemeClr val="tx1"/>
            </a:solidFill>
            <a:prstDash val="solid"/>
          </a:ln>
        </xdr:spPr>
      </xdr:pic>
    </xdr:grpSp>
    <xdr:clientData/>
  </xdr:twoCellAnchor>
  <xdr:twoCellAnchor editAs="oneCell">
    <xdr:from>
      <xdr:col>3</xdr:col>
      <xdr:colOff>120194</xdr:colOff>
      <xdr:row>45</xdr:row>
      <xdr:rowOff>27214</xdr:rowOff>
    </xdr:from>
    <xdr:to>
      <xdr:col>10</xdr:col>
      <xdr:colOff>111322</xdr:colOff>
      <xdr:row>86</xdr:row>
      <xdr:rowOff>173480</xdr:rowOff>
    </xdr:to>
    <xdr:pic>
      <xdr:nvPicPr>
        <xdr:cNvPr id="149" name="Imagen 148">
          <a:extLst>
            <a:ext uri="{FF2B5EF4-FFF2-40B4-BE49-F238E27FC236}">
              <a16:creationId xmlns:a16="http://schemas.microsoft.com/office/drawing/2014/main" id="{3FFACF15-B65D-4E06-AC14-584966B3C40F}"/>
            </a:ext>
          </a:extLst>
        </xdr:cNvPr>
        <xdr:cNvPicPr>
          <a:picLocks noChangeAspect="1"/>
        </xdr:cNvPicPr>
      </xdr:nvPicPr>
      <xdr:blipFill>
        <a:blip xmlns:r="http://schemas.openxmlformats.org/officeDocument/2006/relationships" r:embed="rId106"/>
        <a:stretch>
          <a:fillRect/>
        </a:stretch>
      </xdr:blipFill>
      <xdr:spPr>
        <a:xfrm>
          <a:off x="1626051" y="40249928"/>
          <a:ext cx="6776557" cy="8328695"/>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140153</xdr:colOff>
      <xdr:row>87</xdr:row>
      <xdr:rowOff>104775</xdr:rowOff>
    </xdr:from>
    <xdr:to>
      <xdr:col>10</xdr:col>
      <xdr:colOff>118381</xdr:colOff>
      <xdr:row>132</xdr:row>
      <xdr:rowOff>31508</xdr:rowOff>
    </xdr:to>
    <xdr:pic>
      <xdr:nvPicPr>
        <xdr:cNvPr id="150" name="Imagen 149">
          <a:extLst>
            <a:ext uri="{FF2B5EF4-FFF2-40B4-BE49-F238E27FC236}">
              <a16:creationId xmlns:a16="http://schemas.microsoft.com/office/drawing/2014/main" id="{26D9E6D3-DFD3-4DB7-9CE9-EDE98103B907}"/>
            </a:ext>
          </a:extLst>
        </xdr:cNvPr>
        <xdr:cNvPicPr>
          <a:picLocks noChangeAspect="1"/>
        </xdr:cNvPicPr>
      </xdr:nvPicPr>
      <xdr:blipFill>
        <a:blip xmlns:r="http://schemas.openxmlformats.org/officeDocument/2006/relationships" r:embed="rId107"/>
        <a:stretch>
          <a:fillRect/>
        </a:stretch>
      </xdr:blipFill>
      <xdr:spPr>
        <a:xfrm>
          <a:off x="1646010" y="48709489"/>
          <a:ext cx="6763657" cy="8907448"/>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226779</xdr:colOff>
      <xdr:row>132</xdr:row>
      <xdr:rowOff>172358</xdr:rowOff>
    </xdr:from>
    <xdr:to>
      <xdr:col>10</xdr:col>
      <xdr:colOff>127900</xdr:colOff>
      <xdr:row>176</xdr:row>
      <xdr:rowOff>89269</xdr:rowOff>
    </xdr:to>
    <xdr:pic>
      <xdr:nvPicPr>
        <xdr:cNvPr id="151" name="Imagen 150">
          <a:extLst>
            <a:ext uri="{FF2B5EF4-FFF2-40B4-BE49-F238E27FC236}">
              <a16:creationId xmlns:a16="http://schemas.microsoft.com/office/drawing/2014/main" id="{E998890D-A4E3-40B3-A4A3-A9508B794069}"/>
            </a:ext>
          </a:extLst>
        </xdr:cNvPr>
        <xdr:cNvPicPr>
          <a:picLocks noChangeAspect="1"/>
        </xdr:cNvPicPr>
      </xdr:nvPicPr>
      <xdr:blipFill>
        <a:blip xmlns:r="http://schemas.openxmlformats.org/officeDocument/2006/relationships" r:embed="rId108"/>
        <a:stretch>
          <a:fillRect/>
        </a:stretch>
      </xdr:blipFill>
      <xdr:spPr>
        <a:xfrm>
          <a:off x="1732636" y="57757787"/>
          <a:ext cx="6686550" cy="8698053"/>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290284</xdr:colOff>
      <xdr:row>177</xdr:row>
      <xdr:rowOff>452</xdr:rowOff>
    </xdr:from>
    <xdr:to>
      <xdr:col>10</xdr:col>
      <xdr:colOff>152398</xdr:colOff>
      <xdr:row>221</xdr:row>
      <xdr:rowOff>65572</xdr:rowOff>
    </xdr:to>
    <xdr:pic>
      <xdr:nvPicPr>
        <xdr:cNvPr id="152" name="Imagen 151">
          <a:extLst>
            <a:ext uri="{FF2B5EF4-FFF2-40B4-BE49-F238E27FC236}">
              <a16:creationId xmlns:a16="http://schemas.microsoft.com/office/drawing/2014/main" id="{9E5501C9-7F1F-4DA8-8ACB-698B32D8686F}"/>
            </a:ext>
          </a:extLst>
        </xdr:cNvPr>
        <xdr:cNvPicPr>
          <a:picLocks noChangeAspect="1"/>
        </xdr:cNvPicPr>
      </xdr:nvPicPr>
      <xdr:blipFill>
        <a:blip xmlns:r="http://schemas.openxmlformats.org/officeDocument/2006/relationships" r:embed="rId109"/>
        <a:stretch>
          <a:fillRect/>
        </a:stretch>
      </xdr:blipFill>
      <xdr:spPr>
        <a:xfrm>
          <a:off x="1796141" y="66566595"/>
          <a:ext cx="6647543" cy="8846263"/>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294536</xdr:colOff>
      <xdr:row>221</xdr:row>
      <xdr:rowOff>141722</xdr:rowOff>
    </xdr:from>
    <xdr:to>
      <xdr:col>10</xdr:col>
      <xdr:colOff>247364</xdr:colOff>
      <xdr:row>267</xdr:row>
      <xdr:rowOff>126404</xdr:rowOff>
    </xdr:to>
    <xdr:pic>
      <xdr:nvPicPr>
        <xdr:cNvPr id="153" name="Imagen 152">
          <a:extLst>
            <a:ext uri="{FF2B5EF4-FFF2-40B4-BE49-F238E27FC236}">
              <a16:creationId xmlns:a16="http://schemas.microsoft.com/office/drawing/2014/main" id="{FD7FD7E7-E5A8-4ED9-9751-32D119224DA1}"/>
            </a:ext>
          </a:extLst>
        </xdr:cNvPr>
        <xdr:cNvPicPr>
          <a:picLocks noChangeAspect="1"/>
        </xdr:cNvPicPr>
      </xdr:nvPicPr>
      <xdr:blipFill>
        <a:blip xmlns:r="http://schemas.openxmlformats.org/officeDocument/2006/relationships" r:embed="rId110"/>
        <a:stretch>
          <a:fillRect/>
        </a:stretch>
      </xdr:blipFill>
      <xdr:spPr>
        <a:xfrm>
          <a:off x="1800393" y="75489008"/>
          <a:ext cx="6738257" cy="9164967"/>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245176</xdr:colOff>
      <xdr:row>268</xdr:row>
      <xdr:rowOff>18142</xdr:rowOff>
    </xdr:from>
    <xdr:to>
      <xdr:col>10</xdr:col>
      <xdr:colOff>256762</xdr:colOff>
      <xdr:row>312</xdr:row>
      <xdr:rowOff>67118</xdr:rowOff>
    </xdr:to>
    <xdr:pic>
      <xdr:nvPicPr>
        <xdr:cNvPr id="154" name="Imagen 153">
          <a:extLst>
            <a:ext uri="{FF2B5EF4-FFF2-40B4-BE49-F238E27FC236}">
              <a16:creationId xmlns:a16="http://schemas.microsoft.com/office/drawing/2014/main" id="{47976A52-75AF-4171-896B-0B66E8B15AF0}"/>
            </a:ext>
          </a:extLst>
        </xdr:cNvPr>
        <xdr:cNvPicPr>
          <a:picLocks noChangeAspect="1"/>
        </xdr:cNvPicPr>
      </xdr:nvPicPr>
      <xdr:blipFill>
        <a:blip xmlns:r="http://schemas.openxmlformats.org/officeDocument/2006/relationships" r:embed="rId111"/>
        <a:stretch>
          <a:fillRect/>
        </a:stretch>
      </xdr:blipFill>
      <xdr:spPr>
        <a:xfrm>
          <a:off x="1751033" y="84745285"/>
          <a:ext cx="6797015" cy="8830119"/>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217712</xdr:colOff>
      <xdr:row>313</xdr:row>
      <xdr:rowOff>0</xdr:rowOff>
    </xdr:from>
    <xdr:to>
      <xdr:col>10</xdr:col>
      <xdr:colOff>276677</xdr:colOff>
      <xdr:row>357</xdr:row>
      <xdr:rowOff>64078</xdr:rowOff>
    </xdr:to>
    <xdr:pic>
      <xdr:nvPicPr>
        <xdr:cNvPr id="155" name="Imagen 154">
          <a:extLst>
            <a:ext uri="{FF2B5EF4-FFF2-40B4-BE49-F238E27FC236}">
              <a16:creationId xmlns:a16="http://schemas.microsoft.com/office/drawing/2014/main" id="{D410CA2D-BBBA-4F8D-84DA-19BD0DF73181}"/>
            </a:ext>
          </a:extLst>
        </xdr:cNvPr>
        <xdr:cNvPicPr>
          <a:picLocks noChangeAspect="1"/>
        </xdr:cNvPicPr>
      </xdr:nvPicPr>
      <xdr:blipFill>
        <a:blip xmlns:r="http://schemas.openxmlformats.org/officeDocument/2006/relationships" r:embed="rId112"/>
        <a:stretch>
          <a:fillRect/>
        </a:stretch>
      </xdr:blipFill>
      <xdr:spPr>
        <a:xfrm>
          <a:off x="1723569" y="93707857"/>
          <a:ext cx="6844394" cy="8845221"/>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199569</xdr:colOff>
      <xdr:row>357</xdr:row>
      <xdr:rowOff>198292</xdr:rowOff>
    </xdr:from>
    <xdr:to>
      <xdr:col>10</xdr:col>
      <xdr:colOff>287580</xdr:colOff>
      <xdr:row>404</xdr:row>
      <xdr:rowOff>29439</xdr:rowOff>
    </xdr:to>
    <xdr:pic>
      <xdr:nvPicPr>
        <xdr:cNvPr id="156" name="Imagen 155">
          <a:extLst>
            <a:ext uri="{FF2B5EF4-FFF2-40B4-BE49-F238E27FC236}">
              <a16:creationId xmlns:a16="http://schemas.microsoft.com/office/drawing/2014/main" id="{DA24DC2E-F6BA-462C-86B0-8FB4F3E624DB}"/>
            </a:ext>
          </a:extLst>
        </xdr:cNvPr>
        <xdr:cNvPicPr>
          <a:picLocks noChangeAspect="1"/>
        </xdr:cNvPicPr>
      </xdr:nvPicPr>
      <xdr:blipFill>
        <a:blip xmlns:r="http://schemas.openxmlformats.org/officeDocument/2006/relationships" r:embed="rId113"/>
        <a:stretch>
          <a:fillRect/>
        </a:stretch>
      </xdr:blipFill>
      <xdr:spPr>
        <a:xfrm>
          <a:off x="1705426" y="102687292"/>
          <a:ext cx="6873440" cy="9211004"/>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244923</xdr:colOff>
      <xdr:row>405</xdr:row>
      <xdr:rowOff>1</xdr:rowOff>
    </xdr:from>
    <xdr:to>
      <xdr:col>10</xdr:col>
      <xdr:colOff>256757</xdr:colOff>
      <xdr:row>449</xdr:row>
      <xdr:rowOff>49578</xdr:rowOff>
    </xdr:to>
    <xdr:pic>
      <xdr:nvPicPr>
        <xdr:cNvPr id="157" name="Imagen 156">
          <a:extLst>
            <a:ext uri="{FF2B5EF4-FFF2-40B4-BE49-F238E27FC236}">
              <a16:creationId xmlns:a16="http://schemas.microsoft.com/office/drawing/2014/main" id="{F6AA0B93-ED93-4E9F-A23D-8D6173374A8E}"/>
            </a:ext>
          </a:extLst>
        </xdr:cNvPr>
        <xdr:cNvPicPr>
          <a:picLocks noChangeAspect="1"/>
        </xdr:cNvPicPr>
      </xdr:nvPicPr>
      <xdr:blipFill>
        <a:blip xmlns:r="http://schemas.openxmlformats.org/officeDocument/2006/relationships" r:embed="rId114"/>
        <a:stretch>
          <a:fillRect/>
        </a:stretch>
      </xdr:blipFill>
      <xdr:spPr>
        <a:xfrm>
          <a:off x="1750780" y="112068430"/>
          <a:ext cx="6797263" cy="8830719"/>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276384</xdr:colOff>
      <xdr:row>449</xdr:row>
      <xdr:rowOff>173182</xdr:rowOff>
    </xdr:from>
    <xdr:to>
      <xdr:col>10</xdr:col>
      <xdr:colOff>253582</xdr:colOff>
      <xdr:row>495</xdr:row>
      <xdr:rowOff>86713</xdr:rowOff>
    </xdr:to>
    <xdr:pic>
      <xdr:nvPicPr>
        <xdr:cNvPr id="158" name="Imagen 157">
          <a:extLst>
            <a:ext uri="{FF2B5EF4-FFF2-40B4-BE49-F238E27FC236}">
              <a16:creationId xmlns:a16="http://schemas.microsoft.com/office/drawing/2014/main" id="{8D3BCCA4-2912-4B42-81F4-7E3AC464E4A0}"/>
            </a:ext>
          </a:extLst>
        </xdr:cNvPr>
        <xdr:cNvPicPr>
          <a:picLocks noChangeAspect="1"/>
        </xdr:cNvPicPr>
      </xdr:nvPicPr>
      <xdr:blipFill>
        <a:blip xmlns:r="http://schemas.openxmlformats.org/officeDocument/2006/relationships" r:embed="rId115"/>
        <a:stretch>
          <a:fillRect/>
        </a:stretch>
      </xdr:blipFill>
      <xdr:spPr>
        <a:xfrm>
          <a:off x="1782241" y="121022753"/>
          <a:ext cx="6762627" cy="9093817"/>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263069</xdr:colOff>
      <xdr:row>496</xdr:row>
      <xdr:rowOff>0</xdr:rowOff>
    </xdr:from>
    <xdr:to>
      <xdr:col>10</xdr:col>
      <xdr:colOff>212970</xdr:colOff>
      <xdr:row>540</xdr:row>
      <xdr:rowOff>150676</xdr:rowOff>
    </xdr:to>
    <xdr:pic>
      <xdr:nvPicPr>
        <xdr:cNvPr id="159" name="Imagen 158">
          <a:extLst>
            <a:ext uri="{FF2B5EF4-FFF2-40B4-BE49-F238E27FC236}">
              <a16:creationId xmlns:a16="http://schemas.microsoft.com/office/drawing/2014/main" id="{487F0046-5E4A-4B07-A97C-E01A1EED4B7B}"/>
            </a:ext>
          </a:extLst>
        </xdr:cNvPr>
        <xdr:cNvPicPr>
          <a:picLocks noChangeAspect="1"/>
        </xdr:cNvPicPr>
      </xdr:nvPicPr>
      <xdr:blipFill>
        <a:blip xmlns:r="http://schemas.openxmlformats.org/officeDocument/2006/relationships" r:embed="rId116"/>
        <a:stretch>
          <a:fillRect/>
        </a:stretch>
      </xdr:blipFill>
      <xdr:spPr>
        <a:xfrm>
          <a:off x="1768926" y="130229429"/>
          <a:ext cx="6735330" cy="8931818"/>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217710</xdr:colOff>
      <xdr:row>541</xdr:row>
      <xdr:rowOff>54427</xdr:rowOff>
    </xdr:from>
    <xdr:to>
      <xdr:col>10</xdr:col>
      <xdr:colOff>202247</xdr:colOff>
      <xdr:row>586</xdr:row>
      <xdr:rowOff>130132</xdr:rowOff>
    </xdr:to>
    <xdr:pic>
      <xdr:nvPicPr>
        <xdr:cNvPr id="160" name="Imagen 159">
          <a:extLst>
            <a:ext uri="{FF2B5EF4-FFF2-40B4-BE49-F238E27FC236}">
              <a16:creationId xmlns:a16="http://schemas.microsoft.com/office/drawing/2014/main" id="{49344A5C-D537-4E6F-B85D-7008ED5112B1}"/>
            </a:ext>
          </a:extLst>
        </xdr:cNvPr>
        <xdr:cNvPicPr>
          <a:picLocks noChangeAspect="1"/>
        </xdr:cNvPicPr>
      </xdr:nvPicPr>
      <xdr:blipFill>
        <a:blip xmlns:r="http://schemas.openxmlformats.org/officeDocument/2006/relationships" r:embed="rId117"/>
        <a:stretch>
          <a:fillRect/>
        </a:stretch>
      </xdr:blipFill>
      <xdr:spPr>
        <a:xfrm>
          <a:off x="1723567" y="139264570"/>
          <a:ext cx="6769966" cy="9056419"/>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136067</xdr:colOff>
      <xdr:row>587</xdr:row>
      <xdr:rowOff>45353</xdr:rowOff>
    </xdr:from>
    <xdr:to>
      <xdr:col>10</xdr:col>
      <xdr:colOff>230492</xdr:colOff>
      <xdr:row>632</xdr:row>
      <xdr:rowOff>122411</xdr:rowOff>
    </xdr:to>
    <xdr:pic>
      <xdr:nvPicPr>
        <xdr:cNvPr id="161" name="Imagen 160">
          <a:extLst>
            <a:ext uri="{FF2B5EF4-FFF2-40B4-BE49-F238E27FC236}">
              <a16:creationId xmlns:a16="http://schemas.microsoft.com/office/drawing/2014/main" id="{808EFF8D-B64E-4015-96D3-06B3610A173B}"/>
            </a:ext>
          </a:extLst>
        </xdr:cNvPr>
        <xdr:cNvPicPr>
          <a:picLocks noChangeAspect="1"/>
        </xdr:cNvPicPr>
      </xdr:nvPicPr>
      <xdr:blipFill>
        <a:blip xmlns:r="http://schemas.openxmlformats.org/officeDocument/2006/relationships" r:embed="rId118"/>
        <a:stretch>
          <a:fillRect/>
        </a:stretch>
      </xdr:blipFill>
      <xdr:spPr>
        <a:xfrm>
          <a:off x="1641924" y="148435782"/>
          <a:ext cx="6879854" cy="9057772"/>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218538</xdr:colOff>
      <xdr:row>633</xdr:row>
      <xdr:rowOff>36284</xdr:rowOff>
    </xdr:from>
    <xdr:to>
      <xdr:col>10</xdr:col>
      <xdr:colOff>203160</xdr:colOff>
      <xdr:row>677</xdr:row>
      <xdr:rowOff>15667</xdr:rowOff>
    </xdr:to>
    <xdr:pic>
      <xdr:nvPicPr>
        <xdr:cNvPr id="162" name="Imagen 161">
          <a:extLst>
            <a:ext uri="{FF2B5EF4-FFF2-40B4-BE49-F238E27FC236}">
              <a16:creationId xmlns:a16="http://schemas.microsoft.com/office/drawing/2014/main" id="{EC54E492-DB8C-49F3-B7F1-34C4629ED878}"/>
            </a:ext>
          </a:extLst>
        </xdr:cNvPr>
        <xdr:cNvPicPr>
          <a:picLocks noChangeAspect="1"/>
        </xdr:cNvPicPr>
      </xdr:nvPicPr>
      <xdr:blipFill>
        <a:blip xmlns:r="http://schemas.openxmlformats.org/officeDocument/2006/relationships" r:embed="rId119"/>
        <a:stretch>
          <a:fillRect/>
        </a:stretch>
      </xdr:blipFill>
      <xdr:spPr>
        <a:xfrm>
          <a:off x="1724395" y="157606998"/>
          <a:ext cx="6770051" cy="8760526"/>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254371</xdr:colOff>
      <xdr:row>678</xdr:row>
      <xdr:rowOff>1</xdr:rowOff>
    </xdr:from>
    <xdr:to>
      <xdr:col>10</xdr:col>
      <xdr:colOff>245572</xdr:colOff>
      <xdr:row>722</xdr:row>
      <xdr:rowOff>171162</xdr:rowOff>
    </xdr:to>
    <xdr:pic>
      <xdr:nvPicPr>
        <xdr:cNvPr id="163" name="Imagen 162">
          <a:extLst>
            <a:ext uri="{FF2B5EF4-FFF2-40B4-BE49-F238E27FC236}">
              <a16:creationId xmlns:a16="http://schemas.microsoft.com/office/drawing/2014/main" id="{83426878-64AE-4B4A-B361-F32FC2D5670A}"/>
            </a:ext>
          </a:extLst>
        </xdr:cNvPr>
        <xdr:cNvPicPr>
          <a:picLocks noChangeAspect="1"/>
        </xdr:cNvPicPr>
      </xdr:nvPicPr>
      <xdr:blipFill>
        <a:blip xmlns:r="http://schemas.openxmlformats.org/officeDocument/2006/relationships" r:embed="rId120"/>
        <a:stretch>
          <a:fillRect/>
        </a:stretch>
      </xdr:blipFill>
      <xdr:spPr>
        <a:xfrm>
          <a:off x="1760228" y="166551430"/>
          <a:ext cx="6776630" cy="8952303"/>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243779</xdr:colOff>
      <xdr:row>724</xdr:row>
      <xdr:rowOff>0</xdr:rowOff>
    </xdr:from>
    <xdr:to>
      <xdr:col>10</xdr:col>
      <xdr:colOff>182711</xdr:colOff>
      <xdr:row>767</xdr:row>
      <xdr:rowOff>124448</xdr:rowOff>
    </xdr:to>
    <xdr:pic>
      <xdr:nvPicPr>
        <xdr:cNvPr id="164" name="Imagen 163">
          <a:extLst>
            <a:ext uri="{FF2B5EF4-FFF2-40B4-BE49-F238E27FC236}">
              <a16:creationId xmlns:a16="http://schemas.microsoft.com/office/drawing/2014/main" id="{56E4E67B-BE6B-4523-949D-64ECFB07EBB5}"/>
            </a:ext>
          </a:extLst>
        </xdr:cNvPr>
        <xdr:cNvPicPr>
          <a:picLocks noChangeAspect="1"/>
        </xdr:cNvPicPr>
      </xdr:nvPicPr>
      <xdr:blipFill>
        <a:blip xmlns:r="http://schemas.openxmlformats.org/officeDocument/2006/relationships" r:embed="rId121"/>
        <a:stretch>
          <a:fillRect/>
        </a:stretch>
      </xdr:blipFill>
      <xdr:spPr>
        <a:xfrm>
          <a:off x="1749636" y="175731714"/>
          <a:ext cx="6724361" cy="8706020"/>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270987</xdr:colOff>
      <xdr:row>768</xdr:row>
      <xdr:rowOff>108861</xdr:rowOff>
    </xdr:from>
    <xdr:to>
      <xdr:col>10</xdr:col>
      <xdr:colOff>167993</xdr:colOff>
      <xdr:row>812</xdr:row>
      <xdr:rowOff>29938</xdr:rowOff>
    </xdr:to>
    <xdr:pic>
      <xdr:nvPicPr>
        <xdr:cNvPr id="165" name="Imagen 164">
          <a:extLst>
            <a:ext uri="{FF2B5EF4-FFF2-40B4-BE49-F238E27FC236}">
              <a16:creationId xmlns:a16="http://schemas.microsoft.com/office/drawing/2014/main" id="{5FEA5096-2174-4E5D-BDBF-6F5C9A31F14E}"/>
            </a:ext>
          </a:extLst>
        </xdr:cNvPr>
        <xdr:cNvPicPr>
          <a:picLocks noChangeAspect="1"/>
        </xdr:cNvPicPr>
      </xdr:nvPicPr>
      <xdr:blipFill>
        <a:blip xmlns:r="http://schemas.openxmlformats.org/officeDocument/2006/relationships" r:embed="rId122"/>
        <a:stretch>
          <a:fillRect/>
        </a:stretch>
      </xdr:blipFill>
      <xdr:spPr>
        <a:xfrm>
          <a:off x="1776844" y="184621718"/>
          <a:ext cx="6682435" cy="8702220"/>
        </a:xfrm>
        <a:prstGeom prst="rect">
          <a:avLst/>
        </a:prstGeom>
        <a:solidFill>
          <a:srgbClr val="000000">
            <a:shade val="95000"/>
          </a:srgbClr>
        </a:solidFill>
        <a:ln w="38100" cap="sq">
          <a:solidFill>
            <a:srgbClr val="000000"/>
          </a:solidFill>
          <a:miter lim="800000"/>
        </a:ln>
        <a:effectLst/>
      </xdr:spPr>
    </xdr:pic>
    <xdr:clientData/>
  </xdr:twoCellAnchor>
  <xdr:twoCellAnchor editAs="oneCell">
    <xdr:from>
      <xdr:col>3</xdr:col>
      <xdr:colOff>396874</xdr:colOff>
      <xdr:row>6653</xdr:row>
      <xdr:rowOff>63500</xdr:rowOff>
    </xdr:from>
    <xdr:to>
      <xdr:col>10</xdr:col>
      <xdr:colOff>302374</xdr:colOff>
      <xdr:row>6704</xdr:row>
      <xdr:rowOff>68001</xdr:rowOff>
    </xdr:to>
    <xdr:pic>
      <xdr:nvPicPr>
        <xdr:cNvPr id="195" name="Imagen 194">
          <a:extLst>
            <a:ext uri="{FF2B5EF4-FFF2-40B4-BE49-F238E27FC236}">
              <a16:creationId xmlns:a16="http://schemas.microsoft.com/office/drawing/2014/main" id="{91E06287-BD51-A5F6-71C5-5A7E8D4E8658}"/>
            </a:ext>
          </a:extLst>
        </xdr:cNvPr>
        <xdr:cNvPicPr>
          <a:picLocks noChangeAspect="1"/>
        </xdr:cNvPicPr>
      </xdr:nvPicPr>
      <xdr:blipFill>
        <a:blip xmlns:r="http://schemas.openxmlformats.org/officeDocument/2006/relationships" r:embed="rId123"/>
        <a:stretch>
          <a:fillRect/>
        </a:stretch>
      </xdr:blipFill>
      <xdr:spPr>
        <a:xfrm>
          <a:off x="1904999" y="1251981875"/>
          <a:ext cx="6700000" cy="9720000"/>
        </a:xfrm>
        <a:prstGeom prst="rect">
          <a:avLst/>
        </a:prstGeom>
        <a:solidFill>
          <a:srgbClr val="000000">
            <a:shade val="95000"/>
          </a:srgbClr>
        </a:solidFill>
        <a:ln w="38100" cap="sq">
          <a:solidFill>
            <a:schemeClr val="tx1"/>
          </a:solidFill>
          <a:miter lim="800000"/>
        </a:ln>
        <a:effectLst/>
      </xdr:spPr>
    </xdr:pic>
    <xdr:clientData/>
  </xdr:twoCellAnchor>
  <xdr:twoCellAnchor editAs="oneCell">
    <xdr:from>
      <xdr:col>3</xdr:col>
      <xdr:colOff>365124</xdr:colOff>
      <xdr:row>6705</xdr:row>
      <xdr:rowOff>142875</xdr:rowOff>
    </xdr:from>
    <xdr:to>
      <xdr:col>10</xdr:col>
      <xdr:colOff>315746</xdr:colOff>
      <xdr:row>6756</xdr:row>
      <xdr:rowOff>147375</xdr:rowOff>
    </xdr:to>
    <xdr:pic>
      <xdr:nvPicPr>
        <xdr:cNvPr id="196" name="Imagen 195">
          <a:extLst>
            <a:ext uri="{FF2B5EF4-FFF2-40B4-BE49-F238E27FC236}">
              <a16:creationId xmlns:a16="http://schemas.microsoft.com/office/drawing/2014/main" id="{BE1C7B3A-32B0-AA3B-C4EB-9429FFD54360}"/>
            </a:ext>
          </a:extLst>
        </xdr:cNvPr>
        <xdr:cNvPicPr>
          <a:picLocks noChangeAspect="1"/>
        </xdr:cNvPicPr>
      </xdr:nvPicPr>
      <xdr:blipFill>
        <a:blip xmlns:r="http://schemas.openxmlformats.org/officeDocument/2006/relationships" r:embed="rId124"/>
        <a:stretch>
          <a:fillRect/>
        </a:stretch>
      </xdr:blipFill>
      <xdr:spPr>
        <a:xfrm>
          <a:off x="1873249" y="1261967250"/>
          <a:ext cx="6745122" cy="9720000"/>
        </a:xfrm>
        <a:prstGeom prst="rect">
          <a:avLst/>
        </a:prstGeom>
        <a:ln w="38100">
          <a:solidFill>
            <a:schemeClr val="tx1"/>
          </a:solidFill>
        </a:ln>
      </xdr:spPr>
    </xdr:pic>
    <xdr:clientData/>
  </xdr:twoCellAnchor>
  <xdr:twoCellAnchor editAs="oneCell">
    <xdr:from>
      <xdr:col>3</xdr:col>
      <xdr:colOff>349249</xdr:colOff>
      <xdr:row>6757</xdr:row>
      <xdr:rowOff>142874</xdr:rowOff>
    </xdr:from>
    <xdr:to>
      <xdr:col>10</xdr:col>
      <xdr:colOff>333375</xdr:colOff>
      <xdr:row>6811</xdr:row>
      <xdr:rowOff>129729</xdr:rowOff>
    </xdr:to>
    <xdr:pic>
      <xdr:nvPicPr>
        <xdr:cNvPr id="197" name="Imagen 196">
          <a:extLst>
            <a:ext uri="{FF2B5EF4-FFF2-40B4-BE49-F238E27FC236}">
              <a16:creationId xmlns:a16="http://schemas.microsoft.com/office/drawing/2014/main" id="{08AAEBCF-866A-83AD-6556-DFD957B448DC}"/>
            </a:ext>
          </a:extLst>
        </xdr:cNvPr>
        <xdr:cNvPicPr>
          <a:picLocks noChangeAspect="1"/>
        </xdr:cNvPicPr>
      </xdr:nvPicPr>
      <xdr:blipFill>
        <a:blip xmlns:r="http://schemas.openxmlformats.org/officeDocument/2006/relationships" r:embed="rId125"/>
        <a:stretch>
          <a:fillRect/>
        </a:stretch>
      </xdr:blipFill>
      <xdr:spPr>
        <a:xfrm>
          <a:off x="1857374" y="1271873249"/>
          <a:ext cx="6778626" cy="10273855"/>
        </a:xfrm>
        <a:prstGeom prst="rect">
          <a:avLst/>
        </a:prstGeom>
        <a:ln w="38100">
          <a:solidFill>
            <a:schemeClr val="tx1"/>
          </a:solidFill>
        </a:ln>
      </xdr:spPr>
    </xdr:pic>
    <xdr:clientData/>
  </xdr:twoCellAnchor>
  <xdr:twoCellAnchor editAs="oneCell">
    <xdr:from>
      <xdr:col>3</xdr:col>
      <xdr:colOff>381000</xdr:colOff>
      <xdr:row>6813</xdr:row>
      <xdr:rowOff>79374</xdr:rowOff>
    </xdr:from>
    <xdr:to>
      <xdr:col>10</xdr:col>
      <xdr:colOff>238125</xdr:colOff>
      <xdr:row>6864</xdr:row>
      <xdr:rowOff>101614</xdr:rowOff>
    </xdr:to>
    <xdr:pic>
      <xdr:nvPicPr>
        <xdr:cNvPr id="198" name="Imagen 197">
          <a:extLst>
            <a:ext uri="{FF2B5EF4-FFF2-40B4-BE49-F238E27FC236}">
              <a16:creationId xmlns:a16="http://schemas.microsoft.com/office/drawing/2014/main" id="{53B36102-0262-A916-90CB-8FCEED48C479}"/>
            </a:ext>
          </a:extLst>
        </xdr:cNvPr>
        <xdr:cNvPicPr>
          <a:picLocks noChangeAspect="1"/>
        </xdr:cNvPicPr>
      </xdr:nvPicPr>
      <xdr:blipFill>
        <a:blip xmlns:r="http://schemas.openxmlformats.org/officeDocument/2006/relationships" r:embed="rId126"/>
        <a:stretch>
          <a:fillRect/>
        </a:stretch>
      </xdr:blipFill>
      <xdr:spPr>
        <a:xfrm>
          <a:off x="1889125" y="1282477749"/>
          <a:ext cx="6651625" cy="9737740"/>
        </a:xfrm>
        <a:prstGeom prst="rect">
          <a:avLst/>
        </a:prstGeom>
        <a:ln w="38100">
          <a:solidFill>
            <a:schemeClr val="tx1"/>
          </a:solidFill>
        </a:ln>
      </xdr:spPr>
    </xdr:pic>
    <xdr:clientData/>
  </xdr:twoCellAnchor>
  <xdr:twoCellAnchor editAs="oneCell">
    <xdr:from>
      <xdr:col>3</xdr:col>
      <xdr:colOff>381000</xdr:colOff>
      <xdr:row>6865</xdr:row>
      <xdr:rowOff>158750</xdr:rowOff>
    </xdr:from>
    <xdr:to>
      <xdr:col>10</xdr:col>
      <xdr:colOff>243475</xdr:colOff>
      <xdr:row>6916</xdr:row>
      <xdr:rowOff>163250</xdr:rowOff>
    </xdr:to>
    <xdr:pic>
      <xdr:nvPicPr>
        <xdr:cNvPr id="199" name="Imagen 198">
          <a:extLst>
            <a:ext uri="{FF2B5EF4-FFF2-40B4-BE49-F238E27FC236}">
              <a16:creationId xmlns:a16="http://schemas.microsoft.com/office/drawing/2014/main" id="{B6AFE232-2C18-893B-1662-2680EFC05906}"/>
            </a:ext>
          </a:extLst>
        </xdr:cNvPr>
        <xdr:cNvPicPr>
          <a:picLocks noChangeAspect="1"/>
        </xdr:cNvPicPr>
      </xdr:nvPicPr>
      <xdr:blipFill>
        <a:blip xmlns:r="http://schemas.openxmlformats.org/officeDocument/2006/relationships" r:embed="rId127"/>
        <a:stretch>
          <a:fillRect/>
        </a:stretch>
      </xdr:blipFill>
      <xdr:spPr>
        <a:xfrm>
          <a:off x="1889125" y="1292463125"/>
          <a:ext cx="6656975" cy="9720000"/>
        </a:xfrm>
        <a:prstGeom prst="rect">
          <a:avLst/>
        </a:prstGeom>
        <a:ln w="38100">
          <a:solidFill>
            <a:schemeClr val="tx1"/>
          </a:solidFill>
        </a:ln>
      </xdr:spPr>
    </xdr:pic>
    <xdr:clientData/>
  </xdr:twoCellAnchor>
  <xdr:twoCellAnchor editAs="oneCell">
    <xdr:from>
      <xdr:col>3</xdr:col>
      <xdr:colOff>349250</xdr:colOff>
      <xdr:row>6918</xdr:row>
      <xdr:rowOff>95250</xdr:rowOff>
    </xdr:from>
    <xdr:to>
      <xdr:col>10</xdr:col>
      <xdr:colOff>224750</xdr:colOff>
      <xdr:row>6969</xdr:row>
      <xdr:rowOff>99750</xdr:rowOff>
    </xdr:to>
    <xdr:pic>
      <xdr:nvPicPr>
        <xdr:cNvPr id="200" name="Imagen 199">
          <a:extLst>
            <a:ext uri="{FF2B5EF4-FFF2-40B4-BE49-F238E27FC236}">
              <a16:creationId xmlns:a16="http://schemas.microsoft.com/office/drawing/2014/main" id="{A91E3FF4-B54E-D766-B0D4-BC374ADDB255}"/>
            </a:ext>
          </a:extLst>
        </xdr:cNvPr>
        <xdr:cNvPicPr>
          <a:picLocks noChangeAspect="1"/>
        </xdr:cNvPicPr>
      </xdr:nvPicPr>
      <xdr:blipFill>
        <a:blip xmlns:r="http://schemas.openxmlformats.org/officeDocument/2006/relationships" r:embed="rId128"/>
        <a:stretch>
          <a:fillRect/>
        </a:stretch>
      </xdr:blipFill>
      <xdr:spPr>
        <a:xfrm>
          <a:off x="1857375" y="1302496125"/>
          <a:ext cx="6670000" cy="9720000"/>
        </a:xfrm>
        <a:prstGeom prst="rect">
          <a:avLst/>
        </a:prstGeom>
        <a:ln w="38100">
          <a:solidFill>
            <a:schemeClr val="tx1"/>
          </a:solidFill>
        </a:ln>
      </xdr:spPr>
    </xdr:pic>
    <xdr:clientData/>
  </xdr:twoCellAnchor>
  <xdr:twoCellAnchor editAs="oneCell">
    <xdr:from>
      <xdr:col>3</xdr:col>
      <xdr:colOff>349249</xdr:colOff>
      <xdr:row>6971</xdr:row>
      <xdr:rowOff>31750</xdr:rowOff>
    </xdr:from>
    <xdr:to>
      <xdr:col>10</xdr:col>
      <xdr:colOff>294895</xdr:colOff>
      <xdr:row>7022</xdr:row>
      <xdr:rowOff>36250</xdr:rowOff>
    </xdr:to>
    <xdr:pic>
      <xdr:nvPicPr>
        <xdr:cNvPr id="202" name="Imagen 201">
          <a:extLst>
            <a:ext uri="{FF2B5EF4-FFF2-40B4-BE49-F238E27FC236}">
              <a16:creationId xmlns:a16="http://schemas.microsoft.com/office/drawing/2014/main" id="{A6E8ED7E-322E-EB87-E602-FC964DDD0BAC}"/>
            </a:ext>
          </a:extLst>
        </xdr:cNvPr>
        <xdr:cNvPicPr>
          <a:picLocks noChangeAspect="1"/>
        </xdr:cNvPicPr>
      </xdr:nvPicPr>
      <xdr:blipFill>
        <a:blip xmlns:r="http://schemas.openxmlformats.org/officeDocument/2006/relationships" r:embed="rId129"/>
        <a:stretch>
          <a:fillRect/>
        </a:stretch>
      </xdr:blipFill>
      <xdr:spPr>
        <a:xfrm>
          <a:off x="1857374" y="1312529125"/>
          <a:ext cx="6740146" cy="9720000"/>
        </a:xfrm>
        <a:prstGeom prst="rect">
          <a:avLst/>
        </a:prstGeom>
        <a:ln w="38100">
          <a:solidFill>
            <a:schemeClr val="tx1"/>
          </a:solidFill>
        </a:ln>
      </xdr:spPr>
    </xdr:pic>
    <xdr:clientData/>
  </xdr:twoCellAnchor>
  <xdr:twoCellAnchor editAs="oneCell">
    <xdr:from>
      <xdr:col>3</xdr:col>
      <xdr:colOff>317500</xdr:colOff>
      <xdr:row>7023</xdr:row>
      <xdr:rowOff>133492</xdr:rowOff>
    </xdr:from>
    <xdr:to>
      <xdr:col>10</xdr:col>
      <xdr:colOff>254000</xdr:colOff>
      <xdr:row>7076</xdr:row>
      <xdr:rowOff>180599</xdr:rowOff>
    </xdr:to>
    <xdr:pic>
      <xdr:nvPicPr>
        <xdr:cNvPr id="203" name="Imagen 202">
          <a:extLst>
            <a:ext uri="{FF2B5EF4-FFF2-40B4-BE49-F238E27FC236}">
              <a16:creationId xmlns:a16="http://schemas.microsoft.com/office/drawing/2014/main" id="{FEDE6874-BF2E-0126-6DC2-F8E91CB8A2F4}"/>
            </a:ext>
          </a:extLst>
        </xdr:cNvPr>
        <xdr:cNvPicPr>
          <a:picLocks noChangeAspect="1"/>
        </xdr:cNvPicPr>
      </xdr:nvPicPr>
      <xdr:blipFill>
        <a:blip xmlns:r="http://schemas.openxmlformats.org/officeDocument/2006/relationships" r:embed="rId130"/>
        <a:stretch>
          <a:fillRect/>
        </a:stretch>
      </xdr:blipFill>
      <xdr:spPr>
        <a:xfrm>
          <a:off x="1825625" y="1322536867"/>
          <a:ext cx="6731000" cy="10143607"/>
        </a:xfrm>
        <a:prstGeom prst="rect">
          <a:avLst/>
        </a:prstGeom>
        <a:ln w="38100">
          <a:solidFill>
            <a:schemeClr val="tx1"/>
          </a:solidFill>
        </a:ln>
      </xdr:spPr>
    </xdr:pic>
    <xdr:clientData/>
  </xdr:twoCellAnchor>
  <xdr:twoCellAnchor editAs="oneCell">
    <xdr:from>
      <xdr:col>3</xdr:col>
      <xdr:colOff>206375</xdr:colOff>
      <xdr:row>7078</xdr:row>
      <xdr:rowOff>111124</xdr:rowOff>
    </xdr:from>
    <xdr:to>
      <xdr:col>10</xdr:col>
      <xdr:colOff>307611</xdr:colOff>
      <xdr:row>7129</xdr:row>
      <xdr:rowOff>115623</xdr:rowOff>
    </xdr:to>
    <xdr:pic>
      <xdr:nvPicPr>
        <xdr:cNvPr id="204" name="Imagen 203">
          <a:extLst>
            <a:ext uri="{FF2B5EF4-FFF2-40B4-BE49-F238E27FC236}">
              <a16:creationId xmlns:a16="http://schemas.microsoft.com/office/drawing/2014/main" id="{46116C89-9215-C7AD-7382-34EA0127E24F}"/>
            </a:ext>
          </a:extLst>
        </xdr:cNvPr>
        <xdr:cNvPicPr>
          <a:picLocks noChangeAspect="1"/>
        </xdr:cNvPicPr>
      </xdr:nvPicPr>
      <xdr:blipFill>
        <a:blip xmlns:r="http://schemas.openxmlformats.org/officeDocument/2006/relationships" r:embed="rId131"/>
        <a:stretch>
          <a:fillRect/>
        </a:stretch>
      </xdr:blipFill>
      <xdr:spPr>
        <a:xfrm>
          <a:off x="1714500" y="1332991999"/>
          <a:ext cx="6895736" cy="9720000"/>
        </a:xfrm>
        <a:prstGeom prst="rect">
          <a:avLst/>
        </a:prstGeom>
        <a:ln w="38100">
          <a:solidFill>
            <a:schemeClr val="tx1"/>
          </a:solid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0</xdr:row>
      <xdr:rowOff>282220</xdr:rowOff>
    </xdr:from>
    <xdr:to>
      <xdr:col>7</xdr:col>
      <xdr:colOff>29207</xdr:colOff>
      <xdr:row>4</xdr:row>
      <xdr:rowOff>118856</xdr:rowOff>
    </xdr:to>
    <xdr:grpSp>
      <xdr:nvGrpSpPr>
        <xdr:cNvPr id="2" name="Grupo 7">
          <a:extLst>
            <a:ext uri="{FF2B5EF4-FFF2-40B4-BE49-F238E27FC236}">
              <a16:creationId xmlns:a16="http://schemas.microsoft.com/office/drawing/2014/main" id="{38F600A9-6D07-45DE-A2FC-D71036E73D8B}"/>
            </a:ext>
          </a:extLst>
        </xdr:cNvPr>
        <xdr:cNvGrpSpPr/>
      </xdr:nvGrpSpPr>
      <xdr:grpSpPr>
        <a:xfrm>
          <a:off x="0" y="282220"/>
          <a:ext cx="8813374" cy="916136"/>
          <a:chOff x="0" y="446014"/>
          <a:chExt cx="10281378" cy="757043"/>
        </a:xfrm>
      </xdr:grpSpPr>
      <xdr:pic>
        <xdr:nvPicPr>
          <xdr:cNvPr id="3" name="Imagen 12">
            <a:extLst>
              <a:ext uri="{FF2B5EF4-FFF2-40B4-BE49-F238E27FC236}">
                <a16:creationId xmlns:a16="http://schemas.microsoft.com/office/drawing/2014/main" id="{8131A86B-9E9D-07A4-FDD4-942CE40446DD}"/>
              </a:ext>
              <a:ext uri="{147F2762-F138-4A5C-976F-8EAC2B608ADB}">
                <a16:predDERef xmlns:a16="http://schemas.microsoft.com/office/drawing/2014/main" pred="{322EBA79-AD9F-4A6D-8321-BF001B204C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057945"/>
            <a:ext cx="10281378" cy="145112"/>
          </a:xfrm>
          <a:prstGeom prst="rect">
            <a:avLst/>
          </a:prstGeom>
        </xdr:spPr>
      </xdr:pic>
      <xdr:pic>
        <xdr:nvPicPr>
          <xdr:cNvPr id="4" name="Imagen 1">
            <a:extLst>
              <a:ext uri="{FF2B5EF4-FFF2-40B4-BE49-F238E27FC236}">
                <a16:creationId xmlns:a16="http://schemas.microsoft.com/office/drawing/2014/main" id="{E83C80A1-2B2A-0085-9C36-0583DCEA3CB2}"/>
              </a:ext>
              <a:ext uri="{147F2762-F138-4A5C-976F-8EAC2B608ADB}">
                <a16:predDERef xmlns:a16="http://schemas.microsoft.com/office/drawing/2014/main" pred="{3E22423A-32E1-472B-99CD-74BA581CE117}"/>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666" y="446014"/>
            <a:ext cx="2349795" cy="511242"/>
          </a:xfrm>
          <a:prstGeom prst="rect">
            <a:avLst/>
          </a:prstGeom>
        </xdr:spPr>
      </xdr:pic>
      <xdr:sp macro="" textlink="">
        <xdr:nvSpPr>
          <xdr:cNvPr id="5" name="Rectángulo 1">
            <a:hlinkClick xmlns:r="http://schemas.openxmlformats.org/officeDocument/2006/relationships" r:id="rId3"/>
            <a:extLst>
              <a:ext uri="{FF2B5EF4-FFF2-40B4-BE49-F238E27FC236}">
                <a16:creationId xmlns:a16="http://schemas.microsoft.com/office/drawing/2014/main" id="{1BED1CE3-9757-F09E-6B76-BAD8167A3BF3}"/>
              </a:ext>
              <a:ext uri="{147F2762-F138-4A5C-976F-8EAC2B608ADB}">
                <a16:predDERef xmlns:a16="http://schemas.microsoft.com/office/drawing/2014/main" pred="{29BB0A33-E1DA-4507-B83C-B032EB237C26}"/>
              </a:ext>
            </a:extLst>
          </xdr:cNvPr>
          <xdr:cNvSpPr/>
        </xdr:nvSpPr>
        <xdr:spPr>
          <a:xfrm>
            <a:off x="6902256" y="454700"/>
            <a:ext cx="994318" cy="35123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grpSp>
    <xdr:clientData/>
  </xdr:twoCellAnchor>
  <xdr:twoCellAnchor>
    <xdr:from>
      <xdr:col>0</xdr:col>
      <xdr:colOff>172812</xdr:colOff>
      <xdr:row>7</xdr:row>
      <xdr:rowOff>185982</xdr:rowOff>
    </xdr:from>
    <xdr:to>
      <xdr:col>5</xdr:col>
      <xdr:colOff>307304</xdr:colOff>
      <xdr:row>19</xdr:row>
      <xdr:rowOff>76561</xdr:rowOff>
    </xdr:to>
    <xdr:graphicFrame macro="">
      <xdr:nvGraphicFramePr>
        <xdr:cNvPr id="20" name="Gráfico 16">
          <a:extLst>
            <a:ext uri="{FF2B5EF4-FFF2-40B4-BE49-F238E27FC236}">
              <a16:creationId xmlns:a16="http://schemas.microsoft.com/office/drawing/2014/main" id="{589FA771-6796-4553-92EA-890660A9FC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5</xdr:col>
      <xdr:colOff>661933</xdr:colOff>
      <xdr:row>7</xdr:row>
      <xdr:rowOff>185982</xdr:rowOff>
    </xdr:from>
    <xdr:to>
      <xdr:col>14</xdr:col>
      <xdr:colOff>343306</xdr:colOff>
      <xdr:row>19</xdr:row>
      <xdr:rowOff>76561</xdr:rowOff>
    </xdr:to>
    <xdr:graphicFrame macro="">
      <xdr:nvGraphicFramePr>
        <xdr:cNvPr id="32" name="Gráfico 17">
          <a:extLst>
            <a:ext uri="{FF2B5EF4-FFF2-40B4-BE49-F238E27FC236}">
              <a16:creationId xmlns:a16="http://schemas.microsoft.com/office/drawing/2014/main" id="{5739FAF8-B3D0-4BEB-92C4-7B40C1961F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0</xdr:col>
      <xdr:colOff>172812</xdr:colOff>
      <xdr:row>20</xdr:row>
      <xdr:rowOff>80454</xdr:rowOff>
    </xdr:from>
    <xdr:to>
      <xdr:col>5</xdr:col>
      <xdr:colOff>307304</xdr:colOff>
      <xdr:row>28</xdr:row>
      <xdr:rowOff>165502</xdr:rowOff>
    </xdr:to>
    <xdr:graphicFrame macro="">
      <xdr:nvGraphicFramePr>
        <xdr:cNvPr id="44" name="Gráfico 18">
          <a:extLst>
            <a:ext uri="{FF2B5EF4-FFF2-40B4-BE49-F238E27FC236}">
              <a16:creationId xmlns:a16="http://schemas.microsoft.com/office/drawing/2014/main" id="{0B7EBF10-BEA8-45B8-A7C5-BACCF1DF5D8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xdr:col>
      <xdr:colOff>661933</xdr:colOff>
      <xdr:row>20</xdr:row>
      <xdr:rowOff>80454</xdr:rowOff>
    </xdr:from>
    <xdr:to>
      <xdr:col>14</xdr:col>
      <xdr:colOff>343306</xdr:colOff>
      <xdr:row>28</xdr:row>
      <xdr:rowOff>165502</xdr:rowOff>
    </xdr:to>
    <xdr:graphicFrame macro="">
      <xdr:nvGraphicFramePr>
        <xdr:cNvPr id="53" name="Gráfico 19">
          <a:extLst>
            <a:ext uri="{FF2B5EF4-FFF2-40B4-BE49-F238E27FC236}">
              <a16:creationId xmlns:a16="http://schemas.microsoft.com/office/drawing/2014/main" id="{1C57B6EF-834F-4922-AC75-7EAEE25E695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0</xdr:col>
      <xdr:colOff>172812</xdr:colOff>
      <xdr:row>30</xdr:row>
      <xdr:rowOff>19760</xdr:rowOff>
    </xdr:from>
    <xdr:to>
      <xdr:col>5</xdr:col>
      <xdr:colOff>307304</xdr:colOff>
      <xdr:row>39</xdr:row>
      <xdr:rowOff>93921</xdr:rowOff>
    </xdr:to>
    <xdr:graphicFrame macro="">
      <xdr:nvGraphicFramePr>
        <xdr:cNvPr id="80" name="Gráfico 6">
          <a:extLst>
            <a:ext uri="{FF2B5EF4-FFF2-40B4-BE49-F238E27FC236}">
              <a16:creationId xmlns:a16="http://schemas.microsoft.com/office/drawing/2014/main" id="{297195FC-FF11-4281-BCB0-9B17B97A7E9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83342</xdr:rowOff>
    </xdr:from>
    <xdr:to>
      <xdr:col>2</xdr:col>
      <xdr:colOff>2709367</xdr:colOff>
      <xdr:row>5</xdr:row>
      <xdr:rowOff>10754</xdr:rowOff>
    </xdr:to>
    <xdr:grpSp>
      <xdr:nvGrpSpPr>
        <xdr:cNvPr id="2" name="Grupo 1">
          <a:extLst>
            <a:ext uri="{FF2B5EF4-FFF2-40B4-BE49-F238E27FC236}">
              <a16:creationId xmlns:a16="http://schemas.microsoft.com/office/drawing/2014/main" id="{4755C9E8-E139-4AF7-B444-E2E9D853545B}"/>
            </a:ext>
          </a:extLst>
        </xdr:cNvPr>
        <xdr:cNvGrpSpPr/>
      </xdr:nvGrpSpPr>
      <xdr:grpSpPr>
        <a:xfrm>
          <a:off x="0" y="83342"/>
          <a:ext cx="7979867" cy="915190"/>
          <a:chOff x="0" y="83342"/>
          <a:chExt cx="7983836" cy="879912"/>
        </a:xfrm>
      </xdr:grpSpPr>
      <xdr:grpSp>
        <xdr:nvGrpSpPr>
          <xdr:cNvPr id="3" name="Grupo 2">
            <a:extLst>
              <a:ext uri="{FF2B5EF4-FFF2-40B4-BE49-F238E27FC236}">
                <a16:creationId xmlns:a16="http://schemas.microsoft.com/office/drawing/2014/main" id="{EDF9B335-99CC-FC4B-B202-76E83CBE359B}"/>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6931D49B-8932-6448-4856-A3AEDFE21E48}"/>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1A755EDA-405F-B4EA-08D4-B4FAFF26122D}"/>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4887CE97-44EA-A393-8E23-D94BDF686AAE}"/>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5" name="Grupo 4">
          <a:extLst>
            <a:ext uri="{FF2B5EF4-FFF2-40B4-BE49-F238E27FC236}">
              <a16:creationId xmlns:a16="http://schemas.microsoft.com/office/drawing/2014/main" id="{D5125F93-7A05-415A-A510-2A7D1EDECDD9}"/>
            </a:ext>
          </a:extLst>
        </xdr:cNvPr>
        <xdr:cNvGrpSpPr/>
      </xdr:nvGrpSpPr>
      <xdr:grpSpPr>
        <a:xfrm>
          <a:off x="0" y="95248"/>
          <a:ext cx="7979867" cy="915190"/>
          <a:chOff x="0" y="83342"/>
          <a:chExt cx="7983836" cy="879912"/>
        </a:xfrm>
      </xdr:grpSpPr>
      <xdr:grpSp>
        <xdr:nvGrpSpPr>
          <xdr:cNvPr id="9" name="Grupo 8">
            <a:extLst>
              <a:ext uri="{FF2B5EF4-FFF2-40B4-BE49-F238E27FC236}">
                <a16:creationId xmlns:a16="http://schemas.microsoft.com/office/drawing/2014/main" id="{ED93585A-F3A9-53B2-90F9-B72F362549E9}"/>
              </a:ext>
            </a:extLst>
          </xdr:cNvPr>
          <xdr:cNvGrpSpPr/>
        </xdr:nvGrpSpPr>
        <xdr:grpSpPr>
          <a:xfrm>
            <a:off x="202403" y="83342"/>
            <a:ext cx="7255493" cy="648000"/>
            <a:chOff x="202403" y="83342"/>
            <a:chExt cx="7255493" cy="648000"/>
          </a:xfrm>
        </xdr:grpSpPr>
        <xdr:sp macro="" textlink="">
          <xdr:nvSpPr>
            <xdr:cNvPr id="11" name="Rectángulo 10">
              <a:hlinkClick xmlns:r="http://schemas.openxmlformats.org/officeDocument/2006/relationships" r:id="rId1"/>
              <a:extLst>
                <a:ext uri="{FF2B5EF4-FFF2-40B4-BE49-F238E27FC236}">
                  <a16:creationId xmlns:a16="http://schemas.microsoft.com/office/drawing/2014/main" id="{822E7316-7884-7075-C1D4-89BCE426F6A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12" name="Imagen 11">
              <a:extLst>
                <a:ext uri="{FF2B5EF4-FFF2-40B4-BE49-F238E27FC236}">
                  <a16:creationId xmlns:a16="http://schemas.microsoft.com/office/drawing/2014/main" id="{EBFAF26F-15A3-FDF7-C766-6BACC3BD9E5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10" name="Imagen 5">
            <a:extLst>
              <a:ext uri="{FF2B5EF4-FFF2-40B4-BE49-F238E27FC236}">
                <a16:creationId xmlns:a16="http://schemas.microsoft.com/office/drawing/2014/main" id="{3FB3000C-F9D6-39B8-D9EF-606B6262227C}"/>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2709367</xdr:colOff>
      <xdr:row>5</xdr:row>
      <xdr:rowOff>22660</xdr:rowOff>
    </xdr:to>
    <xdr:grpSp>
      <xdr:nvGrpSpPr>
        <xdr:cNvPr id="2" name="Grupo 1">
          <a:extLst>
            <a:ext uri="{FF2B5EF4-FFF2-40B4-BE49-F238E27FC236}">
              <a16:creationId xmlns:a16="http://schemas.microsoft.com/office/drawing/2014/main" id="{36D0E61B-A2C2-4F75-84B5-44C307ACEE94}"/>
            </a:ext>
          </a:extLst>
        </xdr:cNvPr>
        <xdr:cNvGrpSpPr/>
      </xdr:nvGrpSpPr>
      <xdr:grpSpPr>
        <a:xfrm>
          <a:off x="0" y="95248"/>
          <a:ext cx="7979867" cy="915190"/>
          <a:chOff x="0" y="83342"/>
          <a:chExt cx="7983836" cy="879912"/>
        </a:xfrm>
      </xdr:grpSpPr>
      <xdr:grpSp>
        <xdr:nvGrpSpPr>
          <xdr:cNvPr id="3" name="Grupo 2">
            <a:extLst>
              <a:ext uri="{FF2B5EF4-FFF2-40B4-BE49-F238E27FC236}">
                <a16:creationId xmlns:a16="http://schemas.microsoft.com/office/drawing/2014/main" id="{9C6E0615-4B38-AB76-A714-05B0F2B7C6E9}"/>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2164E6BD-F349-3AB0-6108-F57C25566AA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543EA106-4A70-6B91-DAE7-2C9C0BAB1F2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838D9B03-6894-34CE-CFA0-7B634C8C19B7}"/>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878214CC-9F76-4B9E-82AE-E5E541C3FA63}"/>
            </a:ext>
          </a:extLst>
        </xdr:cNvPr>
        <xdr:cNvGrpSpPr/>
      </xdr:nvGrpSpPr>
      <xdr:grpSpPr>
        <a:xfrm>
          <a:off x="0" y="95248"/>
          <a:ext cx="7983042" cy="918365"/>
          <a:chOff x="0" y="83342"/>
          <a:chExt cx="7983836" cy="879912"/>
        </a:xfrm>
      </xdr:grpSpPr>
      <xdr:grpSp>
        <xdr:nvGrpSpPr>
          <xdr:cNvPr id="3" name="Grupo 2">
            <a:extLst>
              <a:ext uri="{FF2B5EF4-FFF2-40B4-BE49-F238E27FC236}">
                <a16:creationId xmlns:a16="http://schemas.microsoft.com/office/drawing/2014/main" id="{CA2083FE-4EA0-5C4B-8BC7-3C3DB3C16660}"/>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80081313-6E13-F065-9684-FFC5C28A4092}"/>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0426CD16-C794-428A-04BB-2DD51C171476}"/>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BDC56E89-3086-A024-A85E-3C3BB3AC6AD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2715717</xdr:colOff>
      <xdr:row>5</xdr:row>
      <xdr:rowOff>29010</xdr:rowOff>
    </xdr:to>
    <xdr:grpSp>
      <xdr:nvGrpSpPr>
        <xdr:cNvPr id="2" name="Grupo 1">
          <a:extLst>
            <a:ext uri="{FF2B5EF4-FFF2-40B4-BE49-F238E27FC236}">
              <a16:creationId xmlns:a16="http://schemas.microsoft.com/office/drawing/2014/main" id="{AFD74CE8-F172-43FB-859E-2FB106558E82}"/>
            </a:ext>
          </a:extLst>
        </xdr:cNvPr>
        <xdr:cNvGrpSpPr/>
      </xdr:nvGrpSpPr>
      <xdr:grpSpPr>
        <a:xfrm>
          <a:off x="0" y="95248"/>
          <a:ext cx="7986217" cy="921540"/>
          <a:chOff x="0" y="83342"/>
          <a:chExt cx="7983836" cy="879912"/>
        </a:xfrm>
      </xdr:grpSpPr>
      <xdr:grpSp>
        <xdr:nvGrpSpPr>
          <xdr:cNvPr id="3" name="Grupo 2">
            <a:extLst>
              <a:ext uri="{FF2B5EF4-FFF2-40B4-BE49-F238E27FC236}">
                <a16:creationId xmlns:a16="http://schemas.microsoft.com/office/drawing/2014/main" id="{1A2B0D6D-CA4E-2143-7E5A-EA17B5F1B61E}"/>
              </a:ext>
            </a:extLst>
          </xdr:cNvPr>
          <xdr:cNvGrpSpPr/>
        </xdr:nvGrpSpPr>
        <xdr:grpSpPr>
          <a:xfrm>
            <a:off x="202403" y="83342"/>
            <a:ext cx="7255493" cy="648000"/>
            <a:chOff x="202403" y="83342"/>
            <a:chExt cx="7255493" cy="648000"/>
          </a:xfrm>
        </xdr:grpSpPr>
        <xdr:sp macro="" textlink="">
          <xdr:nvSpPr>
            <xdr:cNvPr id="5" name="Rectángulo 7">
              <a:hlinkClick xmlns:r="http://schemas.openxmlformats.org/officeDocument/2006/relationships" r:id="rId1"/>
              <a:extLst>
                <a:ext uri="{FF2B5EF4-FFF2-40B4-BE49-F238E27FC236}">
                  <a16:creationId xmlns:a16="http://schemas.microsoft.com/office/drawing/2014/main" id="{BC80E4B1-A3B3-C312-4A35-1441E635B93F}"/>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8">
              <a:extLst>
                <a:ext uri="{FF2B5EF4-FFF2-40B4-BE49-F238E27FC236}">
                  <a16:creationId xmlns:a16="http://schemas.microsoft.com/office/drawing/2014/main" id="{E00874EC-DD3C-6347-FA22-32A6949E0947}"/>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2B85BDA7-9A58-D019-B303-16C663CDF53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F5543629-09FB-4BAB-81E6-96EBDC92FCB9}"/>
            </a:ext>
          </a:extLst>
        </xdr:cNvPr>
        <xdr:cNvGrpSpPr/>
      </xdr:nvGrpSpPr>
      <xdr:grpSpPr>
        <a:xfrm>
          <a:off x="0" y="86517"/>
          <a:ext cx="7983042" cy="908840"/>
          <a:chOff x="0" y="83342"/>
          <a:chExt cx="7983836" cy="879912"/>
        </a:xfrm>
      </xdr:grpSpPr>
      <xdr:grpSp>
        <xdr:nvGrpSpPr>
          <xdr:cNvPr id="3" name="Grupo 2">
            <a:extLst>
              <a:ext uri="{FF2B5EF4-FFF2-40B4-BE49-F238E27FC236}">
                <a16:creationId xmlns:a16="http://schemas.microsoft.com/office/drawing/2014/main" id="{63F523A8-81E8-CD02-31E7-AAE4B36A9E84}"/>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029D859B-0D67-86A3-613C-2EA0AE4A0A16}"/>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86DF8293-46CD-0BA1-881C-8EA396EC4655}"/>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F8A8B8DF-4C94-EA23-3896-533DFFC321CA}"/>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0</xdr:row>
      <xdr:rowOff>86517</xdr:rowOff>
    </xdr:from>
    <xdr:to>
      <xdr:col>2</xdr:col>
      <xdr:colOff>2712542</xdr:colOff>
      <xdr:row>5</xdr:row>
      <xdr:rowOff>7579</xdr:rowOff>
    </xdr:to>
    <xdr:grpSp>
      <xdr:nvGrpSpPr>
        <xdr:cNvPr id="2" name="Grupo 1">
          <a:extLst>
            <a:ext uri="{FF2B5EF4-FFF2-40B4-BE49-F238E27FC236}">
              <a16:creationId xmlns:a16="http://schemas.microsoft.com/office/drawing/2014/main" id="{0CF07B56-BF86-4306-9AF0-80FAA550A548}"/>
            </a:ext>
          </a:extLst>
        </xdr:cNvPr>
        <xdr:cNvGrpSpPr/>
      </xdr:nvGrpSpPr>
      <xdr:grpSpPr>
        <a:xfrm>
          <a:off x="0" y="86517"/>
          <a:ext cx="7983042" cy="908840"/>
          <a:chOff x="0" y="83342"/>
          <a:chExt cx="7983836" cy="879912"/>
        </a:xfrm>
      </xdr:grpSpPr>
      <xdr:grpSp>
        <xdr:nvGrpSpPr>
          <xdr:cNvPr id="3" name="Grupo 2">
            <a:extLst>
              <a:ext uri="{FF2B5EF4-FFF2-40B4-BE49-F238E27FC236}">
                <a16:creationId xmlns:a16="http://schemas.microsoft.com/office/drawing/2014/main" id="{593D864C-00A8-8919-884C-550CC4B578E5}"/>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B99B6BEF-168E-74B6-4294-5936CAD1011E}"/>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2C65D76B-27B1-755A-C289-E3669D311EE1}"/>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30E9CDCA-CF75-DC7A-6678-CF5EC95EBB35}"/>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0</xdr:row>
      <xdr:rowOff>95248</xdr:rowOff>
    </xdr:from>
    <xdr:to>
      <xdr:col>2</xdr:col>
      <xdr:colOff>2712542</xdr:colOff>
      <xdr:row>5</xdr:row>
      <xdr:rowOff>25835</xdr:rowOff>
    </xdr:to>
    <xdr:grpSp>
      <xdr:nvGrpSpPr>
        <xdr:cNvPr id="2" name="Grupo 1">
          <a:extLst>
            <a:ext uri="{FF2B5EF4-FFF2-40B4-BE49-F238E27FC236}">
              <a16:creationId xmlns:a16="http://schemas.microsoft.com/office/drawing/2014/main" id="{98343E07-F57C-474F-9DA0-3238D06BBC12}"/>
            </a:ext>
          </a:extLst>
        </xdr:cNvPr>
        <xdr:cNvGrpSpPr/>
      </xdr:nvGrpSpPr>
      <xdr:grpSpPr>
        <a:xfrm>
          <a:off x="0" y="95248"/>
          <a:ext cx="7983042" cy="918365"/>
          <a:chOff x="0" y="83342"/>
          <a:chExt cx="7983836" cy="879912"/>
        </a:xfrm>
      </xdr:grpSpPr>
      <xdr:grpSp>
        <xdr:nvGrpSpPr>
          <xdr:cNvPr id="3" name="Grupo 2">
            <a:extLst>
              <a:ext uri="{FF2B5EF4-FFF2-40B4-BE49-F238E27FC236}">
                <a16:creationId xmlns:a16="http://schemas.microsoft.com/office/drawing/2014/main" id="{BC4702F0-CE7E-025E-1584-3C3C96EEF4A2}"/>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A9961286-3DBD-9A46-CBF3-C36996D12111}"/>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49A8FF60-AA18-3345-7EE0-A07DFBB31BF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4418CAFC-012D-79CC-91A4-B46D41184FFA}"/>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3</xdr:colOff>
      <xdr:row>0</xdr:row>
      <xdr:rowOff>122236</xdr:rowOff>
    </xdr:from>
    <xdr:to>
      <xdr:col>2</xdr:col>
      <xdr:colOff>2712545</xdr:colOff>
      <xdr:row>4</xdr:row>
      <xdr:rowOff>189348</xdr:rowOff>
    </xdr:to>
    <xdr:grpSp>
      <xdr:nvGrpSpPr>
        <xdr:cNvPr id="2" name="Grupo 1">
          <a:extLst>
            <a:ext uri="{FF2B5EF4-FFF2-40B4-BE49-F238E27FC236}">
              <a16:creationId xmlns:a16="http://schemas.microsoft.com/office/drawing/2014/main" id="{15ED85BA-8D0E-4578-9EA6-6DA19D66CA79}"/>
            </a:ext>
          </a:extLst>
        </xdr:cNvPr>
        <xdr:cNvGrpSpPr/>
      </xdr:nvGrpSpPr>
      <xdr:grpSpPr>
        <a:xfrm>
          <a:off x="3" y="122236"/>
          <a:ext cx="8222931" cy="857334"/>
          <a:chOff x="0" y="83342"/>
          <a:chExt cx="7983836" cy="879912"/>
        </a:xfrm>
      </xdr:grpSpPr>
      <xdr:grpSp>
        <xdr:nvGrpSpPr>
          <xdr:cNvPr id="3" name="Grupo 2">
            <a:extLst>
              <a:ext uri="{FF2B5EF4-FFF2-40B4-BE49-F238E27FC236}">
                <a16:creationId xmlns:a16="http://schemas.microsoft.com/office/drawing/2014/main" id="{9350F9A0-00EF-16B3-633B-83ACCCD00A0E}"/>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77A0DCC7-6B17-E9F9-BB96-06530F864A34}"/>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25AB6D13-0491-70F9-6366-13637F7CFD47}"/>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3">
            <a:extLst>
              <a:ext uri="{FF2B5EF4-FFF2-40B4-BE49-F238E27FC236}">
                <a16:creationId xmlns:a16="http://schemas.microsoft.com/office/drawing/2014/main" id="{FD6CBC3E-96C5-9D46-4289-CAFB7A9D82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11906</xdr:colOff>
      <xdr:row>1</xdr:row>
      <xdr:rowOff>60970</xdr:rowOff>
    </xdr:from>
    <xdr:to>
      <xdr:col>3</xdr:col>
      <xdr:colOff>1886</xdr:colOff>
      <xdr:row>5</xdr:row>
      <xdr:rowOff>1229</xdr:rowOff>
    </xdr:to>
    <xdr:grpSp>
      <xdr:nvGrpSpPr>
        <xdr:cNvPr id="2" name="Grupo 1">
          <a:extLst>
            <a:ext uri="{FF2B5EF4-FFF2-40B4-BE49-F238E27FC236}">
              <a16:creationId xmlns:a16="http://schemas.microsoft.com/office/drawing/2014/main" id="{81506F0D-FFB1-4F61-A5C4-D0517040D232}"/>
            </a:ext>
          </a:extLst>
        </xdr:cNvPr>
        <xdr:cNvGrpSpPr/>
      </xdr:nvGrpSpPr>
      <xdr:grpSpPr>
        <a:xfrm>
          <a:off x="11906" y="258526"/>
          <a:ext cx="7758147" cy="730481"/>
          <a:chOff x="11906" y="258535"/>
          <a:chExt cx="7983836" cy="752343"/>
        </a:xfrm>
      </xdr:grpSpPr>
      <xdr:sp macro="" textlink="">
        <xdr:nvSpPr>
          <xdr:cNvPr id="3" name="Rectángulo 2">
            <a:hlinkClick xmlns:r="http://schemas.openxmlformats.org/officeDocument/2006/relationships" r:id="rId1"/>
            <a:extLst>
              <a:ext uri="{FF2B5EF4-FFF2-40B4-BE49-F238E27FC236}">
                <a16:creationId xmlns:a16="http://schemas.microsoft.com/office/drawing/2014/main" id="{E07F182B-FF72-26B6-D18E-1884917B1D7B}"/>
              </a:ext>
              <a:ext uri="{147F2762-F138-4A5C-976F-8EAC2B608ADB}">
                <a16:predDERef xmlns:a16="http://schemas.microsoft.com/office/drawing/2014/main" pred="{00000000-0008-0000-0600-000008000000}"/>
              </a:ext>
            </a:extLst>
          </xdr:cNvPr>
          <xdr:cNvSpPr/>
        </xdr:nvSpPr>
        <xdr:spPr>
          <a:xfrm>
            <a:off x="6392977" y="258535"/>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4" name="Imagen 5">
            <a:extLst>
              <a:ext uri="{FF2B5EF4-FFF2-40B4-BE49-F238E27FC236}">
                <a16:creationId xmlns:a16="http://schemas.microsoft.com/office/drawing/2014/main" id="{45F4F9BD-F734-8B60-FF56-3BC32030B54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1906" y="819872"/>
            <a:ext cx="7983836" cy="191006"/>
          </a:xfrm>
          <a:prstGeom prst="rect">
            <a:avLst/>
          </a:prstGeom>
        </xdr:spPr>
      </xdr:pic>
    </xdr:grpSp>
    <xdr:clientData/>
  </xdr:twoCellAnchor>
  <xdr:twoCellAnchor>
    <xdr:from>
      <xdr:col>0</xdr:col>
      <xdr:colOff>0</xdr:colOff>
      <xdr:row>0</xdr:row>
      <xdr:rowOff>107154</xdr:rowOff>
    </xdr:from>
    <xdr:to>
      <xdr:col>1</xdr:col>
      <xdr:colOff>1003433</xdr:colOff>
      <xdr:row>3</xdr:row>
      <xdr:rowOff>148581</xdr:rowOff>
    </xdr:to>
    <xdr:pic>
      <xdr:nvPicPr>
        <xdr:cNvPr id="5" name="Imagen 4">
          <a:extLst>
            <a:ext uri="{FF2B5EF4-FFF2-40B4-BE49-F238E27FC236}">
              <a16:creationId xmlns:a16="http://schemas.microsoft.com/office/drawing/2014/main" id="{BB6B2745-9B25-4B47-9903-D8A7B206F3E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3979"/>
          <a:ext cx="2419483" cy="64150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2678219</xdr:colOff>
      <xdr:row>1</xdr:row>
      <xdr:rowOff>68038</xdr:rowOff>
    </xdr:from>
    <xdr:to>
      <xdr:col>3</xdr:col>
      <xdr:colOff>1040419</xdr:colOff>
      <xdr:row>3</xdr:row>
      <xdr:rowOff>3268</xdr:rowOff>
    </xdr:to>
    <xdr:sp macro="" textlink="">
      <xdr:nvSpPr>
        <xdr:cNvPr id="12" name="Rectángulo 11">
          <a:hlinkClick xmlns:r="http://schemas.openxmlformats.org/officeDocument/2006/relationships" r:id="rId1"/>
          <a:extLst>
            <a:ext uri="{FF2B5EF4-FFF2-40B4-BE49-F238E27FC236}">
              <a16:creationId xmlns:a16="http://schemas.microsoft.com/office/drawing/2014/main" id="{FE139127-1CA1-1F03-6634-BC61D987C5EE}"/>
            </a:ext>
            <a:ext uri="{147F2762-F138-4A5C-976F-8EAC2B608ADB}">
              <a16:predDERef xmlns:a16="http://schemas.microsoft.com/office/drawing/2014/main" pred="{00000000-0008-0000-0600-000008000000}"/>
            </a:ext>
          </a:extLst>
        </xdr:cNvPr>
        <xdr:cNvSpPr/>
      </xdr:nvSpPr>
      <xdr:spPr>
        <a:xfrm>
          <a:off x="6809688" y="270444"/>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xdr:colOff>
      <xdr:row>4</xdr:row>
      <xdr:rowOff>22152</xdr:rowOff>
    </xdr:from>
    <xdr:to>
      <xdr:col>4</xdr:col>
      <xdr:colOff>6282</xdr:colOff>
      <xdr:row>5</xdr:row>
      <xdr:rowOff>11906</xdr:rowOff>
    </xdr:to>
    <xdr:pic>
      <xdr:nvPicPr>
        <xdr:cNvPr id="11" name="Imagen 5">
          <a:extLst>
            <a:ext uri="{FF2B5EF4-FFF2-40B4-BE49-F238E27FC236}">
              <a16:creationId xmlns:a16="http://schemas.microsoft.com/office/drawing/2014/main" id="{5E3B3A0E-A88E-7A28-2E0E-D52585389BB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 y="831777"/>
          <a:ext cx="8424000" cy="192160"/>
        </a:xfrm>
        <a:prstGeom prst="rect">
          <a:avLst/>
        </a:prstGeom>
      </xdr:spPr>
    </xdr:pic>
    <xdr:clientData/>
  </xdr:twoCellAnchor>
  <xdr:twoCellAnchor>
    <xdr:from>
      <xdr:col>0</xdr:col>
      <xdr:colOff>23814</xdr:colOff>
      <xdr:row>0</xdr:row>
      <xdr:rowOff>107156</xdr:rowOff>
    </xdr:from>
    <xdr:to>
      <xdr:col>1</xdr:col>
      <xdr:colOff>1027247</xdr:colOff>
      <xdr:row>3</xdr:row>
      <xdr:rowOff>148583</xdr:rowOff>
    </xdr:to>
    <xdr:pic>
      <xdr:nvPicPr>
        <xdr:cNvPr id="2" name="Imagen 1">
          <a:extLst>
            <a:ext uri="{FF2B5EF4-FFF2-40B4-BE49-F238E27FC236}">
              <a16:creationId xmlns:a16="http://schemas.microsoft.com/office/drawing/2014/main" id="{E5EC7D06-6235-49D7-9B34-1BA0FD2B778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23814" y="107156"/>
          <a:ext cx="2420277" cy="612927"/>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259840</xdr:colOff>
      <xdr:row>66</xdr:row>
      <xdr:rowOff>58509</xdr:rowOff>
    </xdr:from>
    <xdr:to>
      <xdr:col>1</xdr:col>
      <xdr:colOff>507432</xdr:colOff>
      <xdr:row>69</xdr:row>
      <xdr:rowOff>168999</xdr:rowOff>
    </xdr:to>
    <xdr:pic>
      <xdr:nvPicPr>
        <xdr:cNvPr id="2" name="Imagen 1" descr="Home | Minera Centinela">
          <a:extLst>
            <a:ext uri="{FF2B5EF4-FFF2-40B4-BE49-F238E27FC236}">
              <a16:creationId xmlns:a16="http://schemas.microsoft.com/office/drawing/2014/main" id="{0B3857B0-AD10-46FD-A4EB-5EB6C35A063D}"/>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56665" y="13288734"/>
          <a:ext cx="1666817" cy="7010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132669</xdr:colOff>
      <xdr:row>10</xdr:row>
      <xdr:rowOff>50686</xdr:rowOff>
    </xdr:from>
    <xdr:to>
      <xdr:col>1</xdr:col>
      <xdr:colOff>522070</xdr:colOff>
      <xdr:row>14</xdr:row>
      <xdr:rowOff>30909</xdr:rowOff>
    </xdr:to>
    <xdr:pic>
      <xdr:nvPicPr>
        <xdr:cNvPr id="3" name="Imagen 2" descr="Home | Minera Los Pelambres">
          <a:extLst>
            <a:ext uri="{FF2B5EF4-FFF2-40B4-BE49-F238E27FC236}">
              <a16:creationId xmlns:a16="http://schemas.microsoft.com/office/drawing/2014/main" id="{C1B2DFCC-440A-4738-8029-8D5576D89C6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2669" y="1904886"/>
          <a:ext cx="1802276" cy="7707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130966</xdr:colOff>
      <xdr:row>122</xdr:row>
      <xdr:rowOff>11907</xdr:rowOff>
    </xdr:from>
    <xdr:to>
      <xdr:col>1</xdr:col>
      <xdr:colOff>638211</xdr:colOff>
      <xdr:row>125</xdr:row>
      <xdr:rowOff>140675</xdr:rowOff>
    </xdr:to>
    <xdr:pic>
      <xdr:nvPicPr>
        <xdr:cNvPr id="4" name="Imagen 17">
          <a:extLst>
            <a:ext uri="{FF2B5EF4-FFF2-40B4-BE49-F238E27FC236}">
              <a16:creationId xmlns:a16="http://schemas.microsoft.com/office/drawing/2014/main" id="{260E59A8-4A62-4A37-B324-A1B573D78CEF}"/>
            </a:ext>
          </a:extLst>
        </xdr:cNvPr>
        <xdr:cNvPicPr>
          <a:picLocks noChangeAspect="1"/>
        </xdr:cNvPicPr>
      </xdr:nvPicPr>
      <xdr:blipFill>
        <a:blip xmlns:r="http://schemas.openxmlformats.org/officeDocument/2006/relationships" r:embed="rId3"/>
        <a:stretch>
          <a:fillRect/>
        </a:stretch>
      </xdr:blipFill>
      <xdr:spPr>
        <a:xfrm>
          <a:off x="130966" y="24764207"/>
          <a:ext cx="1926470" cy="722493"/>
        </a:xfrm>
        <a:prstGeom prst="rect">
          <a:avLst/>
        </a:prstGeom>
      </xdr:spPr>
    </xdr:pic>
    <xdr:clientData/>
  </xdr:twoCellAnchor>
  <xdr:twoCellAnchor editAs="oneCell">
    <xdr:from>
      <xdr:col>0</xdr:col>
      <xdr:colOff>201901</xdr:colOff>
      <xdr:row>179</xdr:row>
      <xdr:rowOff>71439</xdr:rowOff>
    </xdr:from>
    <xdr:to>
      <xdr:col>1</xdr:col>
      <xdr:colOff>581881</xdr:colOff>
      <xdr:row>182</xdr:row>
      <xdr:rowOff>174090</xdr:rowOff>
    </xdr:to>
    <xdr:pic>
      <xdr:nvPicPr>
        <xdr:cNvPr id="5" name="Imagen 20" descr="Home | Minera Zaldívar">
          <a:extLst>
            <a:ext uri="{FF2B5EF4-FFF2-40B4-BE49-F238E27FC236}">
              <a16:creationId xmlns:a16="http://schemas.microsoft.com/office/drawing/2014/main" id="{5005F28B-F8BC-49D1-BE10-71A59B9D2A6F}"/>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98726" y="36225164"/>
          <a:ext cx="1792855" cy="693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2678218</xdr:colOff>
      <xdr:row>1</xdr:row>
      <xdr:rowOff>81642</xdr:rowOff>
    </xdr:from>
    <xdr:to>
      <xdr:col>3</xdr:col>
      <xdr:colOff>1040418</xdr:colOff>
      <xdr:row>3</xdr:row>
      <xdr:rowOff>16873</xdr:rowOff>
    </xdr:to>
    <xdr:sp macro="" textlink="">
      <xdr:nvSpPr>
        <xdr:cNvPr id="6" name="Rectángulo 5">
          <a:hlinkClick xmlns:r="http://schemas.openxmlformats.org/officeDocument/2006/relationships" r:id="rId5"/>
          <a:extLst>
            <a:ext uri="{FF2B5EF4-FFF2-40B4-BE49-F238E27FC236}">
              <a16:creationId xmlns:a16="http://schemas.microsoft.com/office/drawing/2014/main" id="{DCC0AACC-A29B-4F7E-99D6-3C5787B42C6C}"/>
            </a:ext>
            <a:ext uri="{147F2762-F138-4A5C-976F-8EAC2B608ADB}">
              <a16:predDERef xmlns:a16="http://schemas.microsoft.com/office/drawing/2014/main" pred="{00000000-0008-0000-0600-000008000000}"/>
            </a:ext>
          </a:extLst>
        </xdr:cNvPr>
        <xdr:cNvSpPr/>
      </xdr:nvSpPr>
      <xdr:spPr>
        <a:xfrm>
          <a:off x="6808893" y="284842"/>
          <a:ext cx="1076825" cy="332106"/>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14</xdr:row>
      <xdr:rowOff>34061</xdr:rowOff>
    </xdr:from>
    <xdr:to>
      <xdr:col>3</xdr:col>
      <xdr:colOff>1535906</xdr:colOff>
      <xdr:row>15</xdr:row>
      <xdr:rowOff>23813</xdr:rowOff>
    </xdr:to>
    <xdr:pic>
      <xdr:nvPicPr>
        <xdr:cNvPr id="7" name="Imagen 5">
          <a:extLst>
            <a:ext uri="{FF2B5EF4-FFF2-40B4-BE49-F238E27FC236}">
              <a16:creationId xmlns:a16="http://schemas.microsoft.com/office/drawing/2014/main" id="{17178B93-D754-4599-9995-41DB63712C7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688361"/>
          <a:ext cx="8381206" cy="196127"/>
        </a:xfrm>
        <a:prstGeom prst="rect">
          <a:avLst/>
        </a:prstGeom>
      </xdr:spPr>
    </xdr:pic>
    <xdr:clientData/>
  </xdr:twoCellAnchor>
  <xdr:twoCellAnchor>
    <xdr:from>
      <xdr:col>0</xdr:col>
      <xdr:colOff>0</xdr:colOff>
      <xdr:row>70</xdr:row>
      <xdr:rowOff>35718</xdr:rowOff>
    </xdr:from>
    <xdr:to>
      <xdr:col>3</xdr:col>
      <xdr:colOff>1535906</xdr:colOff>
      <xdr:row>71</xdr:row>
      <xdr:rowOff>25470</xdr:rowOff>
    </xdr:to>
    <xdr:pic>
      <xdr:nvPicPr>
        <xdr:cNvPr id="8" name="Imagen 5">
          <a:extLst>
            <a:ext uri="{FF2B5EF4-FFF2-40B4-BE49-F238E27FC236}">
              <a16:creationId xmlns:a16="http://schemas.microsoft.com/office/drawing/2014/main" id="{B89AA980-FB3B-40AD-9A66-B1D041F1D17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4066043"/>
          <a:ext cx="8381206" cy="192952"/>
        </a:xfrm>
        <a:prstGeom prst="rect">
          <a:avLst/>
        </a:prstGeom>
      </xdr:spPr>
    </xdr:pic>
    <xdr:clientData/>
  </xdr:twoCellAnchor>
  <xdr:twoCellAnchor>
    <xdr:from>
      <xdr:col>0</xdr:col>
      <xdr:colOff>0</xdr:colOff>
      <xdr:row>126</xdr:row>
      <xdr:rowOff>23812</xdr:rowOff>
    </xdr:from>
    <xdr:to>
      <xdr:col>3</xdr:col>
      <xdr:colOff>1535906</xdr:colOff>
      <xdr:row>127</xdr:row>
      <xdr:rowOff>13564</xdr:rowOff>
    </xdr:to>
    <xdr:pic>
      <xdr:nvPicPr>
        <xdr:cNvPr id="9" name="Imagen 5">
          <a:extLst>
            <a:ext uri="{FF2B5EF4-FFF2-40B4-BE49-F238E27FC236}">
              <a16:creationId xmlns:a16="http://schemas.microsoft.com/office/drawing/2014/main" id="{D01D0736-D8F1-4C9E-A099-C8477844771D}"/>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25582562"/>
          <a:ext cx="8381206" cy="183427"/>
        </a:xfrm>
        <a:prstGeom prst="rect">
          <a:avLst/>
        </a:prstGeom>
      </xdr:spPr>
    </xdr:pic>
    <xdr:clientData/>
  </xdr:twoCellAnchor>
  <xdr:twoCellAnchor>
    <xdr:from>
      <xdr:col>0</xdr:col>
      <xdr:colOff>0</xdr:colOff>
      <xdr:row>183</xdr:row>
      <xdr:rowOff>23812</xdr:rowOff>
    </xdr:from>
    <xdr:to>
      <xdr:col>3</xdr:col>
      <xdr:colOff>1535906</xdr:colOff>
      <xdr:row>184</xdr:row>
      <xdr:rowOff>13564</xdr:rowOff>
    </xdr:to>
    <xdr:pic>
      <xdr:nvPicPr>
        <xdr:cNvPr id="10" name="Imagen 5">
          <a:extLst>
            <a:ext uri="{FF2B5EF4-FFF2-40B4-BE49-F238E27FC236}">
              <a16:creationId xmlns:a16="http://schemas.microsoft.com/office/drawing/2014/main" id="{F3234EEC-F50E-46DE-968F-DD9B49D9D29F}"/>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36983987"/>
          <a:ext cx="8381206" cy="183427"/>
        </a:xfrm>
        <a:prstGeom prst="rect">
          <a:avLst/>
        </a:prstGeom>
      </xdr:spPr>
    </xdr:pic>
    <xdr:clientData/>
  </xdr:twoCellAnchor>
  <xdr:twoCellAnchor>
    <xdr:from>
      <xdr:col>0</xdr:col>
      <xdr:colOff>3</xdr:colOff>
      <xdr:row>0</xdr:row>
      <xdr:rowOff>142874</xdr:rowOff>
    </xdr:from>
    <xdr:to>
      <xdr:col>1</xdr:col>
      <xdr:colOff>848655</xdr:colOff>
      <xdr:row>3</xdr:row>
      <xdr:rowOff>172395</xdr:rowOff>
    </xdr:to>
    <xdr:pic>
      <xdr:nvPicPr>
        <xdr:cNvPr id="11" name="Imagen 10">
          <a:extLst>
            <a:ext uri="{FF2B5EF4-FFF2-40B4-BE49-F238E27FC236}">
              <a16:creationId xmlns:a16="http://schemas.microsoft.com/office/drawing/2014/main" id="{03FFEEC2-80E1-4D4B-B016-6A5A019659E2}"/>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6395" t="31117" b="28990"/>
        <a:stretch/>
      </xdr:blipFill>
      <xdr:spPr>
        <a:xfrm>
          <a:off x="3" y="146049"/>
          <a:ext cx="2264702" cy="626421"/>
        </a:xfrm>
        <a:prstGeom prst="rect">
          <a:avLst/>
        </a:prstGeom>
      </xdr:spPr>
    </xdr:pic>
    <xdr:clientData/>
  </xdr:twoCellAnchor>
  <xdr:twoCellAnchor>
    <xdr:from>
      <xdr:col>0</xdr:col>
      <xdr:colOff>0</xdr:colOff>
      <xdr:row>4</xdr:row>
      <xdr:rowOff>23812</xdr:rowOff>
    </xdr:from>
    <xdr:to>
      <xdr:col>3</xdr:col>
      <xdr:colOff>1535906</xdr:colOff>
      <xdr:row>5</xdr:row>
      <xdr:rowOff>23089</xdr:rowOff>
    </xdr:to>
    <xdr:pic>
      <xdr:nvPicPr>
        <xdr:cNvPr id="12" name="Imagen 5">
          <a:extLst>
            <a:ext uri="{FF2B5EF4-FFF2-40B4-BE49-F238E27FC236}">
              <a16:creationId xmlns:a16="http://schemas.microsoft.com/office/drawing/2014/main" id="{D7FCE943-B512-4ACA-A1D9-B125F19DF84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827087"/>
          <a:ext cx="8381206" cy="19930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0</xdr:row>
      <xdr:rowOff>119060</xdr:rowOff>
    </xdr:from>
    <xdr:to>
      <xdr:col>1</xdr:col>
      <xdr:colOff>4316711</xdr:colOff>
      <xdr:row>4</xdr:row>
      <xdr:rowOff>189347</xdr:rowOff>
    </xdr:to>
    <xdr:grpSp>
      <xdr:nvGrpSpPr>
        <xdr:cNvPr id="2" name="Grupo 1">
          <a:extLst>
            <a:ext uri="{FF2B5EF4-FFF2-40B4-BE49-F238E27FC236}">
              <a16:creationId xmlns:a16="http://schemas.microsoft.com/office/drawing/2014/main" id="{FB3EB7FE-0976-44D4-BC4B-7B579F3E3CD8}"/>
            </a:ext>
          </a:extLst>
        </xdr:cNvPr>
        <xdr:cNvGrpSpPr/>
      </xdr:nvGrpSpPr>
      <xdr:grpSpPr>
        <a:xfrm>
          <a:off x="0" y="119060"/>
          <a:ext cx="7978544" cy="860509"/>
          <a:chOff x="0" y="83342"/>
          <a:chExt cx="7983836" cy="879912"/>
        </a:xfrm>
      </xdr:grpSpPr>
      <xdr:grpSp>
        <xdr:nvGrpSpPr>
          <xdr:cNvPr id="3" name="Grupo 2">
            <a:extLst>
              <a:ext uri="{FF2B5EF4-FFF2-40B4-BE49-F238E27FC236}">
                <a16:creationId xmlns:a16="http://schemas.microsoft.com/office/drawing/2014/main" id="{8BF3275E-BE0A-7FA3-E64C-4A3E55F47617}"/>
              </a:ext>
            </a:extLst>
          </xdr:cNvPr>
          <xdr:cNvGrpSpPr/>
        </xdr:nvGrpSpPr>
        <xdr:grpSpPr>
          <a:xfrm>
            <a:off x="202403" y="83342"/>
            <a:ext cx="7255493" cy="648000"/>
            <a:chOff x="202403" y="83342"/>
            <a:chExt cx="725549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66E2637F-5B79-899A-9EC2-BF7368D4B069}"/>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D1DE34AF-C530-E730-8D38-B95E681046FF}"/>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4" name="Imagen 5">
            <a:extLst>
              <a:ext uri="{FF2B5EF4-FFF2-40B4-BE49-F238E27FC236}">
                <a16:creationId xmlns:a16="http://schemas.microsoft.com/office/drawing/2014/main" id="{75C4B317-78B7-757F-6AFE-6F7FABED7E7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1104509</xdr:colOff>
      <xdr:row>11</xdr:row>
      <xdr:rowOff>1471092</xdr:rowOff>
    </xdr:from>
    <xdr:to>
      <xdr:col>1</xdr:col>
      <xdr:colOff>10781896</xdr:colOff>
      <xdr:row>11</xdr:row>
      <xdr:rowOff>3054840</xdr:rowOff>
    </xdr:to>
    <xdr:pic>
      <xdr:nvPicPr>
        <xdr:cNvPr id="2" name="Imagen 1">
          <a:extLst>
            <a:ext uri="{FF2B5EF4-FFF2-40B4-BE49-F238E27FC236}">
              <a16:creationId xmlns:a16="http://schemas.microsoft.com/office/drawing/2014/main" id="{79931D28-A5F5-41FF-8631-CE7A2D280923}"/>
            </a:ext>
          </a:extLst>
        </xdr:cNvPr>
        <xdr:cNvPicPr>
          <a:picLocks noChangeAspect="1"/>
        </xdr:cNvPicPr>
      </xdr:nvPicPr>
      <xdr:blipFill>
        <a:blip xmlns:r="http://schemas.openxmlformats.org/officeDocument/2006/relationships" r:embed="rId1"/>
        <a:stretch>
          <a:fillRect/>
        </a:stretch>
      </xdr:blipFill>
      <xdr:spPr>
        <a:xfrm>
          <a:off x="2787259" y="6119292"/>
          <a:ext cx="9677387" cy="1583748"/>
        </a:xfrm>
        <a:prstGeom prst="rect">
          <a:avLst/>
        </a:prstGeom>
      </xdr:spPr>
    </xdr:pic>
    <xdr:clientData/>
  </xdr:twoCellAnchor>
  <xdr:twoCellAnchor editAs="oneCell">
    <xdr:from>
      <xdr:col>2</xdr:col>
      <xdr:colOff>1765573</xdr:colOff>
      <xdr:row>11</xdr:row>
      <xdr:rowOff>782764</xdr:rowOff>
    </xdr:from>
    <xdr:to>
      <xdr:col>2</xdr:col>
      <xdr:colOff>11762012</xdr:colOff>
      <xdr:row>11</xdr:row>
      <xdr:rowOff>2251000</xdr:rowOff>
    </xdr:to>
    <xdr:pic>
      <xdr:nvPicPr>
        <xdr:cNvPr id="3" name="Imagen 18">
          <a:extLst>
            <a:ext uri="{FF2B5EF4-FFF2-40B4-BE49-F238E27FC236}">
              <a16:creationId xmlns:a16="http://schemas.microsoft.com/office/drawing/2014/main" id="{0E88AA46-302D-4653-BF7D-67A9DE820F7C}"/>
            </a:ext>
          </a:extLst>
        </xdr:cNvPr>
        <xdr:cNvPicPr>
          <a:picLocks noChangeAspect="1"/>
        </xdr:cNvPicPr>
      </xdr:nvPicPr>
      <xdr:blipFill>
        <a:blip xmlns:r="http://schemas.openxmlformats.org/officeDocument/2006/relationships" r:embed="rId2"/>
        <a:stretch>
          <a:fillRect/>
        </a:stretch>
      </xdr:blipFill>
      <xdr:spPr>
        <a:xfrm>
          <a:off x="17282664" y="5510628"/>
          <a:ext cx="9996439" cy="1468236"/>
        </a:xfrm>
        <a:prstGeom prst="rect">
          <a:avLst/>
        </a:prstGeom>
      </xdr:spPr>
    </xdr:pic>
    <xdr:clientData/>
  </xdr:twoCellAnchor>
  <xdr:twoCellAnchor>
    <xdr:from>
      <xdr:col>0</xdr:col>
      <xdr:colOff>0</xdr:colOff>
      <xdr:row>0</xdr:row>
      <xdr:rowOff>95248</xdr:rowOff>
    </xdr:from>
    <xdr:to>
      <xdr:col>1</xdr:col>
      <xdr:colOff>6412211</xdr:colOff>
      <xdr:row>5</xdr:row>
      <xdr:rowOff>22660</xdr:rowOff>
    </xdr:to>
    <xdr:grpSp>
      <xdr:nvGrpSpPr>
        <xdr:cNvPr id="4" name="Grupo 3">
          <a:extLst>
            <a:ext uri="{FF2B5EF4-FFF2-40B4-BE49-F238E27FC236}">
              <a16:creationId xmlns:a16="http://schemas.microsoft.com/office/drawing/2014/main" id="{17F9F078-29CA-44C4-BFE3-954C09E2D84B}"/>
            </a:ext>
          </a:extLst>
        </xdr:cNvPr>
        <xdr:cNvGrpSpPr/>
      </xdr:nvGrpSpPr>
      <xdr:grpSpPr>
        <a:xfrm>
          <a:off x="0" y="95248"/>
          <a:ext cx="8094961" cy="919600"/>
          <a:chOff x="0" y="83342"/>
          <a:chExt cx="7983836" cy="879912"/>
        </a:xfrm>
      </xdr:grpSpPr>
      <xdr:grpSp>
        <xdr:nvGrpSpPr>
          <xdr:cNvPr id="5" name="Grupo 4">
            <a:extLst>
              <a:ext uri="{FF2B5EF4-FFF2-40B4-BE49-F238E27FC236}">
                <a16:creationId xmlns:a16="http://schemas.microsoft.com/office/drawing/2014/main" id="{FD86DCCC-BE6D-CC81-6904-521CC917345F}"/>
              </a:ext>
            </a:extLst>
          </xdr:cNvPr>
          <xdr:cNvGrpSpPr/>
        </xdr:nvGrpSpPr>
        <xdr:grpSpPr>
          <a:xfrm>
            <a:off x="202403" y="83342"/>
            <a:ext cx="7255493" cy="648000"/>
            <a:chOff x="202403" y="83342"/>
            <a:chExt cx="7255493" cy="648000"/>
          </a:xfrm>
        </xdr:grpSpPr>
        <xdr:sp macro="" textlink="">
          <xdr:nvSpPr>
            <xdr:cNvPr id="7" name="Rectángulo 6">
              <a:hlinkClick xmlns:r="http://schemas.openxmlformats.org/officeDocument/2006/relationships" r:id="rId3"/>
              <a:extLst>
                <a:ext uri="{FF2B5EF4-FFF2-40B4-BE49-F238E27FC236}">
                  <a16:creationId xmlns:a16="http://schemas.microsoft.com/office/drawing/2014/main" id="{38A2CA75-8184-D609-39B3-E66DDD5112C4}"/>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8" name="Imagen 7">
              <a:extLst>
                <a:ext uri="{FF2B5EF4-FFF2-40B4-BE49-F238E27FC236}">
                  <a16:creationId xmlns:a16="http://schemas.microsoft.com/office/drawing/2014/main" id="{59FA01CB-299E-9B35-4AE1-BC2937F8099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31117" b="28990"/>
            <a:stretch/>
          </xdr:blipFill>
          <xdr:spPr>
            <a:xfrm>
              <a:off x="202403" y="83342"/>
              <a:ext cx="2420277" cy="648000"/>
            </a:xfrm>
            <a:prstGeom prst="rect">
              <a:avLst/>
            </a:prstGeom>
          </xdr:spPr>
        </xdr:pic>
      </xdr:grpSp>
      <xdr:pic>
        <xdr:nvPicPr>
          <xdr:cNvPr id="6" name="Imagen 5">
            <a:extLst>
              <a:ext uri="{FF2B5EF4-FFF2-40B4-BE49-F238E27FC236}">
                <a16:creationId xmlns:a16="http://schemas.microsoft.com/office/drawing/2014/main" id="{5601DCE5-503A-100D-7F59-77ACBE4E994E}"/>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twoCellAnchor editAs="oneCell">
    <xdr:from>
      <xdr:col>2</xdr:col>
      <xdr:colOff>2093188</xdr:colOff>
      <xdr:row>12</xdr:row>
      <xdr:rowOff>665994</xdr:rowOff>
    </xdr:from>
    <xdr:to>
      <xdr:col>2</xdr:col>
      <xdr:colOff>10022606</xdr:colOff>
      <xdr:row>12</xdr:row>
      <xdr:rowOff>3278023</xdr:rowOff>
    </xdr:to>
    <xdr:pic>
      <xdr:nvPicPr>
        <xdr:cNvPr id="9" name="Imagen 8">
          <a:extLst>
            <a:ext uri="{FF2B5EF4-FFF2-40B4-BE49-F238E27FC236}">
              <a16:creationId xmlns:a16="http://schemas.microsoft.com/office/drawing/2014/main" id="{184362D8-CA12-4E51-9A98-A6A3C2BA6BC9}"/>
            </a:ext>
          </a:extLst>
        </xdr:cNvPr>
        <xdr:cNvPicPr>
          <a:picLocks noChangeAspect="1"/>
        </xdr:cNvPicPr>
      </xdr:nvPicPr>
      <xdr:blipFill>
        <a:blip xmlns:r="http://schemas.openxmlformats.org/officeDocument/2006/relationships" r:embed="rId6"/>
        <a:stretch>
          <a:fillRect/>
        </a:stretch>
      </xdr:blipFill>
      <xdr:spPr>
        <a:xfrm>
          <a:off x="17606238" y="8559044"/>
          <a:ext cx="7929418" cy="2612029"/>
        </a:xfrm>
        <a:prstGeom prst="rect">
          <a:avLst/>
        </a:prstGeom>
      </xdr:spPr>
    </xdr:pic>
    <xdr:clientData/>
  </xdr:twoCellAnchor>
  <xdr:twoCellAnchor editAs="oneCell">
    <xdr:from>
      <xdr:col>2</xdr:col>
      <xdr:colOff>1326787</xdr:colOff>
      <xdr:row>16</xdr:row>
      <xdr:rowOff>3709451</xdr:rowOff>
    </xdr:from>
    <xdr:to>
      <xdr:col>2</xdr:col>
      <xdr:colOff>12299565</xdr:colOff>
      <xdr:row>17</xdr:row>
      <xdr:rowOff>3379830</xdr:rowOff>
    </xdr:to>
    <xdr:pic>
      <xdr:nvPicPr>
        <xdr:cNvPr id="10" name="Imagen 9">
          <a:extLst>
            <a:ext uri="{FF2B5EF4-FFF2-40B4-BE49-F238E27FC236}">
              <a16:creationId xmlns:a16="http://schemas.microsoft.com/office/drawing/2014/main" id="{3A343508-9523-4E23-9A2D-F6C17496B34C}"/>
            </a:ext>
          </a:extLst>
        </xdr:cNvPr>
        <xdr:cNvPicPr>
          <a:picLocks noChangeAspect="1"/>
        </xdr:cNvPicPr>
      </xdr:nvPicPr>
      <xdr:blipFill>
        <a:blip xmlns:r="http://schemas.openxmlformats.org/officeDocument/2006/relationships" r:embed="rId7"/>
        <a:stretch>
          <a:fillRect/>
        </a:stretch>
      </xdr:blipFill>
      <xdr:spPr>
        <a:xfrm>
          <a:off x="16839837" y="26410701"/>
          <a:ext cx="10972778" cy="4750378"/>
        </a:xfrm>
        <a:prstGeom prst="rect">
          <a:avLst/>
        </a:prstGeom>
      </xdr:spPr>
    </xdr:pic>
    <xdr:clientData/>
  </xdr:twoCellAnchor>
  <xdr:twoCellAnchor editAs="oneCell">
    <xdr:from>
      <xdr:col>2</xdr:col>
      <xdr:colOff>1097483</xdr:colOff>
      <xdr:row>18</xdr:row>
      <xdr:rowOff>1762200</xdr:rowOff>
    </xdr:from>
    <xdr:to>
      <xdr:col>2</xdr:col>
      <xdr:colOff>11764210</xdr:colOff>
      <xdr:row>18</xdr:row>
      <xdr:rowOff>4314848</xdr:rowOff>
    </xdr:to>
    <xdr:pic>
      <xdr:nvPicPr>
        <xdr:cNvPr id="11" name="Imagen 10">
          <a:extLst>
            <a:ext uri="{FF2B5EF4-FFF2-40B4-BE49-F238E27FC236}">
              <a16:creationId xmlns:a16="http://schemas.microsoft.com/office/drawing/2014/main" id="{8E6DC47C-AC8D-4D97-8C68-6F06BD9F591D}"/>
            </a:ext>
          </a:extLst>
        </xdr:cNvPr>
        <xdr:cNvPicPr>
          <a:picLocks noChangeAspect="1"/>
        </xdr:cNvPicPr>
      </xdr:nvPicPr>
      <xdr:blipFill>
        <a:blip xmlns:r="http://schemas.openxmlformats.org/officeDocument/2006/relationships" r:embed="rId8"/>
        <a:stretch>
          <a:fillRect/>
        </a:stretch>
      </xdr:blipFill>
      <xdr:spPr>
        <a:xfrm>
          <a:off x="16610533" y="34744100"/>
          <a:ext cx="10666727" cy="2552648"/>
        </a:xfrm>
        <a:prstGeom prst="rect">
          <a:avLst/>
        </a:prstGeom>
      </xdr:spPr>
    </xdr:pic>
    <xdr:clientData/>
  </xdr:twoCellAnchor>
  <xdr:twoCellAnchor editAs="oneCell">
    <xdr:from>
      <xdr:col>2</xdr:col>
      <xdr:colOff>1360343</xdr:colOff>
      <xdr:row>23</xdr:row>
      <xdr:rowOff>714664</xdr:rowOff>
    </xdr:from>
    <xdr:to>
      <xdr:col>2</xdr:col>
      <xdr:colOff>12905544</xdr:colOff>
      <xdr:row>23</xdr:row>
      <xdr:rowOff>2257714</xdr:rowOff>
    </xdr:to>
    <xdr:pic>
      <xdr:nvPicPr>
        <xdr:cNvPr id="12" name="Imagen 11">
          <a:extLst>
            <a:ext uri="{FF2B5EF4-FFF2-40B4-BE49-F238E27FC236}">
              <a16:creationId xmlns:a16="http://schemas.microsoft.com/office/drawing/2014/main" id="{4D3C4891-2EE4-48B3-B066-371CA4B486AC}"/>
            </a:ext>
          </a:extLst>
        </xdr:cNvPr>
        <xdr:cNvPicPr>
          <a:picLocks noChangeAspect="1"/>
        </xdr:cNvPicPr>
      </xdr:nvPicPr>
      <xdr:blipFill>
        <a:blip xmlns:r="http://schemas.openxmlformats.org/officeDocument/2006/relationships" r:embed="rId9"/>
        <a:stretch>
          <a:fillRect/>
        </a:stretch>
      </xdr:blipFill>
      <xdr:spPr>
        <a:xfrm>
          <a:off x="16873393" y="54067364"/>
          <a:ext cx="11545201" cy="1543050"/>
        </a:xfrm>
        <a:prstGeom prst="rect">
          <a:avLst/>
        </a:prstGeom>
      </xdr:spPr>
    </xdr:pic>
    <xdr:clientData/>
  </xdr:twoCellAnchor>
  <xdr:twoCellAnchor editAs="oneCell">
    <xdr:from>
      <xdr:col>1</xdr:col>
      <xdr:colOff>2067212</xdr:colOff>
      <xdr:row>12</xdr:row>
      <xdr:rowOff>23666</xdr:rowOff>
    </xdr:from>
    <xdr:to>
      <xdr:col>1</xdr:col>
      <xdr:colOff>10502900</xdr:colOff>
      <xdr:row>12</xdr:row>
      <xdr:rowOff>4603338</xdr:rowOff>
    </xdr:to>
    <xdr:pic>
      <xdr:nvPicPr>
        <xdr:cNvPr id="13" name="Imagen 12">
          <a:extLst>
            <a:ext uri="{FF2B5EF4-FFF2-40B4-BE49-F238E27FC236}">
              <a16:creationId xmlns:a16="http://schemas.microsoft.com/office/drawing/2014/main" id="{826D969F-ED63-4784-8BD7-785A814DD59F}"/>
            </a:ext>
          </a:extLst>
        </xdr:cNvPr>
        <xdr:cNvPicPr>
          <a:picLocks noChangeAspect="1"/>
        </xdr:cNvPicPr>
      </xdr:nvPicPr>
      <xdr:blipFill>
        <a:blip xmlns:r="http://schemas.openxmlformats.org/officeDocument/2006/relationships" r:embed="rId10"/>
        <a:stretch>
          <a:fillRect/>
        </a:stretch>
      </xdr:blipFill>
      <xdr:spPr>
        <a:xfrm>
          <a:off x="3749962" y="7916716"/>
          <a:ext cx="8435688" cy="4579672"/>
        </a:xfrm>
        <a:prstGeom prst="rect">
          <a:avLst/>
        </a:prstGeom>
      </xdr:spPr>
    </xdr:pic>
    <xdr:clientData/>
  </xdr:twoCellAnchor>
  <xdr:twoCellAnchor editAs="oneCell">
    <xdr:from>
      <xdr:col>1</xdr:col>
      <xdr:colOff>2372894</xdr:colOff>
      <xdr:row>16</xdr:row>
      <xdr:rowOff>634969</xdr:rowOff>
    </xdr:from>
    <xdr:to>
      <xdr:col>1</xdr:col>
      <xdr:colOff>10781465</xdr:colOff>
      <xdr:row>17</xdr:row>
      <xdr:rowOff>2115821</xdr:rowOff>
    </xdr:to>
    <xdr:pic>
      <xdr:nvPicPr>
        <xdr:cNvPr id="14" name="Imagen 13">
          <a:extLst>
            <a:ext uri="{FF2B5EF4-FFF2-40B4-BE49-F238E27FC236}">
              <a16:creationId xmlns:a16="http://schemas.microsoft.com/office/drawing/2014/main" id="{C48C403E-09E8-4E5B-8334-5B9B9D0A9059}"/>
            </a:ext>
          </a:extLst>
        </xdr:cNvPr>
        <xdr:cNvPicPr>
          <a:picLocks noChangeAspect="1"/>
        </xdr:cNvPicPr>
      </xdr:nvPicPr>
      <xdr:blipFill>
        <a:blip xmlns:r="http://schemas.openxmlformats.org/officeDocument/2006/relationships" r:embed="rId11"/>
        <a:stretch>
          <a:fillRect/>
        </a:stretch>
      </xdr:blipFill>
      <xdr:spPr>
        <a:xfrm>
          <a:off x="4055644" y="23336219"/>
          <a:ext cx="8408571" cy="6560851"/>
        </a:xfrm>
        <a:prstGeom prst="rect">
          <a:avLst/>
        </a:prstGeom>
        <a:ln>
          <a:solidFill>
            <a:schemeClr val="tx1">
              <a:lumMod val="50000"/>
              <a:lumOff val="50000"/>
            </a:schemeClr>
          </a:solidFill>
        </a:ln>
      </xdr:spPr>
    </xdr:pic>
    <xdr:clientData/>
  </xdr:twoCellAnchor>
  <xdr:twoCellAnchor editAs="oneCell">
    <xdr:from>
      <xdr:col>1</xdr:col>
      <xdr:colOff>2306052</xdr:colOff>
      <xdr:row>17</xdr:row>
      <xdr:rowOff>2215040</xdr:rowOff>
    </xdr:from>
    <xdr:to>
      <xdr:col>1</xdr:col>
      <xdr:colOff>10761579</xdr:colOff>
      <xdr:row>17</xdr:row>
      <xdr:rowOff>5040993</xdr:rowOff>
    </xdr:to>
    <xdr:pic>
      <xdr:nvPicPr>
        <xdr:cNvPr id="15" name="Imagen 14">
          <a:extLst>
            <a:ext uri="{FF2B5EF4-FFF2-40B4-BE49-F238E27FC236}">
              <a16:creationId xmlns:a16="http://schemas.microsoft.com/office/drawing/2014/main" id="{F07A783E-D512-42AD-82BA-E3E1FA13275C}"/>
            </a:ext>
          </a:extLst>
        </xdr:cNvPr>
        <xdr:cNvPicPr>
          <a:picLocks noChangeAspect="1"/>
        </xdr:cNvPicPr>
      </xdr:nvPicPr>
      <xdr:blipFill>
        <a:blip xmlns:r="http://schemas.openxmlformats.org/officeDocument/2006/relationships" r:embed="rId12"/>
        <a:stretch>
          <a:fillRect/>
        </a:stretch>
      </xdr:blipFill>
      <xdr:spPr>
        <a:xfrm>
          <a:off x="3988802" y="29996290"/>
          <a:ext cx="8455527" cy="2825953"/>
        </a:xfrm>
        <a:prstGeom prst="rect">
          <a:avLst/>
        </a:prstGeom>
      </xdr:spPr>
    </xdr:pic>
    <xdr:clientData/>
  </xdr:twoCellAnchor>
  <xdr:twoCellAnchor editAs="oneCell">
    <xdr:from>
      <xdr:col>1</xdr:col>
      <xdr:colOff>2667334</xdr:colOff>
      <xdr:row>18</xdr:row>
      <xdr:rowOff>753808</xdr:rowOff>
    </xdr:from>
    <xdr:to>
      <xdr:col>1</xdr:col>
      <xdr:colOff>10393948</xdr:colOff>
      <xdr:row>19</xdr:row>
      <xdr:rowOff>2083632</xdr:rowOff>
    </xdr:to>
    <xdr:pic>
      <xdr:nvPicPr>
        <xdr:cNvPr id="16" name="Imagen 15">
          <a:extLst>
            <a:ext uri="{FF2B5EF4-FFF2-40B4-BE49-F238E27FC236}">
              <a16:creationId xmlns:a16="http://schemas.microsoft.com/office/drawing/2014/main" id="{FC27FE3E-5C3D-4B83-963A-CD6E102C8233}"/>
            </a:ext>
          </a:extLst>
        </xdr:cNvPr>
        <xdr:cNvPicPr>
          <a:picLocks noChangeAspect="1"/>
        </xdr:cNvPicPr>
      </xdr:nvPicPr>
      <xdr:blipFill>
        <a:blip xmlns:r="http://schemas.openxmlformats.org/officeDocument/2006/relationships" r:embed="rId13"/>
        <a:stretch>
          <a:fillRect/>
        </a:stretch>
      </xdr:blipFill>
      <xdr:spPr>
        <a:xfrm>
          <a:off x="4350084" y="33735708"/>
          <a:ext cx="7726614" cy="6530474"/>
        </a:xfrm>
        <a:prstGeom prst="rect">
          <a:avLst/>
        </a:prstGeom>
      </xdr:spPr>
    </xdr:pic>
    <xdr:clientData/>
  </xdr:twoCellAnchor>
  <xdr:twoCellAnchor editAs="oneCell">
    <xdr:from>
      <xdr:col>1</xdr:col>
      <xdr:colOff>1537828</xdr:colOff>
      <xdr:row>21</xdr:row>
      <xdr:rowOff>4862764</xdr:rowOff>
    </xdr:from>
    <xdr:to>
      <xdr:col>1</xdr:col>
      <xdr:colOff>11516728</xdr:colOff>
      <xdr:row>22</xdr:row>
      <xdr:rowOff>4389387</xdr:rowOff>
    </xdr:to>
    <xdr:pic>
      <xdr:nvPicPr>
        <xdr:cNvPr id="17" name="Imagen 16">
          <a:extLst>
            <a:ext uri="{FF2B5EF4-FFF2-40B4-BE49-F238E27FC236}">
              <a16:creationId xmlns:a16="http://schemas.microsoft.com/office/drawing/2014/main" id="{036C5293-BC96-47FF-AAC3-3ED0EA1B3FF5}"/>
            </a:ext>
          </a:extLst>
        </xdr:cNvPr>
        <xdr:cNvPicPr>
          <a:picLocks noChangeAspect="1"/>
        </xdr:cNvPicPr>
      </xdr:nvPicPr>
      <xdr:blipFill>
        <a:blip xmlns:r="http://schemas.openxmlformats.org/officeDocument/2006/relationships" r:embed="rId14"/>
        <a:stretch>
          <a:fillRect/>
        </a:stretch>
      </xdr:blipFill>
      <xdr:spPr>
        <a:xfrm>
          <a:off x="3220578" y="47941164"/>
          <a:ext cx="9978900" cy="4606624"/>
        </a:xfrm>
        <a:prstGeom prst="rect">
          <a:avLst/>
        </a:prstGeom>
      </xdr:spPr>
    </xdr:pic>
    <xdr:clientData/>
  </xdr:twoCellAnchor>
  <xdr:twoCellAnchor editAs="oneCell">
    <xdr:from>
      <xdr:col>1</xdr:col>
      <xdr:colOff>674770</xdr:colOff>
      <xdr:row>23</xdr:row>
      <xdr:rowOff>812465</xdr:rowOff>
    </xdr:from>
    <xdr:to>
      <xdr:col>1</xdr:col>
      <xdr:colOff>12812692</xdr:colOff>
      <xdr:row>23</xdr:row>
      <xdr:rowOff>2181892</xdr:rowOff>
    </xdr:to>
    <xdr:pic>
      <xdr:nvPicPr>
        <xdr:cNvPr id="18" name="Imagen 17">
          <a:extLst>
            <a:ext uri="{FF2B5EF4-FFF2-40B4-BE49-F238E27FC236}">
              <a16:creationId xmlns:a16="http://schemas.microsoft.com/office/drawing/2014/main" id="{8FE02D6C-7E59-4B4B-9A81-7DBDB37A50F4}"/>
            </a:ext>
          </a:extLst>
        </xdr:cNvPr>
        <xdr:cNvPicPr>
          <a:picLocks noChangeAspect="1"/>
        </xdr:cNvPicPr>
      </xdr:nvPicPr>
      <xdr:blipFill>
        <a:blip xmlns:r="http://schemas.openxmlformats.org/officeDocument/2006/relationships" r:embed="rId15"/>
        <a:stretch>
          <a:fillRect/>
        </a:stretch>
      </xdr:blipFill>
      <xdr:spPr>
        <a:xfrm>
          <a:off x="2357520" y="54165165"/>
          <a:ext cx="12137922" cy="1369427"/>
        </a:xfrm>
        <a:prstGeom prst="rect">
          <a:avLst/>
        </a:prstGeom>
      </xdr:spPr>
    </xdr:pic>
    <xdr:clientData/>
  </xdr:twoCellAnchor>
  <xdr:twoCellAnchor editAs="oneCell">
    <xdr:from>
      <xdr:col>2</xdr:col>
      <xdr:colOff>3258457</xdr:colOff>
      <xdr:row>14</xdr:row>
      <xdr:rowOff>4000953</xdr:rowOff>
    </xdr:from>
    <xdr:to>
      <xdr:col>2</xdr:col>
      <xdr:colOff>11065782</xdr:colOff>
      <xdr:row>15</xdr:row>
      <xdr:rowOff>1406978</xdr:rowOff>
    </xdr:to>
    <xdr:pic>
      <xdr:nvPicPr>
        <xdr:cNvPr id="19" name="Imagen 18">
          <a:extLst>
            <a:ext uri="{FF2B5EF4-FFF2-40B4-BE49-F238E27FC236}">
              <a16:creationId xmlns:a16="http://schemas.microsoft.com/office/drawing/2014/main" id="{61FE532C-6DAF-40A9-8F71-BDAD48DA9AD9}"/>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8771507" y="19634653"/>
          <a:ext cx="7807325" cy="26066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1887681</xdr:colOff>
      <xdr:row>11</xdr:row>
      <xdr:rowOff>533689</xdr:rowOff>
    </xdr:from>
    <xdr:to>
      <xdr:col>3</xdr:col>
      <xdr:colOff>12808031</xdr:colOff>
      <xdr:row>11</xdr:row>
      <xdr:rowOff>2372271</xdr:rowOff>
    </xdr:to>
    <xdr:pic>
      <xdr:nvPicPr>
        <xdr:cNvPr id="27" name="Imagen 26">
          <a:extLst>
            <a:ext uri="{FF2B5EF4-FFF2-40B4-BE49-F238E27FC236}">
              <a16:creationId xmlns:a16="http://schemas.microsoft.com/office/drawing/2014/main" id="{D9E54AE4-C7F7-9968-7621-A00D2E555E10}"/>
            </a:ext>
          </a:extLst>
        </xdr:cNvPr>
        <xdr:cNvPicPr>
          <a:picLocks noChangeAspect="1"/>
        </xdr:cNvPicPr>
      </xdr:nvPicPr>
      <xdr:blipFill>
        <a:blip xmlns:r="http://schemas.openxmlformats.org/officeDocument/2006/relationships" r:embed="rId17"/>
        <a:stretch>
          <a:fillRect/>
        </a:stretch>
      </xdr:blipFill>
      <xdr:spPr>
        <a:xfrm>
          <a:off x="31241999" y="5261553"/>
          <a:ext cx="10926700" cy="1838582"/>
        </a:xfrm>
        <a:prstGeom prst="rect">
          <a:avLst/>
        </a:prstGeom>
      </xdr:spPr>
    </xdr:pic>
    <xdr:clientData/>
  </xdr:twoCellAnchor>
  <xdr:twoCellAnchor editAs="oneCell">
    <xdr:from>
      <xdr:col>3</xdr:col>
      <xdr:colOff>2635539</xdr:colOff>
      <xdr:row>14</xdr:row>
      <xdr:rowOff>4890025</xdr:rowOff>
    </xdr:from>
    <xdr:to>
      <xdr:col>3</xdr:col>
      <xdr:colOff>12353781</xdr:colOff>
      <xdr:row>15</xdr:row>
      <xdr:rowOff>1620142</xdr:rowOff>
    </xdr:to>
    <xdr:pic>
      <xdr:nvPicPr>
        <xdr:cNvPr id="28" name="Imagen 27">
          <a:extLst>
            <a:ext uri="{FF2B5EF4-FFF2-40B4-BE49-F238E27FC236}">
              <a16:creationId xmlns:a16="http://schemas.microsoft.com/office/drawing/2014/main" id="{4C6D1751-D289-C9FA-D473-01BD03A00C20}"/>
            </a:ext>
          </a:extLst>
        </xdr:cNvPr>
        <xdr:cNvPicPr>
          <a:picLocks noChangeAspect="1"/>
        </xdr:cNvPicPr>
      </xdr:nvPicPr>
      <xdr:blipFill>
        <a:blip xmlns:r="http://schemas.openxmlformats.org/officeDocument/2006/relationships" r:embed="rId18"/>
        <a:stretch>
          <a:fillRect/>
        </a:stretch>
      </xdr:blipFill>
      <xdr:spPr>
        <a:xfrm>
          <a:off x="31989857" y="20614934"/>
          <a:ext cx="9721417" cy="1925572"/>
        </a:xfrm>
        <a:prstGeom prst="rect">
          <a:avLst/>
        </a:prstGeom>
      </xdr:spPr>
    </xdr:pic>
    <xdr:clientData/>
  </xdr:twoCellAnchor>
  <xdr:twoCellAnchor editAs="oneCell">
    <xdr:from>
      <xdr:col>3</xdr:col>
      <xdr:colOff>1738168</xdr:colOff>
      <xdr:row>16</xdr:row>
      <xdr:rowOff>1583748</xdr:rowOff>
    </xdr:from>
    <xdr:to>
      <xdr:col>3</xdr:col>
      <xdr:colOff>12976063</xdr:colOff>
      <xdr:row>16</xdr:row>
      <xdr:rowOff>3285785</xdr:rowOff>
    </xdr:to>
    <xdr:pic>
      <xdr:nvPicPr>
        <xdr:cNvPr id="29" name="Imagen 28">
          <a:extLst>
            <a:ext uri="{FF2B5EF4-FFF2-40B4-BE49-F238E27FC236}">
              <a16:creationId xmlns:a16="http://schemas.microsoft.com/office/drawing/2014/main" id="{9E8AAC6F-F120-114F-0C5C-B2D85624800A}"/>
            </a:ext>
          </a:extLst>
        </xdr:cNvPr>
        <xdr:cNvPicPr>
          <a:picLocks noChangeAspect="1"/>
        </xdr:cNvPicPr>
      </xdr:nvPicPr>
      <xdr:blipFill>
        <a:blip xmlns:r="http://schemas.openxmlformats.org/officeDocument/2006/relationships" r:embed="rId19"/>
        <a:stretch>
          <a:fillRect/>
        </a:stretch>
      </xdr:blipFill>
      <xdr:spPr>
        <a:xfrm>
          <a:off x="31092486" y="24374475"/>
          <a:ext cx="11237895" cy="1705212"/>
        </a:xfrm>
        <a:prstGeom prst="rect">
          <a:avLst/>
        </a:prstGeom>
      </xdr:spPr>
    </xdr:pic>
    <xdr:clientData/>
  </xdr:twoCellAnchor>
  <xdr:twoCellAnchor editAs="oneCell">
    <xdr:from>
      <xdr:col>3</xdr:col>
      <xdr:colOff>1607416</xdr:colOff>
      <xdr:row>18</xdr:row>
      <xdr:rowOff>1267402</xdr:rowOff>
    </xdr:from>
    <xdr:to>
      <xdr:col>3</xdr:col>
      <xdr:colOff>13391486</xdr:colOff>
      <xdr:row>19</xdr:row>
      <xdr:rowOff>146041</xdr:rowOff>
    </xdr:to>
    <xdr:pic>
      <xdr:nvPicPr>
        <xdr:cNvPr id="30" name="Imagen 29">
          <a:extLst>
            <a:ext uri="{FF2B5EF4-FFF2-40B4-BE49-F238E27FC236}">
              <a16:creationId xmlns:a16="http://schemas.microsoft.com/office/drawing/2014/main" id="{6B0F4004-784E-C8A8-1985-9A5A8A0BB2D7}"/>
            </a:ext>
          </a:extLst>
        </xdr:cNvPr>
        <xdr:cNvPicPr>
          <a:picLocks noChangeAspect="1"/>
        </xdr:cNvPicPr>
      </xdr:nvPicPr>
      <xdr:blipFill>
        <a:blip xmlns:r="http://schemas.openxmlformats.org/officeDocument/2006/relationships" r:embed="rId20"/>
        <a:stretch>
          <a:fillRect/>
        </a:stretch>
      </xdr:blipFill>
      <xdr:spPr>
        <a:xfrm>
          <a:off x="30961734" y="34327811"/>
          <a:ext cx="11784070" cy="4077269"/>
        </a:xfrm>
        <a:prstGeom prst="rect">
          <a:avLst/>
        </a:prstGeom>
      </xdr:spPr>
    </xdr:pic>
    <xdr:clientData/>
  </xdr:twoCellAnchor>
  <xdr:twoCellAnchor editAs="oneCell">
    <xdr:from>
      <xdr:col>3</xdr:col>
      <xdr:colOff>2334779</xdr:colOff>
      <xdr:row>23</xdr:row>
      <xdr:rowOff>384175</xdr:rowOff>
    </xdr:from>
    <xdr:to>
      <xdr:col>3</xdr:col>
      <xdr:colOff>11594370</xdr:colOff>
      <xdr:row>23</xdr:row>
      <xdr:rowOff>2524424</xdr:rowOff>
    </xdr:to>
    <xdr:pic>
      <xdr:nvPicPr>
        <xdr:cNvPr id="31" name="Imagen 30">
          <a:extLst>
            <a:ext uri="{FF2B5EF4-FFF2-40B4-BE49-F238E27FC236}">
              <a16:creationId xmlns:a16="http://schemas.microsoft.com/office/drawing/2014/main" id="{2F62944B-E639-6D0C-F62D-F27EB32972A9}"/>
            </a:ext>
          </a:extLst>
        </xdr:cNvPr>
        <xdr:cNvPicPr>
          <a:picLocks noChangeAspect="1"/>
        </xdr:cNvPicPr>
      </xdr:nvPicPr>
      <xdr:blipFill>
        <a:blip xmlns:r="http://schemas.openxmlformats.org/officeDocument/2006/relationships" r:embed="rId21"/>
        <a:stretch>
          <a:fillRect/>
        </a:stretch>
      </xdr:blipFill>
      <xdr:spPr>
        <a:xfrm>
          <a:off x="31689097" y="53810766"/>
          <a:ext cx="9253241" cy="2133899"/>
        </a:xfrm>
        <a:prstGeom prst="rect">
          <a:avLst/>
        </a:prstGeom>
      </xdr:spPr>
    </xdr:pic>
    <xdr:clientData/>
  </xdr:twoCellAnchor>
  <xdr:twoCellAnchor editAs="oneCell">
    <xdr:from>
      <xdr:col>4</xdr:col>
      <xdr:colOff>2219903</xdr:colOff>
      <xdr:row>11</xdr:row>
      <xdr:rowOff>1440584</xdr:rowOff>
    </xdr:from>
    <xdr:to>
      <xdr:col>4</xdr:col>
      <xdr:colOff>11894115</xdr:colOff>
      <xdr:row>11</xdr:row>
      <xdr:rowOff>3017982</xdr:rowOff>
    </xdr:to>
    <xdr:pic>
      <xdr:nvPicPr>
        <xdr:cNvPr id="26" name="Imagen 25">
          <a:extLst>
            <a:ext uri="{FF2B5EF4-FFF2-40B4-BE49-F238E27FC236}">
              <a16:creationId xmlns:a16="http://schemas.microsoft.com/office/drawing/2014/main" id="{4150508E-6A0D-4FD8-B33F-E097F2CC06DE}"/>
            </a:ext>
          </a:extLst>
        </xdr:cNvPr>
        <xdr:cNvPicPr>
          <a:picLocks noChangeAspect="1"/>
        </xdr:cNvPicPr>
      </xdr:nvPicPr>
      <xdr:blipFill>
        <a:blip xmlns:r="http://schemas.openxmlformats.org/officeDocument/2006/relationships" r:embed="rId1"/>
        <a:stretch>
          <a:fillRect/>
        </a:stretch>
      </xdr:blipFill>
      <xdr:spPr>
        <a:xfrm>
          <a:off x="46173448" y="6168448"/>
          <a:ext cx="9674212" cy="1583748"/>
        </a:xfrm>
        <a:prstGeom prst="rect">
          <a:avLst/>
        </a:prstGeom>
      </xdr:spPr>
    </xdr:pic>
    <xdr:clientData/>
  </xdr:twoCellAnchor>
  <xdr:twoCellAnchor editAs="oneCell">
    <xdr:from>
      <xdr:col>4</xdr:col>
      <xdr:colOff>2300143</xdr:colOff>
      <xdr:row>12</xdr:row>
      <xdr:rowOff>357085</xdr:rowOff>
    </xdr:from>
    <xdr:to>
      <xdr:col>4</xdr:col>
      <xdr:colOff>12270577</xdr:colOff>
      <xdr:row>12</xdr:row>
      <xdr:rowOff>4998605</xdr:rowOff>
    </xdr:to>
    <xdr:pic>
      <xdr:nvPicPr>
        <xdr:cNvPr id="32" name="Imagen 31">
          <a:extLst>
            <a:ext uri="{FF2B5EF4-FFF2-40B4-BE49-F238E27FC236}">
              <a16:creationId xmlns:a16="http://schemas.microsoft.com/office/drawing/2014/main" id="{F114CADD-C1D8-58B0-1DD5-4512D3B0EFF9}"/>
            </a:ext>
          </a:extLst>
        </xdr:cNvPr>
        <xdr:cNvPicPr>
          <a:picLocks noChangeAspect="1"/>
        </xdr:cNvPicPr>
      </xdr:nvPicPr>
      <xdr:blipFill>
        <a:blip xmlns:r="http://schemas.openxmlformats.org/officeDocument/2006/relationships" r:embed="rId22"/>
        <a:stretch>
          <a:fillRect/>
        </a:stretch>
      </xdr:blipFill>
      <xdr:spPr>
        <a:xfrm>
          <a:off x="46253688" y="8340767"/>
          <a:ext cx="9970434" cy="4647870"/>
        </a:xfrm>
        <a:prstGeom prst="rect">
          <a:avLst/>
        </a:prstGeom>
      </xdr:spPr>
    </xdr:pic>
    <xdr:clientData/>
  </xdr:twoCellAnchor>
  <xdr:twoCellAnchor editAs="oneCell">
    <xdr:from>
      <xdr:col>4</xdr:col>
      <xdr:colOff>1613767</xdr:colOff>
      <xdr:row>14</xdr:row>
      <xdr:rowOff>4651445</xdr:rowOff>
    </xdr:from>
    <xdr:to>
      <xdr:col>4</xdr:col>
      <xdr:colOff>12867507</xdr:colOff>
      <xdr:row>15</xdr:row>
      <xdr:rowOff>1150793</xdr:rowOff>
    </xdr:to>
    <xdr:pic>
      <xdr:nvPicPr>
        <xdr:cNvPr id="33" name="Imagen 32">
          <a:extLst>
            <a:ext uri="{FF2B5EF4-FFF2-40B4-BE49-F238E27FC236}">
              <a16:creationId xmlns:a16="http://schemas.microsoft.com/office/drawing/2014/main" id="{6516E1E4-022C-966B-415F-A6F1DDB68F24}"/>
            </a:ext>
          </a:extLst>
        </xdr:cNvPr>
        <xdr:cNvPicPr>
          <a:picLocks noChangeAspect="1"/>
        </xdr:cNvPicPr>
      </xdr:nvPicPr>
      <xdr:blipFill>
        <a:blip xmlns:r="http://schemas.openxmlformats.org/officeDocument/2006/relationships" r:embed="rId23"/>
        <a:stretch>
          <a:fillRect/>
        </a:stretch>
      </xdr:blipFill>
      <xdr:spPr>
        <a:xfrm>
          <a:off x="45567312" y="20688081"/>
          <a:ext cx="11260090" cy="1701153"/>
        </a:xfrm>
        <a:prstGeom prst="rect">
          <a:avLst/>
        </a:prstGeom>
      </xdr:spPr>
    </xdr:pic>
    <xdr:clientData/>
  </xdr:twoCellAnchor>
  <xdr:twoCellAnchor editAs="oneCell">
    <xdr:from>
      <xdr:col>4</xdr:col>
      <xdr:colOff>1728642</xdr:colOff>
      <xdr:row>16</xdr:row>
      <xdr:rowOff>654917</xdr:rowOff>
    </xdr:from>
    <xdr:to>
      <xdr:col>4</xdr:col>
      <xdr:colOff>12508149</xdr:colOff>
      <xdr:row>17</xdr:row>
      <xdr:rowOff>3876099</xdr:rowOff>
    </xdr:to>
    <xdr:pic>
      <xdr:nvPicPr>
        <xdr:cNvPr id="34" name="Imagen 33">
          <a:extLst>
            <a:ext uri="{FF2B5EF4-FFF2-40B4-BE49-F238E27FC236}">
              <a16:creationId xmlns:a16="http://schemas.microsoft.com/office/drawing/2014/main" id="{DB6A1BAF-F218-BBB0-5F7D-53F879A8B3EF}"/>
            </a:ext>
          </a:extLst>
        </xdr:cNvPr>
        <xdr:cNvPicPr>
          <a:picLocks noChangeAspect="1"/>
        </xdr:cNvPicPr>
      </xdr:nvPicPr>
      <xdr:blipFill>
        <a:blip xmlns:r="http://schemas.openxmlformats.org/officeDocument/2006/relationships" r:embed="rId24"/>
        <a:stretch>
          <a:fillRect/>
        </a:stretch>
      </xdr:blipFill>
      <xdr:spPr>
        <a:xfrm>
          <a:off x="45682187" y="23757372"/>
          <a:ext cx="10773157" cy="8295409"/>
        </a:xfrm>
        <a:prstGeom prst="rect">
          <a:avLst/>
        </a:prstGeom>
      </xdr:spPr>
    </xdr:pic>
    <xdr:clientData/>
  </xdr:twoCellAnchor>
  <xdr:twoCellAnchor editAs="oneCell">
    <xdr:from>
      <xdr:col>4</xdr:col>
      <xdr:colOff>250247</xdr:colOff>
      <xdr:row>18</xdr:row>
      <xdr:rowOff>2046720</xdr:rowOff>
    </xdr:from>
    <xdr:to>
      <xdr:col>4</xdr:col>
      <xdr:colOff>14374617</xdr:colOff>
      <xdr:row>19</xdr:row>
      <xdr:rowOff>66098</xdr:rowOff>
    </xdr:to>
    <xdr:pic>
      <xdr:nvPicPr>
        <xdr:cNvPr id="35" name="Imagen 34">
          <a:extLst>
            <a:ext uri="{FF2B5EF4-FFF2-40B4-BE49-F238E27FC236}">
              <a16:creationId xmlns:a16="http://schemas.microsoft.com/office/drawing/2014/main" id="{3A7FFE5E-B4D8-7AC4-D8AC-73370BCD8F7F}"/>
            </a:ext>
          </a:extLst>
        </xdr:cNvPr>
        <xdr:cNvPicPr>
          <a:picLocks noChangeAspect="1"/>
        </xdr:cNvPicPr>
      </xdr:nvPicPr>
      <xdr:blipFill>
        <a:blip xmlns:r="http://schemas.openxmlformats.org/officeDocument/2006/relationships" r:embed="rId25"/>
        <a:stretch>
          <a:fillRect/>
        </a:stretch>
      </xdr:blipFill>
      <xdr:spPr>
        <a:xfrm>
          <a:off x="44203792" y="35418856"/>
          <a:ext cx="14118020" cy="3214833"/>
        </a:xfrm>
        <a:prstGeom prst="rect">
          <a:avLst/>
        </a:prstGeom>
      </xdr:spPr>
    </xdr:pic>
    <xdr:clientData/>
  </xdr:twoCellAnchor>
  <xdr:twoCellAnchor editAs="oneCell">
    <xdr:from>
      <xdr:col>4</xdr:col>
      <xdr:colOff>828099</xdr:colOff>
      <xdr:row>21</xdr:row>
      <xdr:rowOff>1783773</xdr:rowOff>
    </xdr:from>
    <xdr:to>
      <xdr:col>4</xdr:col>
      <xdr:colOff>13250366</xdr:colOff>
      <xdr:row>22</xdr:row>
      <xdr:rowOff>1783772</xdr:rowOff>
    </xdr:to>
    <xdr:pic>
      <xdr:nvPicPr>
        <xdr:cNvPr id="36" name="Imagen 35">
          <a:extLst>
            <a:ext uri="{FF2B5EF4-FFF2-40B4-BE49-F238E27FC236}">
              <a16:creationId xmlns:a16="http://schemas.microsoft.com/office/drawing/2014/main" id="{2C5C21D0-9598-9390-03DA-D22602D0E18C}"/>
            </a:ext>
          </a:extLst>
        </xdr:cNvPr>
        <xdr:cNvPicPr>
          <a:picLocks noChangeAspect="1"/>
        </xdr:cNvPicPr>
      </xdr:nvPicPr>
      <xdr:blipFill>
        <a:blip xmlns:r="http://schemas.openxmlformats.org/officeDocument/2006/relationships" r:embed="rId26"/>
        <a:stretch>
          <a:fillRect/>
        </a:stretch>
      </xdr:blipFill>
      <xdr:spPr>
        <a:xfrm>
          <a:off x="44781644" y="45252409"/>
          <a:ext cx="12419092" cy="5077402"/>
        </a:xfrm>
        <a:prstGeom prst="rect">
          <a:avLst/>
        </a:prstGeom>
      </xdr:spPr>
    </xdr:pic>
    <xdr:clientData/>
  </xdr:twoCellAnchor>
  <xdr:twoCellAnchor editAs="oneCell">
    <xdr:from>
      <xdr:col>4</xdr:col>
      <xdr:colOff>1720850</xdr:colOff>
      <xdr:row>23</xdr:row>
      <xdr:rowOff>710046</xdr:rowOff>
    </xdr:from>
    <xdr:to>
      <xdr:col>4</xdr:col>
      <xdr:colOff>12427644</xdr:colOff>
      <xdr:row>23</xdr:row>
      <xdr:rowOff>1960129</xdr:rowOff>
    </xdr:to>
    <xdr:pic>
      <xdr:nvPicPr>
        <xdr:cNvPr id="37" name="Imagen 36">
          <a:extLst>
            <a:ext uri="{FF2B5EF4-FFF2-40B4-BE49-F238E27FC236}">
              <a16:creationId xmlns:a16="http://schemas.microsoft.com/office/drawing/2014/main" id="{44038C6C-4953-5FF9-2F39-DB9475004C66}"/>
            </a:ext>
          </a:extLst>
        </xdr:cNvPr>
        <xdr:cNvPicPr>
          <a:picLocks noChangeAspect="1"/>
        </xdr:cNvPicPr>
      </xdr:nvPicPr>
      <xdr:blipFill>
        <a:blip xmlns:r="http://schemas.openxmlformats.org/officeDocument/2006/relationships" r:embed="rId27"/>
        <a:stretch>
          <a:fillRect/>
        </a:stretch>
      </xdr:blipFill>
      <xdr:spPr>
        <a:xfrm>
          <a:off x="45674395" y="54448364"/>
          <a:ext cx="10703619" cy="1250083"/>
        </a:xfrm>
        <a:prstGeom prst="rect">
          <a:avLst/>
        </a:prstGeom>
      </xdr:spPr>
    </xdr:pic>
    <xdr:clientData/>
  </xdr:twoCellAnchor>
  <xdr:twoCellAnchor editAs="oneCell">
    <xdr:from>
      <xdr:col>4</xdr:col>
      <xdr:colOff>5288397</xdr:colOff>
      <xdr:row>24</xdr:row>
      <xdr:rowOff>2704811</xdr:rowOff>
    </xdr:from>
    <xdr:to>
      <xdr:col>4</xdr:col>
      <xdr:colOff>9743665</xdr:colOff>
      <xdr:row>24</xdr:row>
      <xdr:rowOff>5019098</xdr:rowOff>
    </xdr:to>
    <xdr:pic>
      <xdr:nvPicPr>
        <xdr:cNvPr id="38" name="Imagen 37">
          <a:extLst>
            <a:ext uri="{FF2B5EF4-FFF2-40B4-BE49-F238E27FC236}">
              <a16:creationId xmlns:a16="http://schemas.microsoft.com/office/drawing/2014/main" id="{CA9A0B01-649D-0714-687D-9BDDECD34448}"/>
            </a:ext>
          </a:extLst>
        </xdr:cNvPr>
        <xdr:cNvPicPr>
          <a:picLocks noChangeAspect="1"/>
        </xdr:cNvPicPr>
      </xdr:nvPicPr>
      <xdr:blipFill>
        <a:blip xmlns:r="http://schemas.openxmlformats.org/officeDocument/2006/relationships" r:embed="rId28"/>
        <a:stretch>
          <a:fillRect/>
        </a:stretch>
      </xdr:blipFill>
      <xdr:spPr>
        <a:xfrm>
          <a:off x="49241942" y="59560402"/>
          <a:ext cx="4455268" cy="2314287"/>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0</xdr:colOff>
      <xdr:row>0</xdr:row>
      <xdr:rowOff>119060</xdr:rowOff>
    </xdr:from>
    <xdr:to>
      <xdr:col>2</xdr:col>
      <xdr:colOff>0</xdr:colOff>
      <xdr:row>4</xdr:row>
      <xdr:rowOff>189347</xdr:rowOff>
    </xdr:to>
    <xdr:grpSp>
      <xdr:nvGrpSpPr>
        <xdr:cNvPr id="2" name="Grupo 1">
          <a:extLst>
            <a:ext uri="{FF2B5EF4-FFF2-40B4-BE49-F238E27FC236}">
              <a16:creationId xmlns:a16="http://schemas.microsoft.com/office/drawing/2014/main" id="{83B8D7A3-5EC1-47EC-A95C-01A49019AE14}"/>
            </a:ext>
          </a:extLst>
        </xdr:cNvPr>
        <xdr:cNvGrpSpPr/>
      </xdr:nvGrpSpPr>
      <xdr:grpSpPr>
        <a:xfrm>
          <a:off x="0" y="119060"/>
          <a:ext cx="9771944" cy="860509"/>
          <a:chOff x="0" y="83342"/>
          <a:chExt cx="7983836" cy="879912"/>
        </a:xfrm>
      </xdr:grpSpPr>
      <xdr:grpSp>
        <xdr:nvGrpSpPr>
          <xdr:cNvPr id="3" name="Grupo 2">
            <a:extLst>
              <a:ext uri="{FF2B5EF4-FFF2-40B4-BE49-F238E27FC236}">
                <a16:creationId xmlns:a16="http://schemas.microsoft.com/office/drawing/2014/main" id="{F72846AC-E7E6-88A4-0318-4629309FD4A1}"/>
              </a:ext>
            </a:extLst>
          </xdr:cNvPr>
          <xdr:cNvGrpSpPr/>
        </xdr:nvGrpSpPr>
        <xdr:grpSpPr>
          <a:xfrm>
            <a:off x="1183" y="83342"/>
            <a:ext cx="7456713" cy="648000"/>
            <a:chOff x="1183" y="83342"/>
            <a:chExt cx="7456713" cy="648000"/>
          </a:xfrm>
        </xdr:grpSpPr>
        <xdr:sp macro="" textlink="">
          <xdr:nvSpPr>
            <xdr:cNvPr id="5" name="Rectángulo 4">
              <a:hlinkClick xmlns:r="http://schemas.openxmlformats.org/officeDocument/2006/relationships" r:id="rId1"/>
              <a:extLst>
                <a:ext uri="{FF2B5EF4-FFF2-40B4-BE49-F238E27FC236}">
                  <a16:creationId xmlns:a16="http://schemas.microsoft.com/office/drawing/2014/main" id="{967964EF-DB7B-C78B-37B4-65FAA0EFA535}"/>
                </a:ext>
                <a:ext uri="{147F2762-F138-4A5C-976F-8EAC2B608ADB}">
                  <a16:predDERef xmlns:a16="http://schemas.microsoft.com/office/drawing/2014/main" pred="{00000000-0008-0000-0600-000008000000}"/>
                </a:ext>
              </a:extLst>
            </xdr:cNvPr>
            <xdr:cNvSpPr/>
          </xdr:nvSpPr>
          <xdr:spPr>
            <a:xfrm>
              <a:off x="6381071" y="210911"/>
              <a:ext cx="1076825" cy="340043"/>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pic>
          <xdr:nvPicPr>
            <xdr:cNvPr id="6" name="Imagen 5">
              <a:extLst>
                <a:ext uri="{FF2B5EF4-FFF2-40B4-BE49-F238E27FC236}">
                  <a16:creationId xmlns:a16="http://schemas.microsoft.com/office/drawing/2014/main" id="{9ED30924-8017-AA16-B667-09C604FD97E3}"/>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31117" b="28990"/>
            <a:stretch/>
          </xdr:blipFill>
          <xdr:spPr>
            <a:xfrm>
              <a:off x="1183" y="83342"/>
              <a:ext cx="2199554" cy="648000"/>
            </a:xfrm>
            <a:prstGeom prst="rect">
              <a:avLst/>
            </a:prstGeom>
          </xdr:spPr>
        </xdr:pic>
      </xdr:grpSp>
      <xdr:pic>
        <xdr:nvPicPr>
          <xdr:cNvPr id="4" name="Imagen 5">
            <a:extLst>
              <a:ext uri="{FF2B5EF4-FFF2-40B4-BE49-F238E27FC236}">
                <a16:creationId xmlns:a16="http://schemas.microsoft.com/office/drawing/2014/main" id="{A4ABE56F-5D3A-5C4A-D17C-40C0C6BA6AD3}"/>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772248"/>
            <a:ext cx="7983836" cy="191006"/>
          </a:xfrm>
          <a:prstGeom prst="rect">
            <a:avLst/>
          </a:prstGeom>
        </xdr:spPr>
      </xdr:pic>
    </xdr:grpSp>
    <xdr:clientData/>
  </xdr:twoCellAnchor>
</xdr:wsDr>
</file>

<file path=xl/drawings/drawing22.xml><?xml version="1.0" encoding="utf-8"?>
<xdr:wsDr xmlns:xdr="http://schemas.openxmlformats.org/drawingml/2006/spreadsheetDrawing" xmlns:a="http://schemas.openxmlformats.org/drawingml/2006/main">
  <xdr:twoCellAnchor>
    <xdr:from>
      <xdr:col>0</xdr:col>
      <xdr:colOff>0</xdr:colOff>
      <xdr:row>4</xdr:row>
      <xdr:rowOff>175821</xdr:rowOff>
    </xdr:from>
    <xdr:to>
      <xdr:col>3</xdr:col>
      <xdr:colOff>5361214</xdr:colOff>
      <xdr:row>5</xdr:row>
      <xdr:rowOff>98333</xdr:rowOff>
    </xdr:to>
    <xdr:pic>
      <xdr:nvPicPr>
        <xdr:cNvPr id="12" name="Imagen 5">
          <a:extLst>
            <a:ext uri="{FF2B5EF4-FFF2-40B4-BE49-F238E27FC236}">
              <a16:creationId xmlns:a16="http://schemas.microsoft.com/office/drawing/2014/main" id="{DD313DA0-8727-43B1-8FCB-A824E202C49B}"/>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992250"/>
          <a:ext cx="9797143" cy="126619"/>
        </a:xfrm>
        <a:prstGeom prst="rect">
          <a:avLst/>
        </a:prstGeom>
      </xdr:spPr>
    </xdr:pic>
    <xdr:clientData/>
  </xdr:twoCellAnchor>
  <xdr:twoCellAnchor>
    <xdr:from>
      <xdr:col>3</xdr:col>
      <xdr:colOff>3360964</xdr:colOff>
      <xdr:row>1</xdr:row>
      <xdr:rowOff>40821</xdr:rowOff>
    </xdr:from>
    <xdr:to>
      <xdr:col>3</xdr:col>
      <xdr:colOff>4685728</xdr:colOff>
      <xdr:row>2</xdr:row>
      <xdr:rowOff>175530</xdr:rowOff>
    </xdr:to>
    <xdr:sp macro="" textlink="">
      <xdr:nvSpPr>
        <xdr:cNvPr id="18" name="Rectángulo 17">
          <a:hlinkClick xmlns:r="http://schemas.openxmlformats.org/officeDocument/2006/relationships" r:id="rId2"/>
          <a:extLst>
            <a:ext uri="{FF2B5EF4-FFF2-40B4-BE49-F238E27FC236}">
              <a16:creationId xmlns:a16="http://schemas.microsoft.com/office/drawing/2014/main" id="{9F141E42-3C9D-41BF-B2C3-7C180A65B496}"/>
            </a:ext>
            <a:ext uri="{147F2762-F138-4A5C-976F-8EAC2B608ADB}">
              <a16:predDERef xmlns:a16="http://schemas.microsoft.com/office/drawing/2014/main" pred="{00000000-0008-0000-0600-000008000000}"/>
            </a:ext>
          </a:extLst>
        </xdr:cNvPr>
        <xdr:cNvSpPr/>
      </xdr:nvSpPr>
      <xdr:spPr>
        <a:xfrm>
          <a:off x="7796893" y="244928"/>
          <a:ext cx="1324764" cy="338816"/>
        </a:xfrm>
        <a:prstGeom prst="rect">
          <a:avLst/>
        </a:prstGeom>
        <a:solidFill>
          <a:srgbClr val="64CCC9"/>
        </a:solidFill>
        <a:ln w="57150" cap="flat" cmpd="sng" algn="ctr">
          <a:solidFill>
            <a:srgbClr val="00778B"/>
          </a:solidFill>
          <a:prstDash val="solid"/>
          <a:miter lim="800000"/>
        </a:ln>
        <a:effectLst>
          <a:outerShdw blurRad="50800" dist="38100" dir="8100000" algn="tr" rotWithShape="0">
            <a:prstClr val="black">
              <a:alpha val="40000"/>
            </a:prstClr>
          </a:outerShdw>
        </a:effectLst>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L" sz="1400" b="0" i="0" u="none" strike="noStrike" kern="0" cap="none" spc="0" normalizeH="0" baseline="0" noProof="0">
              <a:ln w="0"/>
              <a:solidFill>
                <a:sysClr val="window" lastClr="FFFFFF"/>
              </a:solidFill>
              <a:effectLst>
                <a:outerShdw blurRad="38100" dist="19050" dir="2700000" algn="tl" rotWithShape="0">
                  <a:sysClr val="windowText" lastClr="000000">
                    <a:alpha val="40000"/>
                  </a:sysClr>
                </a:outerShdw>
              </a:effectLst>
              <a:uLnTx/>
              <a:uFillTx/>
              <a:latin typeface="Calibri" panose="020F0502020204030204"/>
              <a:ea typeface="+mn-ea"/>
              <a:cs typeface="+mn-cs"/>
            </a:rPr>
            <a:t>Index</a:t>
          </a:r>
        </a:p>
      </xdr:txBody>
    </xdr:sp>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4</xdr:row>
      <xdr:rowOff>36509</xdr:rowOff>
    </xdr:from>
    <xdr:to>
      <xdr:col>8</xdr:col>
      <xdr:colOff>269287</xdr:colOff>
      <xdr:row>5</xdr:row>
      <xdr:rowOff>27267</xdr:rowOff>
    </xdr:to>
    <xdr:pic>
      <xdr:nvPicPr>
        <xdr:cNvPr id="2" name="Imagen 5">
          <a:extLst>
            <a:ext uri="{FF2B5EF4-FFF2-40B4-BE49-F238E27FC236}">
              <a16:creationId xmlns:a16="http://schemas.microsoft.com/office/drawing/2014/main" id="{F616409F-4ED0-4ADC-BB62-6BB8740564A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23909"/>
          <a:ext cx="11716283" cy="187608"/>
        </a:xfrm>
        <a:prstGeom prst="rect">
          <a:avLst/>
        </a:prstGeom>
      </xdr:spPr>
    </xdr:pic>
    <xdr:clientData/>
  </xdr:twoCellAnchor>
  <xdr:twoCellAnchor>
    <xdr:from>
      <xdr:col>5</xdr:col>
      <xdr:colOff>1546225</xdr:colOff>
      <xdr:row>1</xdr:row>
      <xdr:rowOff>35719</xdr:rowOff>
    </xdr:from>
    <xdr:to>
      <xdr:col>6</xdr:col>
      <xdr:colOff>1250950</xdr:colOff>
      <xdr:row>3</xdr:row>
      <xdr:rowOff>99219</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7AE6BDF5-5E89-44AB-85A0-6E13473BB593}"/>
            </a:ext>
            <a:ext uri="{147F2762-F138-4A5C-976F-8EAC2B608ADB}">
              <a16:predDERef xmlns:a16="http://schemas.microsoft.com/office/drawing/2014/main" pred="{072E4805-B90D-4440-943F-55BED1D85392}"/>
            </a:ext>
          </a:extLst>
        </xdr:cNvPr>
        <xdr:cNvSpPr/>
      </xdr:nvSpPr>
      <xdr:spPr>
        <a:xfrm>
          <a:off x="10353675" y="232569"/>
          <a:ext cx="1254125" cy="457200"/>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4</xdr:col>
      <xdr:colOff>1446612</xdr:colOff>
      <xdr:row>0</xdr:row>
      <xdr:rowOff>150360</xdr:rowOff>
    </xdr:from>
    <xdr:to>
      <xdr:col>5</xdr:col>
      <xdr:colOff>1184278</xdr:colOff>
      <xdr:row>3</xdr:row>
      <xdr:rowOff>101999</xdr:rowOff>
    </xdr:to>
    <xdr:pic>
      <xdr:nvPicPr>
        <xdr:cNvPr id="4" name="Imagen 2">
          <a:extLst>
            <a:ext uri="{FF2B5EF4-FFF2-40B4-BE49-F238E27FC236}">
              <a16:creationId xmlns:a16="http://schemas.microsoft.com/office/drawing/2014/main" id="{36AC2CC6-CD30-4B1D-8A5A-D8DEFD76A268}"/>
            </a:ext>
            <a:ext uri="{147F2762-F138-4A5C-976F-8EAC2B608ADB}">
              <a16:predDERef xmlns:a16="http://schemas.microsoft.com/office/drawing/2014/main" pred="{4E6F2314-B1B0-41EE-AB08-960D5CED4751}"/>
            </a:ext>
          </a:extLst>
        </xdr:cNvPr>
        <xdr:cNvPicPr>
          <a:picLocks noChangeAspect="1"/>
        </xdr:cNvPicPr>
      </xdr:nvPicPr>
      <xdr:blipFill>
        <a:blip xmlns:r="http://schemas.openxmlformats.org/officeDocument/2006/relationships" r:embed="rId3"/>
        <a:stretch>
          <a:fillRect/>
        </a:stretch>
      </xdr:blipFill>
      <xdr:spPr>
        <a:xfrm>
          <a:off x="9015812" y="150360"/>
          <a:ext cx="1185466" cy="542189"/>
        </a:xfrm>
        <a:prstGeom prst="rect">
          <a:avLst/>
        </a:prstGeom>
      </xdr:spPr>
    </xdr:pic>
    <xdr:clientData/>
  </xdr:twoCellAnchor>
  <xdr:twoCellAnchor>
    <xdr:from>
      <xdr:col>0</xdr:col>
      <xdr:colOff>333748</xdr:colOff>
      <xdr:row>0</xdr:row>
      <xdr:rowOff>95248</xdr:rowOff>
    </xdr:from>
    <xdr:to>
      <xdr:col>2</xdr:col>
      <xdr:colOff>1075764</xdr:colOff>
      <xdr:row>3</xdr:row>
      <xdr:rowOff>139850</xdr:rowOff>
    </xdr:to>
    <xdr:pic>
      <xdr:nvPicPr>
        <xdr:cNvPr id="5" name="Imagen 4">
          <a:extLst>
            <a:ext uri="{FF2B5EF4-FFF2-40B4-BE49-F238E27FC236}">
              <a16:creationId xmlns:a16="http://schemas.microsoft.com/office/drawing/2014/main" id="{D763051A-51BD-40D7-AD68-1C66963CB42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0823" t="31117" b="28990"/>
        <a:stretch/>
      </xdr:blipFill>
      <xdr:spPr>
        <a:xfrm>
          <a:off x="333748" y="95248"/>
          <a:ext cx="1772957" cy="64972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2</xdr:col>
      <xdr:colOff>4059091</xdr:colOff>
      <xdr:row>1</xdr:row>
      <xdr:rowOff>7949</xdr:rowOff>
    </xdr:from>
    <xdr:to>
      <xdr:col>2</xdr:col>
      <xdr:colOff>5185661</xdr:colOff>
      <xdr:row>2</xdr:row>
      <xdr:rowOff>144643</xdr:rowOff>
    </xdr:to>
    <xdr:sp macro="" textlink="">
      <xdr:nvSpPr>
        <xdr:cNvPr id="2" name="Rectángulo 1">
          <a:hlinkClick xmlns:r="http://schemas.openxmlformats.org/officeDocument/2006/relationships" r:id="rId1"/>
          <a:extLst>
            <a:ext uri="{FF2B5EF4-FFF2-40B4-BE49-F238E27FC236}">
              <a16:creationId xmlns:a16="http://schemas.microsoft.com/office/drawing/2014/main" id="{FCC9D4E6-C27B-495E-8284-1D2CD413209C}"/>
            </a:ext>
            <a:ext uri="{147F2762-F138-4A5C-976F-8EAC2B608ADB}">
              <a16:predDERef xmlns:a16="http://schemas.microsoft.com/office/drawing/2014/main" pred="{00000000-0008-0000-0600-000008000000}"/>
            </a:ext>
          </a:extLst>
        </xdr:cNvPr>
        <xdr:cNvSpPr/>
      </xdr:nvSpPr>
      <xdr:spPr>
        <a:xfrm>
          <a:off x="6967391" y="204799"/>
          <a:ext cx="1126570" cy="33354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5</xdr:colOff>
      <xdr:row>0</xdr:row>
      <xdr:rowOff>119062</xdr:rowOff>
    </xdr:from>
    <xdr:to>
      <xdr:col>1</xdr:col>
      <xdr:colOff>828299</xdr:colOff>
      <xdr:row>3</xdr:row>
      <xdr:rowOff>172393</xdr:rowOff>
    </xdr:to>
    <xdr:pic>
      <xdr:nvPicPr>
        <xdr:cNvPr id="3" name="Imagen 2">
          <a:extLst>
            <a:ext uri="{FF2B5EF4-FFF2-40B4-BE49-F238E27FC236}">
              <a16:creationId xmlns:a16="http://schemas.microsoft.com/office/drawing/2014/main" id="{E34F027E-70BD-4D18-93C5-88E6DD65F1FB}"/>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347" t="30342" b="28990"/>
        <a:stretch/>
      </xdr:blipFill>
      <xdr:spPr>
        <a:xfrm>
          <a:off x="5" y="119062"/>
          <a:ext cx="2168144" cy="643881"/>
        </a:xfrm>
        <a:prstGeom prst="rect">
          <a:avLst/>
        </a:prstGeom>
      </xdr:spPr>
    </xdr:pic>
    <xdr:clientData/>
  </xdr:twoCellAnchor>
  <xdr:twoCellAnchor>
    <xdr:from>
      <xdr:col>0</xdr:col>
      <xdr:colOff>0</xdr:colOff>
      <xdr:row>4</xdr:row>
      <xdr:rowOff>29317</xdr:rowOff>
    </xdr:from>
    <xdr:to>
      <xdr:col>2</xdr:col>
      <xdr:colOff>5307013</xdr:colOff>
      <xdr:row>4</xdr:row>
      <xdr:rowOff>155746</xdr:rowOff>
    </xdr:to>
    <xdr:pic>
      <xdr:nvPicPr>
        <xdr:cNvPr id="4" name="Imagen 5">
          <a:extLst>
            <a:ext uri="{FF2B5EF4-FFF2-40B4-BE49-F238E27FC236}">
              <a16:creationId xmlns:a16="http://schemas.microsoft.com/office/drawing/2014/main" id="{D4545C4C-36BF-4224-886B-2E69F1B7A81B}"/>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16717"/>
          <a:ext cx="8215313" cy="126429"/>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3</xdr:col>
      <xdr:colOff>79296</xdr:colOff>
      <xdr:row>4</xdr:row>
      <xdr:rowOff>161925</xdr:rowOff>
    </xdr:to>
    <xdr:pic>
      <xdr:nvPicPr>
        <xdr:cNvPr id="2" name="Imagen 5">
          <a:extLst>
            <a:ext uri="{FF2B5EF4-FFF2-40B4-BE49-F238E27FC236}">
              <a16:creationId xmlns:a16="http://schemas.microsoft.com/office/drawing/2014/main" id="{1B23B308-3FDB-43B9-B050-8BEC98C86846}"/>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778874"/>
          <a:ext cx="9331245" cy="17045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B07FB891-268E-4939-AD3D-45A43CE786F3}"/>
            </a:ext>
            <a:ext uri="{147F2762-F138-4A5C-976F-8EAC2B608ADB}">
              <a16:predDERef xmlns:a16="http://schemas.microsoft.com/office/drawing/2014/main" pred="{29BB0A33-E1DA-4507-B83C-B032EB237C26}"/>
            </a:ext>
          </a:extLst>
        </xdr:cNvPr>
        <xdr:cNvSpPr/>
      </xdr:nvSpPr>
      <xdr:spPr>
        <a:xfrm>
          <a:off x="7759700" y="169521"/>
          <a:ext cx="1125763"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154782</xdr:colOff>
      <xdr:row>0</xdr:row>
      <xdr:rowOff>83341</xdr:rowOff>
    </xdr:from>
    <xdr:to>
      <xdr:col>2</xdr:col>
      <xdr:colOff>925192</xdr:colOff>
      <xdr:row>3</xdr:row>
      <xdr:rowOff>124768</xdr:rowOff>
    </xdr:to>
    <xdr:pic>
      <xdr:nvPicPr>
        <xdr:cNvPr id="4" name="Imagen 3">
          <a:extLst>
            <a:ext uri="{FF2B5EF4-FFF2-40B4-BE49-F238E27FC236}">
              <a16:creationId xmlns:a16="http://schemas.microsoft.com/office/drawing/2014/main" id="{90362F54-DBAE-4DD1-A493-AFA36B7BC41C}"/>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154782" y="83341"/>
          <a:ext cx="2319810" cy="631977"/>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1</xdr:colOff>
      <xdr:row>3</xdr:row>
      <xdr:rowOff>188324</xdr:rowOff>
    </xdr:from>
    <xdr:to>
      <xdr:col>2</xdr:col>
      <xdr:colOff>7674689</xdr:colOff>
      <xdr:row>4</xdr:row>
      <xdr:rowOff>158750</xdr:rowOff>
    </xdr:to>
    <xdr:pic>
      <xdr:nvPicPr>
        <xdr:cNvPr id="2" name="Imagen 5">
          <a:extLst>
            <a:ext uri="{FF2B5EF4-FFF2-40B4-BE49-F238E27FC236}">
              <a16:creationId xmlns:a16="http://schemas.microsoft.com/office/drawing/2014/main" id="{BC475760-F7DB-4299-B1A5-F5ACFDD65DB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 y="778874"/>
          <a:ext cx="9319338" cy="170451"/>
        </a:xfrm>
        <a:prstGeom prst="rect">
          <a:avLst/>
        </a:prstGeom>
      </xdr:spPr>
    </xdr:pic>
    <xdr:clientData/>
  </xdr:twoCellAnchor>
  <xdr:twoCellAnchor>
    <xdr:from>
      <xdr:col>2</xdr:col>
      <xdr:colOff>6210300</xdr:colOff>
      <xdr:row>0</xdr:row>
      <xdr:rowOff>169521</xdr:rowOff>
    </xdr:from>
    <xdr:to>
      <xdr:col>2</xdr:col>
      <xdr:colOff>7336063</xdr:colOff>
      <xdr:row>3</xdr:row>
      <xdr:rowOff>37985</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7B5899C7-DED8-4354-B289-F1D1369FC55B}"/>
            </a:ext>
            <a:ext uri="{147F2762-F138-4A5C-976F-8EAC2B608ADB}">
              <a16:predDERef xmlns:a16="http://schemas.microsoft.com/office/drawing/2014/main" pred="{29BB0A33-E1DA-4507-B83C-B032EB237C26}"/>
            </a:ext>
          </a:extLst>
        </xdr:cNvPr>
        <xdr:cNvSpPr/>
      </xdr:nvSpPr>
      <xdr:spPr>
        <a:xfrm>
          <a:off x="7854950" y="169521"/>
          <a:ext cx="1125763"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xdr:from>
      <xdr:col>0</xdr:col>
      <xdr:colOff>0</xdr:colOff>
      <xdr:row>0</xdr:row>
      <xdr:rowOff>107156</xdr:rowOff>
    </xdr:from>
    <xdr:to>
      <xdr:col>2</xdr:col>
      <xdr:colOff>770410</xdr:colOff>
      <xdr:row>3</xdr:row>
      <xdr:rowOff>148583</xdr:rowOff>
    </xdr:to>
    <xdr:pic>
      <xdr:nvPicPr>
        <xdr:cNvPr id="4" name="Imagen 3">
          <a:extLst>
            <a:ext uri="{FF2B5EF4-FFF2-40B4-BE49-F238E27FC236}">
              <a16:creationId xmlns:a16="http://schemas.microsoft.com/office/drawing/2014/main" id="{EF199550-CFF9-4A67-ADE0-93F7185817A0}"/>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31117" b="28990"/>
        <a:stretch/>
      </xdr:blipFill>
      <xdr:spPr>
        <a:xfrm>
          <a:off x="0" y="107156"/>
          <a:ext cx="2415060" cy="63197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68149</xdr:rowOff>
    </xdr:from>
    <xdr:to>
      <xdr:col>1</xdr:col>
      <xdr:colOff>1840565</xdr:colOff>
      <xdr:row>3</xdr:row>
      <xdr:rowOff>172017</xdr:rowOff>
    </xdr:to>
    <xdr:pic>
      <xdr:nvPicPr>
        <xdr:cNvPr id="2" name="Imagen 2">
          <a:extLst>
            <a:ext uri="{FF2B5EF4-FFF2-40B4-BE49-F238E27FC236}">
              <a16:creationId xmlns:a16="http://schemas.microsoft.com/office/drawing/2014/main" id="{988ABC98-1D3B-4B22-92B3-0A7D84E03394}"/>
            </a:ext>
            <a:ext uri="{147F2762-F138-4A5C-976F-8EAC2B608ADB}">
              <a16:predDERef xmlns:a16="http://schemas.microsoft.com/office/drawing/2014/main" pred="{46E47297-B25A-4E74-B47B-661BF52347AC}"/>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31117" b="28990"/>
        <a:stretch/>
      </xdr:blipFill>
      <xdr:spPr>
        <a:xfrm>
          <a:off x="0" y="68149"/>
          <a:ext cx="2678765" cy="694418"/>
        </a:xfrm>
        <a:prstGeom prst="rect">
          <a:avLst/>
        </a:prstGeom>
      </xdr:spPr>
    </xdr:pic>
    <xdr:clientData/>
  </xdr:twoCellAnchor>
  <xdr:twoCellAnchor>
    <xdr:from>
      <xdr:col>5</xdr:col>
      <xdr:colOff>916780</xdr:colOff>
      <xdr:row>0</xdr:row>
      <xdr:rowOff>178592</xdr:rowOff>
    </xdr:from>
    <xdr:to>
      <xdr:col>6</xdr:col>
      <xdr:colOff>851918</xdr:colOff>
      <xdr:row>3</xdr:row>
      <xdr:rowOff>47056</xdr:rowOff>
    </xdr:to>
    <xdr:sp macro="" textlink="">
      <xdr:nvSpPr>
        <xdr:cNvPr id="3" name="Rectángulo 1">
          <a:hlinkClick xmlns:r="http://schemas.openxmlformats.org/officeDocument/2006/relationships" r:id="rId2"/>
          <a:extLst>
            <a:ext uri="{FF2B5EF4-FFF2-40B4-BE49-F238E27FC236}">
              <a16:creationId xmlns:a16="http://schemas.microsoft.com/office/drawing/2014/main" id="{2087C3DE-BEA7-4F3E-9791-356A3B6F1FE1}"/>
            </a:ext>
            <a:ext uri="{147F2762-F138-4A5C-976F-8EAC2B608ADB}">
              <a16:predDERef xmlns:a16="http://schemas.microsoft.com/office/drawing/2014/main" pred="{29BB0A33-E1DA-4507-B83C-B032EB237C26}"/>
            </a:ext>
          </a:extLst>
        </xdr:cNvPr>
        <xdr:cNvSpPr/>
      </xdr:nvSpPr>
      <xdr:spPr>
        <a:xfrm>
          <a:off x="7647780" y="178592"/>
          <a:ext cx="1122588" cy="459014"/>
        </a:xfrm>
        <a:prstGeom prst="rect">
          <a:avLst/>
        </a:prstGeom>
        <a:solidFill>
          <a:schemeClr val="accent4"/>
        </a:solidFill>
        <a:ln w="57150">
          <a:solidFill>
            <a:schemeClr val="accent3"/>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L" sz="1400" b="0" cap="none" spc="0">
              <a:ln w="0"/>
              <a:solidFill>
                <a:schemeClr val="bg1"/>
              </a:solidFill>
              <a:effectLst>
                <a:outerShdw blurRad="38100" dist="19050" dir="2700000" algn="tl" rotWithShape="0">
                  <a:schemeClr val="dk1">
                    <a:alpha val="40000"/>
                  </a:schemeClr>
                </a:outerShdw>
              </a:effectLst>
            </a:rPr>
            <a:t>Index</a:t>
          </a:r>
        </a:p>
      </xdr:txBody>
    </xdr:sp>
    <xdr:clientData/>
  </xdr:twoCellAnchor>
  <xdr:twoCellAnchor editAs="oneCell">
    <xdr:from>
      <xdr:col>0</xdr:col>
      <xdr:colOff>0</xdr:colOff>
      <xdr:row>4</xdr:row>
      <xdr:rowOff>35719</xdr:rowOff>
    </xdr:from>
    <xdr:to>
      <xdr:col>7</xdr:col>
      <xdr:colOff>197563</xdr:colOff>
      <xdr:row>5</xdr:row>
      <xdr:rowOff>9320</xdr:rowOff>
    </xdr:to>
    <xdr:pic>
      <xdr:nvPicPr>
        <xdr:cNvPr id="4" name="Imagen 3">
          <a:extLst>
            <a:ext uri="{FF2B5EF4-FFF2-40B4-BE49-F238E27FC236}">
              <a16:creationId xmlns:a16="http://schemas.microsoft.com/office/drawing/2014/main" id="{36001E3D-5D54-4916-A827-1F1062641F59}"/>
            </a:ext>
            <a:ext uri="{147F2762-F138-4A5C-976F-8EAC2B608ADB}">
              <a16:predDERef xmlns:a16="http://schemas.microsoft.com/office/drawing/2014/main" pred="{B8F4710E-17E9-47E3-90D2-C5607A8705C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823119"/>
          <a:ext cx="9303463" cy="17045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https://aminerals.sharepoint.com/Users/AMSjbernales/AppData/Local/Microsoft/Windows/INetCache/Content.Outlook/NZHWHN22/221226%20ICMM%20PE%20SUM%20ASSETS%20Antofagasta%20Minerals%20S.A.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aminerals.sharepoint.com/sites/Auditoriaplc2022/Documentos%20compartidos/General/V.0%20Antofagasta_plc_Sustainability_Databook_2024.xlsx" TargetMode="External"/><Relationship Id="rId1" Type="http://schemas.openxmlformats.org/officeDocument/2006/relationships/externalLinkPath" Target="https://aminerals.sharepoint.com/sites/Auditoriaplc2022/Documentos%20compartidos/General/V.0%20Antofagasta_plc_Sustainability_Databook_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s"/>
      <sheetName val="MLP Post CuM"/>
      <sheetName val="CEN Post CuM"/>
      <sheetName val="CMZ post CuM"/>
      <sheetName val="ANT post CuM"/>
      <sheetName val="MLP"/>
      <sheetName val="PE Resumen"/>
    </sheetNames>
    <sheetDataSet>
      <sheetData sheetId="0"/>
      <sheetData sheetId="1" refreshError="1"/>
      <sheetData sheetId="2" refreshError="1"/>
      <sheetData sheetId="3" refreshError="1"/>
      <sheetData sheetId="4" refreshError="1"/>
      <sheetData sheetId="5" refreshError="1"/>
      <sheetData sheetId="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ambios"/>
      <sheetName val="Trazabilidad"/>
      <sheetName val="Introduction"/>
      <sheetName val="Tab index"/>
      <sheetName val="Disclosure References"/>
      <sheetName val="GRI - SDG Index"/>
      <sheetName val="External Verification Reports"/>
      <sheetName val="Sustainability Goals"/>
      <sheetName val="Economic"/>
      <sheetName val="Corporate Governance"/>
      <sheetName val="Compliance"/>
      <sheetName val="Health and Safety"/>
      <sheetName val="Supply"/>
      <sheetName val="Environment"/>
      <sheetName val="Labour Practice"/>
      <sheetName val="Communities"/>
      <sheetName val="Biodiversity"/>
      <sheetName val="ICMM Water Commitments"/>
      <sheetName val="ICMM Water - MD"/>
      <sheetName val="ICMM Water - MD Operations"/>
      <sheetName val="2019 TSF Disclosure"/>
      <sheetName val="GISTM"/>
      <sheetName val="TCFD Index"/>
      <sheetName val="SASB - MD"/>
      <sheetName val="Social &amp; Economic (ICMM)"/>
      <sheetName val="Copper Mark"/>
      <sheetName val="PE ICMM - Self Assessment"/>
      <sheetName val="PE ICMM - 2022 Validated Sites"/>
      <sheetName val="Indices &amp; Ratings"/>
      <sheetName val="Nomenclatura ARA "/>
      <sheetName val="Comentarios SR"/>
      <sheetName val="Comentarios directores"/>
      <sheetName val="Comentarios CC"/>
      <sheetName val="TCFD"/>
    </sheetNames>
    <sheetDataSet>
      <sheetData sheetId="0"/>
      <sheetData sheetId="1"/>
      <sheetData sheetId="2"/>
      <sheetData sheetId="3"/>
      <sheetData sheetId="4"/>
      <sheetData sheetId="5"/>
      <sheetData sheetId="6"/>
      <sheetData sheetId="7"/>
      <sheetData sheetId="8">
        <row r="14">
          <cell r="J14">
            <v>7107.1</v>
          </cell>
          <cell r="R14">
            <v>7109.9</v>
          </cell>
        </row>
      </sheetData>
      <sheetData sheetId="9"/>
      <sheetData sheetId="10"/>
      <sheetData sheetId="11"/>
      <sheetData sheetId="12"/>
      <sheetData sheetId="13">
        <row r="41">
          <cell r="Q41">
            <v>28935081.122705996</v>
          </cell>
        </row>
        <row r="43">
          <cell r="Q43">
            <v>0.42268775183827817</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e Office">
  <a:themeElements>
    <a:clrScheme name="PALETA AMSA">
      <a:dk1>
        <a:sysClr val="windowText" lastClr="000000"/>
      </a:dk1>
      <a:lt1>
        <a:sysClr val="window" lastClr="FFFFFF"/>
      </a:lt1>
      <a:dk2>
        <a:srgbClr val="EAAA00"/>
      </a:dk2>
      <a:lt2>
        <a:srgbClr val="E7E6E6"/>
      </a:lt2>
      <a:accent1>
        <a:srgbClr val="EAAA00"/>
      </a:accent1>
      <a:accent2>
        <a:srgbClr val="D22630"/>
      </a:accent2>
      <a:accent3>
        <a:srgbClr val="00778B"/>
      </a:accent3>
      <a:accent4>
        <a:srgbClr val="64CCC9"/>
      </a:accent4>
      <a:accent5>
        <a:srgbClr val="3C3C3B"/>
      </a:accent5>
      <a:accent6>
        <a:srgbClr val="FFFFFF"/>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6" Type="http://schemas.openxmlformats.org/officeDocument/2006/relationships/hyperlink" Target="https://www.aminerals.cl/docs/default-source/archivo/pol%C3%ADticas/poli-tica-sso.pdf?sfvrsn=ab319328_8" TargetMode="External"/><Relationship Id="rId21" Type="http://schemas.openxmlformats.org/officeDocument/2006/relationships/hyperlink" Target="https://www.aminerals.cl/docs/default-source/archivo/pol%C3%ADticas/antofagasta-minerals-politica_relaves.pdf?sfvrsn=846d3c04_6" TargetMode="External"/><Relationship Id="rId42" Type="http://schemas.openxmlformats.org/officeDocument/2006/relationships/hyperlink" Target="https://www.antofagasta.co.uk/media/4537/am_rs_2022_espanol_19.pdf" TargetMode="External"/><Relationship Id="rId47" Type="http://schemas.openxmlformats.org/officeDocument/2006/relationships/hyperlink" Target="https://www.fundacionmlp.cl/docs/fundacinmineralospelambreslibraries/reportes-fmlp/fmlp-reporte-gestion-2022.pdf?sfvrsn=4474834a_9" TargetMode="External"/><Relationship Id="rId63" Type="http://schemas.openxmlformats.org/officeDocument/2006/relationships/hyperlink" Target="https://www.antofagasta.co.uk/media/4184/antofagasta-tcfd-report-2020.pdf" TargetMode="External"/><Relationship Id="rId68" Type="http://schemas.openxmlformats.org/officeDocument/2006/relationships/hyperlink" Target="https://www.aminerals.cl/docs/default-source/archivo/documentos/plan-de-accion-climatica.pdf" TargetMode="External"/><Relationship Id="rId16" Type="http://schemas.openxmlformats.org/officeDocument/2006/relationships/hyperlink" Target="https://www.aminerals.cl/docs/default-source/archivo/estrategia-de-controles/14-estrategia---operaciones-de-sondaje-(23-07-21).pdf?sfvrsn=63ca6465_5" TargetMode="External"/><Relationship Id="rId11" Type="http://schemas.openxmlformats.org/officeDocument/2006/relationships/hyperlink" Target="https://www.aminerals.cl/docs/default-source/archivo/estrategia-de-controles/10-estrategia---interaccio-n-con-energi-a-neuma-tica-(06-05-21).pdf?sfvrsn=4922f260_5" TargetMode="External"/><Relationship Id="rId24" Type="http://schemas.openxmlformats.org/officeDocument/2006/relationships/hyperlink" Target="https://www.aminerals.cl/docs/default-source/archivo/documentos/antofagasta-minerals-codigo-de-etica-2021.pdf" TargetMode="External"/><Relationship Id="rId32" Type="http://schemas.openxmlformats.org/officeDocument/2006/relationships/hyperlink" Target="https://www.aminerals.cl/docs/default-source/archivo/documentos/antofagasta-minerals_manual-prevencion-delitos-2021.pdf?sfvrsn=9bbfc787_7" TargetMode="External"/><Relationship Id="rId37" Type="http://schemas.openxmlformats.org/officeDocument/2006/relationships/hyperlink" Target="https://www.antofagasta.co.uk/media/4221/antofagasta-climate-change-report-2021.pdf" TargetMode="External"/><Relationship Id="rId40" Type="http://schemas.openxmlformats.org/officeDocument/2006/relationships/hyperlink" Target="https://www.antofagasta.co.uk/media/4378/antofagasta-tax-report-2021-spanish.pdf" TargetMode="External"/><Relationship Id="rId45" Type="http://schemas.openxmlformats.org/officeDocument/2006/relationships/hyperlink" Target="https://somoschoapa.cl/wp-content/uploads/2023/09/memoria-somos-choapa-2022.pdf" TargetMode="External"/><Relationship Id="rId53" Type="http://schemas.openxmlformats.org/officeDocument/2006/relationships/hyperlink" Target="https://www.antofagasta.co.uk/media/4406/antofagasta-tailings-facility-management-6-june-2019.pdf" TargetMode="External"/><Relationship Id="rId58" Type="http://schemas.openxmlformats.org/officeDocument/2006/relationships/hyperlink" Target="https://www.antofagasta.co.uk/media/4538/antofagasta_minerals_sustainability_report_2022.pdf" TargetMode="External"/><Relationship Id="rId66" Type="http://schemas.openxmlformats.org/officeDocument/2006/relationships/hyperlink" Target="https://www.antofagasta.co.uk/media/4684/antofagasta-plc-climate-action-plan-2023.pdf" TargetMode="External"/><Relationship Id="rId74" Type="http://schemas.openxmlformats.org/officeDocument/2006/relationships/hyperlink" Target="https://www.aminerals.cl/centro-de-informacion/archivos/reporte-y-presentaciones" TargetMode="External"/><Relationship Id="rId79" Type="http://schemas.openxmlformats.org/officeDocument/2006/relationships/drawing" Target="../drawings/drawing3.xml"/><Relationship Id="rId5" Type="http://schemas.openxmlformats.org/officeDocument/2006/relationships/hyperlink" Target="https://www.aminerals.cl/docs/default-source/archivo/estrategia-de-controles/02-estrategia---operacio-n-de-equipos-pesados-(14-09-22).pdf?sfvrsn=dcbb29d4_5" TargetMode="External"/><Relationship Id="rId61" Type="http://schemas.openxmlformats.org/officeDocument/2006/relationships/hyperlink" Target="https://www.fcab.cl/2023/06/30/reporte-de-sostenibilidad-2022/" TargetMode="External"/><Relationship Id="rId19" Type="http://schemas.openxmlformats.org/officeDocument/2006/relationships/hyperlink" Target="https://www.aminerals.cl/docs/default-source/archivo/pol%C3%ADticas/politica_del_agua_amsa.pdf?sfvrsn=38247cab_5" TargetMode="External"/><Relationship Id="rId14" Type="http://schemas.openxmlformats.org/officeDocument/2006/relationships/hyperlink" Target="https://www.aminerals.cl/docs/default-source/archivo/estrategia-de-controles/12-estrategia---operaciones-de-perforacio-n-(21-05-21).pdf?sfvrsn=83e3afac_5" TargetMode="External"/><Relationship Id="rId22" Type="http://schemas.openxmlformats.org/officeDocument/2006/relationships/hyperlink" Target="https://www.aminerals.cl/sustentabilidad/estrategia-de-cambio-climatico" TargetMode="External"/><Relationship Id="rId27" Type="http://schemas.openxmlformats.org/officeDocument/2006/relationships/hyperlink" Target="https://www.aminerals.cl/docs/default-source/archivo/pol%C3%ADticas/pol%C3%ADtica-de-derechos-humanos.pdf?sfvrsn=5ffeb475_5" TargetMode="External"/><Relationship Id="rId30" Type="http://schemas.openxmlformats.org/officeDocument/2006/relationships/hyperlink" Target="https://www.aminerals.cl/sustentabilidad/estandar-de-biodiversidad" TargetMode="External"/><Relationship Id="rId35" Type="http://schemas.openxmlformats.org/officeDocument/2006/relationships/hyperlink" Target="https://www.antofagasta.co.uk/media/4576/230727-social-value-report-2022.pdf" TargetMode="External"/><Relationship Id="rId43" Type="http://schemas.openxmlformats.org/officeDocument/2006/relationships/hyperlink" Target="https://www.antofagasta.co.uk/media/4300/antofagasta-annual-report-2021.pdf" TargetMode="External"/><Relationship Id="rId48" Type="http://schemas.openxmlformats.org/officeDocument/2006/relationships/hyperlink" Target="https://www.fundacionmlp.cl/docs/fundacinmineralospelambreslibraries/reportes-fmlp/fundacion-mlp_-reporte-gestion-2021.pdf?sfvrsn=68fe45a0_7" TargetMode="External"/><Relationship Id="rId56" Type="http://schemas.openxmlformats.org/officeDocument/2006/relationships/hyperlink" Target="https://www.antofagasta.co.uk/media/4585/manual_prevencion_delitos_edicion2023_english-v3.pdf" TargetMode="External"/><Relationship Id="rId64" Type="http://schemas.openxmlformats.org/officeDocument/2006/relationships/hyperlink" Target="https://www.aminerals.cl/docs/default-source/archivo/reportes/reporte-de-gesti%C3%B3n-social.pdf?sfvrsn=cc9f66ed_11" TargetMode="External"/><Relationship Id="rId69" Type="http://schemas.openxmlformats.org/officeDocument/2006/relationships/hyperlink" Target="https://www.fundacionmlp.cl/docs/fundacinmineralospelambreslibraries/reportes-fmlp/reporte_fmlp_2023.pdf?sfvrsn=f3755696_4" TargetMode="External"/><Relationship Id="rId77" Type="http://schemas.openxmlformats.org/officeDocument/2006/relationships/hyperlink" Target="https://www.aminerals.cl/docs/default-source/archivo/reportes/reporte-de-sustentabilidad/reporte-de-sustentabilidad-2024.pdf" TargetMode="External"/><Relationship Id="rId8" Type="http://schemas.openxmlformats.org/officeDocument/2006/relationships/hyperlink" Target="https://www.aminerals.cl/docs/default-source/archivo/estrategia-de-controles/06-estrategia---operacio-n-y-mantencio-n-de-correas-transportadoras-(16-06-21).pdf?sfvrsn=35036967_5" TargetMode="External"/><Relationship Id="rId51" Type="http://schemas.openxmlformats.org/officeDocument/2006/relationships/hyperlink" Target="https://web.pelambres.cl/sustentabilidad/estandar-relaves" TargetMode="External"/><Relationship Id="rId72" Type="http://schemas.openxmlformats.org/officeDocument/2006/relationships/hyperlink" Target="https://www.aminerals.cl/docs/default-source/archivo/reportes/reporte-de-impacto-social.pdf?sfvrsn=d71d6d62_4" TargetMode="External"/><Relationship Id="rId3" Type="http://schemas.openxmlformats.org/officeDocument/2006/relationships/hyperlink" Target="https://www.antofagasta.co.uk/about-us/corporate-governance/tax-strategy/" TargetMode="External"/><Relationship Id="rId12" Type="http://schemas.openxmlformats.org/officeDocument/2006/relationships/hyperlink" Target="https://www.aminerals.cl/docs/default-source/archivo/estrategia-de-controles/09-estrategia---geotecnia-(23-06-21).pdf?sfvrsn=4b59441b_7" TargetMode="External"/><Relationship Id="rId17" Type="http://schemas.openxmlformats.org/officeDocument/2006/relationships/hyperlink" Target="https://www.aminerals.cl/docs/default-source/archivo/estrategia-de-controles/15-estrategia---operacio-n-de-estructuras-(01-09-21).pdf?sfvrsn=6103b6bf_5" TargetMode="External"/><Relationship Id="rId25" Type="http://schemas.openxmlformats.org/officeDocument/2006/relationships/hyperlink" Target="https://www.antofagasta.co.uk/media/4496/human-rights_2022-eng.pdf" TargetMode="External"/><Relationship Id="rId33" Type="http://schemas.openxmlformats.org/officeDocument/2006/relationships/hyperlink" Target="https://www.antofagasta.co.uk/media/4212/reporte_social_eng.pdf" TargetMode="External"/><Relationship Id="rId38" Type="http://schemas.openxmlformats.org/officeDocument/2006/relationships/hyperlink" Target="https://www.aminerals.cl/docs/default-source/archivo/reportes/antofagasta-minerals-reporte-cc.pdf?sfvrsn=70dba170_9" TargetMode="External"/><Relationship Id="rId46" Type="http://schemas.openxmlformats.org/officeDocument/2006/relationships/hyperlink" Target="https://somoschoapa.cl/wp-content/uploads/2022/08/sch_memoria_2021_baja_2022.pdf" TargetMode="External"/><Relationship Id="rId59" Type="http://schemas.openxmlformats.org/officeDocument/2006/relationships/hyperlink" Target="https://www.antofagasta.co.uk/media/4326/antofagasta-sustainability-report-2021-english.pdf" TargetMode="External"/><Relationship Id="rId67" Type="http://schemas.openxmlformats.org/officeDocument/2006/relationships/hyperlink" Target="https://www.aminerals.cl/docs/default-source/archivo/reportes/reporte-de-sustentabilidad/reporte-de-sustentabilidad-2023.pdf" TargetMode="External"/><Relationship Id="rId20" Type="http://schemas.openxmlformats.org/officeDocument/2006/relationships/hyperlink" Target="https://www.aminerals.cl/docs/default-source/archivo/pol%C3%ADticas/politica_energetica_amsa.pdf?sfvrsn=d9c5a51f_7" TargetMode="External"/><Relationship Id="rId41" Type="http://schemas.openxmlformats.org/officeDocument/2006/relationships/hyperlink" Target="https://www.antofagasta.co.uk/media/4573/rep_impuestos2022_tax_14.pdf" TargetMode="External"/><Relationship Id="rId54" Type="http://schemas.openxmlformats.org/officeDocument/2006/relationships/hyperlink" Target="https://www.antofagasta.co.uk/media/4565/energy-policy.pdf" TargetMode="External"/><Relationship Id="rId62" Type="http://schemas.openxmlformats.org/officeDocument/2006/relationships/hyperlink" Target="https://www.aminerals.cl/docs/default-source/archivo/documentos/antofagasta-plc-esg-document_072023.pdf?sfvrsn=eefd7c4_6" TargetMode="External"/><Relationship Id="rId70" Type="http://schemas.openxmlformats.org/officeDocument/2006/relationships/hyperlink" Target="https://www.antofagasta.co.uk/media/4665/antofagasta-annual-report-and-financial-statements-2023.pdf" TargetMode="External"/><Relationship Id="rId75" Type="http://schemas.openxmlformats.org/officeDocument/2006/relationships/hyperlink" Target="http://antofagasta.co.uk/sr" TargetMode="External"/><Relationship Id="rId1" Type="http://schemas.openxmlformats.org/officeDocument/2006/relationships/hyperlink" Target="https://www.antofagasta.co.uk/media/4566/water-policy.pdf" TargetMode="External"/><Relationship Id="rId6" Type="http://schemas.openxmlformats.org/officeDocument/2006/relationships/hyperlink" Target="https://www.aminerals.cl/docs/default-source/archivo/estrategia-de-controles/03-estrategia---operaciones-de-izaje-(23-11-20).pdf?sfvrsn=b53b7ea3_5" TargetMode="External"/><Relationship Id="rId15" Type="http://schemas.openxmlformats.org/officeDocument/2006/relationships/hyperlink" Target="https://www.aminerals.cl/docs/default-source/archivo/estrategia-de-controles/13-estrategia---operacio-n-neuma-ticos-mineros-(21-07-21).pdf?sfvrsn=83975d19_5" TargetMode="External"/><Relationship Id="rId23" Type="http://schemas.openxmlformats.org/officeDocument/2006/relationships/hyperlink" Target="https://www.antofagasta.co.uk/media/4336/code-of-ethics-antofagasta-plc.pdf" TargetMode="External"/><Relationship Id="rId28" Type="http://schemas.openxmlformats.org/officeDocument/2006/relationships/hyperlink" Target="https://www.antofagasta.co.uk/media/4657/modern-slavery-act-statement-signed.pdf" TargetMode="External"/><Relationship Id="rId36" Type="http://schemas.openxmlformats.org/officeDocument/2006/relationships/hyperlink" Target="https://www.aminerals.cl/docs/default-source/archivo/reportes/antofagasta-minerals_reporte-cambio-climatico-esp.pdf?sfvrsn=76e6a813_7" TargetMode="External"/><Relationship Id="rId49" Type="http://schemas.openxmlformats.org/officeDocument/2006/relationships/hyperlink" Target="https://www.antofagasta.co.uk/sustainability/sustainability-policy/" TargetMode="External"/><Relationship Id="rId57" Type="http://schemas.openxmlformats.org/officeDocument/2006/relationships/hyperlink" Target="https://www.antofagasta.co.uk/media/4502/antofagasta-2022-ara.pdf" TargetMode="External"/><Relationship Id="rId10" Type="http://schemas.openxmlformats.org/officeDocument/2006/relationships/hyperlink" Target="https://www.aminerals.cl/docs/default-source/archivo/estrategia-de-controles/08-estrategia---interaccio-n-con-energi-a-hidra-ulica-(19-01-21).pdf?sfvrsn=4214972_5" TargetMode="External"/><Relationship Id="rId31" Type="http://schemas.openxmlformats.org/officeDocument/2006/relationships/hyperlink" Target="https://amsa-dev-cms-sitefinity-app.azurewebsites.net/docs/default-source/default-document-library/directriz-de-compras-y-contratacion-de-proveedores-regionales_dic_2019.pdf?sfvrsn=b63f2ccf_3" TargetMode="External"/><Relationship Id="rId44" Type="http://schemas.openxmlformats.org/officeDocument/2006/relationships/hyperlink" Target="https://www.fcab.cl/2022/06/03/reporte-de-sustentabilidad-fcab-2021/" TargetMode="External"/><Relationship Id="rId52" Type="http://schemas.openxmlformats.org/officeDocument/2006/relationships/hyperlink" Target="https://www.aminerals.cl/docs/default-source/archivo/documentos/antofagasta-minerals_protocolo-informacion-prevencion-acoso-sexual_2020.pdf?sfvrsn=1419ef46_6" TargetMode="External"/><Relationship Id="rId60" Type="http://schemas.openxmlformats.org/officeDocument/2006/relationships/hyperlink" Target="https://www.antofagasta.co.uk/media/4377/antofagasta-tax-report-2021-english.pdf" TargetMode="External"/><Relationship Id="rId65" Type="http://schemas.openxmlformats.org/officeDocument/2006/relationships/hyperlink" Target="https://www.antofagasta.co.uk/media/4670/antofagasta-minerals-sustainability-report.pdf" TargetMode="External"/><Relationship Id="rId73" Type="http://schemas.openxmlformats.org/officeDocument/2006/relationships/hyperlink" Target="https://www.fcab.cl/reporte-de-sostenibilidad-2023/" TargetMode="External"/><Relationship Id="rId78" Type="http://schemas.openxmlformats.org/officeDocument/2006/relationships/printerSettings" Target="../printerSettings/printerSettings3.bin"/><Relationship Id="rId4" Type="http://schemas.openxmlformats.org/officeDocument/2006/relationships/hyperlink" Target="https://www.aminerals.cl/docs/default-source/archivo/estrategia-de-controles/01-estrategia---operacio-n-de-vehi-culos-livianos-(14-09-22).pdf?sfvrsn=779ba5b5_7" TargetMode="External"/><Relationship Id="rId9" Type="http://schemas.openxmlformats.org/officeDocument/2006/relationships/hyperlink" Target="https://www.aminerals.cl/docs/default-source/archivo/estrategia-de-controles/07-estrategia---interaccio-n-con-energi-a-ele-ctrica-(16-06-21).pdf?sfvrsn=51b69fa2_7" TargetMode="External"/><Relationship Id="rId13" Type="http://schemas.openxmlformats.org/officeDocument/2006/relationships/hyperlink" Target="https://www.aminerals.cl/docs/default-source/archivo/estrategia-de-controles/11-estrategia---manejo-de-explosivos-y-fragmentadores-de-roca-(05-05-21).pdf?sfvrsn=7ad9c33f_5" TargetMode="External"/><Relationship Id="rId18" Type="http://schemas.openxmlformats.org/officeDocument/2006/relationships/hyperlink" Target="https://www.aminerals.cl/docs/default-source/archivo/pol%C3%ADticas/antofagasta-minerals_politica-sustentabilidad.pdf?sfvrsn=bea1017a_7" TargetMode="External"/><Relationship Id="rId39" Type="http://schemas.openxmlformats.org/officeDocument/2006/relationships/hyperlink" Target="https://www.antofagasta.co.uk/media/4601/climate-change-report_fv3-1.pdf" TargetMode="External"/><Relationship Id="rId34" Type="http://schemas.openxmlformats.org/officeDocument/2006/relationships/hyperlink" Target="https://www.aminerals.cl/docs/default-source/archivo/reportes/antofagasta-minerals_reporte-valor-social-2022.pdf?sfvrsn=298d9edb_7" TargetMode="External"/><Relationship Id="rId50" Type="http://schemas.openxmlformats.org/officeDocument/2006/relationships/hyperlink" Target="https://web.mineracentinela.cl/sustentabilidad/estandar-de-relaves" TargetMode="External"/><Relationship Id="rId55" Type="http://schemas.openxmlformats.org/officeDocument/2006/relationships/hyperlink" Target="https://www.antofagasta.co.uk/media/4567/tailings-policy.pdf" TargetMode="External"/><Relationship Id="rId76" Type="http://schemas.openxmlformats.org/officeDocument/2006/relationships/hyperlink" Target="https://www.antofagasta.co.uk/media/4766/modern-slavery-act-statement-2024-signed.pdf" TargetMode="External"/><Relationship Id="rId7" Type="http://schemas.openxmlformats.org/officeDocument/2006/relationships/hyperlink" Target="https://www.aminerals.cl/docs/default-source/archivo/estrategia-de-controles/04-estrategia---trabajos-en-altura-(16-06-21).pdf?sfvrsn=30aa79e1_5" TargetMode="External"/><Relationship Id="rId71" Type="http://schemas.openxmlformats.org/officeDocument/2006/relationships/hyperlink" Target="https://www.antofagasta.co.uk/media/4726/rep_med-impacto-ingles3.pdf" TargetMode="External"/><Relationship Id="rId2" Type="http://schemas.openxmlformats.org/officeDocument/2006/relationships/hyperlink" Target="https://www.antofagasta.co.uk/sustainability/climate-change/" TargetMode="External"/><Relationship Id="rId29" Type="http://schemas.openxmlformats.org/officeDocument/2006/relationships/hyperlink" Target="https://www.antofagasta.co.uk/sustainability/biodiversity/" TargetMode="External"/></Relationships>
</file>

<file path=xl/worksheets/_rels/sheet4.xml.rels><?xml version="1.0" encoding="UTF-8" standalone="yes"?>
<Relationships xmlns="http://schemas.openxmlformats.org/package/2006/relationships"><Relationship Id="rId8" Type="http://schemas.openxmlformats.org/officeDocument/2006/relationships/drawing" Target="../drawings/drawing4.xml"/><Relationship Id="rId3" Type="http://schemas.openxmlformats.org/officeDocument/2006/relationships/hyperlink" Target="https://www.antofagasta.co.uk/investors/news/2025/2024-full-year-results/" TargetMode="External"/><Relationship Id="rId7" Type="http://schemas.openxmlformats.org/officeDocument/2006/relationships/printerSettings" Target="../printerSettings/printerSettings4.bin"/><Relationship Id="rId2" Type="http://schemas.openxmlformats.org/officeDocument/2006/relationships/hyperlink" Target="https://www.antofagasta.co.uk/media/articles/above-and-beyond-employee-wellbeing-to-drive-diversity-and-engagement/" TargetMode="External"/><Relationship Id="rId1" Type="http://schemas.openxmlformats.org/officeDocument/2006/relationships/hyperlink" Target="https://www.antofagasta.co.uk/media/articles/above-and-beyond-employee-wellbeing-to-drive-diversity-and-engagement/" TargetMode="External"/><Relationship Id="rId6" Type="http://schemas.openxmlformats.org/officeDocument/2006/relationships/hyperlink" Target="https://www.antofagasta.co.uk/investors/news/2025/2024-full-year-results/" TargetMode="External"/><Relationship Id="rId5" Type="http://schemas.openxmlformats.org/officeDocument/2006/relationships/hyperlink" Target="https://www.antofagasta.co.uk/investors/news/2025/2024-full-year-results/" TargetMode="External"/><Relationship Id="rId4" Type="http://schemas.openxmlformats.org/officeDocument/2006/relationships/hyperlink" Target="https://www.antofagasta.co.uk/investors/news/2025/2024-full-year-results/"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hyperlink" Target="https://www.cmfchile.cl/institucional/mercados/entidad.php?mercado=O&amp;rut=96790240&amp;grupo=&amp;tipoentidad=SARYT&amp;row=A%20ABbBQABwAAABBVAAT&amp;vig=VI&amp;control=svs&amp;pestania=49" TargetMode="External"/><Relationship Id="rId2" Type="http://schemas.openxmlformats.org/officeDocument/2006/relationships/hyperlink" Target="https://www.cmfchile.cl/institucional/mercados/entidad.php?mercado=O&amp;rut=76727040&amp;grupo=&amp;tipoentidad=SARYT&amp;row=AAAwy2ACTAAABzsAAh&amp;vig=VI&amp;control=svs&amp;pestania=49" TargetMode="External"/><Relationship Id="rId1" Type="http://schemas.openxmlformats.org/officeDocument/2006/relationships/hyperlink" Target="https://www.cmfchile.cl/institucional/mercados/entidad.php?mercado=O&amp;rut=96790240&amp;grupo=&amp;tipoentidad=SARYT&amp;row=AABb%20BQABwAAABBVAAT&amp;vig=VI&amp;control=svs&amp;pestania=49" TargetMode="External"/><Relationship Id="rId6" Type="http://schemas.openxmlformats.org/officeDocument/2006/relationships/drawing" Target="../drawings/drawing20.xml"/><Relationship Id="rId5" Type="http://schemas.openxmlformats.org/officeDocument/2006/relationships/printerSettings" Target="../printerSettings/printerSettings19.bin"/><Relationship Id="rId4" Type="http://schemas.openxmlformats.org/officeDocument/2006/relationships/hyperlink" Target="https://www.cmfchile.cl/institucional/mercados/entidad.php?mercado=O&amp;rut=76485762&amp;grupo=&amp;tipoentidad=SARYT&amp;row=AABbBQABwAAAA6dAAC&amp;vig=VI&amp;control=svs&amp;pestania=49"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hyperlink" Target="https://coppermark.org/wp-content/uploads/2023/06/CopperMark_SummaryReport_Antucoya_revJUN2023_final.pdf" TargetMode="External"/><Relationship Id="rId2" Type="http://schemas.openxmlformats.org/officeDocument/2006/relationships/hyperlink" Target="https://coppermark.org/wp-content/uploads/2024/11/CopperMark_AP_SummaryReport_RRA3.0_MineraCentinela_2024.11.21-2.xls" TargetMode="External"/><Relationship Id="rId1" Type="http://schemas.openxmlformats.org/officeDocument/2006/relationships/hyperlink" Target="https://coppermark.org/wp-content/uploads/2024/12/CopperMark_AP_SummaryReport_RRA3.0_Zaldivar_2024.12.10.xls" TargetMode="External"/><Relationship Id="rId6" Type="http://schemas.openxmlformats.org/officeDocument/2006/relationships/drawing" Target="../drawings/drawing23.xml"/><Relationship Id="rId5" Type="http://schemas.openxmlformats.org/officeDocument/2006/relationships/printerSettings" Target="../printerSettings/printerSettings22.bin"/><Relationship Id="rId4" Type="http://schemas.openxmlformats.org/officeDocument/2006/relationships/hyperlink" Target="https://coppermark.org/wp-content/uploads/2023/08/CopperMark_SummaryReport_Los-Pelambres_revAUG2023_FINAL.pdf" TargetMode="Externa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3">
    <tabColor theme="7" tint="-0.249977111117893"/>
    <pageSetUpPr autoPageBreaks="0"/>
  </sheetPr>
  <dimension ref="A1:G30"/>
  <sheetViews>
    <sheetView showGridLines="0" tabSelected="1" zoomScale="90" zoomScaleNormal="90" workbookViewId="0">
      <selection activeCell="A10" sqref="A10"/>
    </sheetView>
  </sheetViews>
  <sheetFormatPr baseColWidth="10" defaultColWidth="11" defaultRowHeight="15.5" x14ac:dyDescent="0.35"/>
  <cols>
    <col min="2" max="7" width="20.58203125" customWidth="1"/>
  </cols>
  <sheetData>
    <row r="1" spans="1:7" s="1" customFormat="1" ht="15.75" customHeight="1" thickBot="1" x14ac:dyDescent="0.4">
      <c r="A1" s="2635" t="s">
        <v>0</v>
      </c>
      <c r="B1" s="2635"/>
      <c r="C1" s="2635"/>
      <c r="D1" s="2635"/>
      <c r="E1" s="2635"/>
      <c r="F1" s="2635"/>
    </row>
    <row r="2" spans="1:7" s="1" customFormat="1" ht="20.149999999999999" customHeight="1" thickBot="1" x14ac:dyDescent="0.4">
      <c r="A2" s="2635"/>
      <c r="B2" s="2635"/>
      <c r="C2" s="2635"/>
      <c r="D2" s="2635"/>
      <c r="E2" s="2635"/>
      <c r="F2" s="2635"/>
      <c r="G2" s="62" t="s">
        <v>2019</v>
      </c>
    </row>
    <row r="3" spans="1:7" s="1" customFormat="1" ht="20.149999999999999" customHeight="1" thickBot="1" x14ac:dyDescent="0.4">
      <c r="A3" s="2635"/>
      <c r="B3" s="2635"/>
      <c r="C3" s="2635"/>
      <c r="D3" s="2635"/>
      <c r="E3" s="2635"/>
      <c r="F3" s="2635"/>
      <c r="G3" s="62" t="s">
        <v>2020</v>
      </c>
    </row>
    <row r="4" spans="1:7" s="1" customFormat="1" ht="15.75" customHeight="1" x14ac:dyDescent="0.35">
      <c r="A4" s="2635"/>
      <c r="B4" s="2635"/>
      <c r="C4" s="2635"/>
      <c r="D4" s="2635"/>
      <c r="E4" s="2635"/>
      <c r="F4" s="2635"/>
    </row>
    <row r="5" spans="1:7" ht="15.75" customHeight="1" x14ac:dyDescent="0.35"/>
    <row r="6" spans="1:7" ht="15.75" customHeight="1" thickBot="1" x14ac:dyDescent="0.4">
      <c r="A6" s="41"/>
      <c r="B6" s="41"/>
      <c r="C6" s="41"/>
      <c r="D6" s="41"/>
    </row>
    <row r="7" spans="1:7" ht="30" customHeight="1" thickTop="1" x14ac:dyDescent="0.35">
      <c r="A7" s="41"/>
      <c r="B7" s="2611" t="s">
        <v>1</v>
      </c>
      <c r="C7" s="2612"/>
      <c r="D7" s="2612"/>
      <c r="E7" s="2612"/>
      <c r="F7" s="2612"/>
      <c r="G7" s="2613"/>
    </row>
    <row r="8" spans="1:7" ht="40" customHeight="1" x14ac:dyDescent="0.35">
      <c r="A8" s="41"/>
      <c r="B8" s="2639" t="s">
        <v>1945</v>
      </c>
      <c r="C8" s="2640"/>
      <c r="D8" s="2640"/>
      <c r="E8" s="2640"/>
      <c r="F8" s="2640"/>
      <c r="G8" s="2641"/>
    </row>
    <row r="9" spans="1:7" ht="73" customHeight="1" x14ac:dyDescent="0.35">
      <c r="A9" s="41"/>
      <c r="B9" s="2642" t="s">
        <v>1947</v>
      </c>
      <c r="C9" s="2621"/>
      <c r="D9" s="2621"/>
      <c r="E9" s="2621"/>
      <c r="F9" s="2621"/>
      <c r="G9" s="2622"/>
    </row>
    <row r="10" spans="1:7" ht="40" customHeight="1" thickBot="1" x14ac:dyDescent="0.4">
      <c r="B10" s="2643" t="s">
        <v>1946</v>
      </c>
      <c r="C10" s="2644"/>
      <c r="D10" s="2644"/>
      <c r="E10" s="2644"/>
      <c r="F10" s="2644"/>
      <c r="G10" s="2645"/>
    </row>
    <row r="11" spans="1:7" ht="16.5" thickTop="1" thickBot="1" x14ac:dyDescent="0.4"/>
    <row r="12" spans="1:7" ht="30" customHeight="1" thickTop="1" x14ac:dyDescent="0.35">
      <c r="B12" s="2611" t="s">
        <v>2</v>
      </c>
      <c r="C12" s="2612"/>
      <c r="D12" s="2612"/>
      <c r="E12" s="2612"/>
      <c r="F12" s="2612"/>
      <c r="G12" s="2613"/>
    </row>
    <row r="13" spans="1:7" ht="87" customHeight="1" x14ac:dyDescent="0.35">
      <c r="B13" s="2636" t="s">
        <v>1948</v>
      </c>
      <c r="C13" s="2637"/>
      <c r="D13" s="2637"/>
      <c r="E13" s="2637"/>
      <c r="F13" s="2637"/>
      <c r="G13" s="2638"/>
    </row>
    <row r="14" spans="1:7" ht="23.15" customHeight="1" x14ac:dyDescent="0.35">
      <c r="B14" s="2620" t="s">
        <v>3</v>
      </c>
      <c r="C14" s="2621"/>
      <c r="D14" s="2621"/>
      <c r="E14" s="2621"/>
      <c r="F14" s="2621"/>
      <c r="G14" s="2622"/>
    </row>
    <row r="15" spans="1:7" ht="55" customHeight="1" x14ac:dyDescent="0.35">
      <c r="B15" s="2629" t="s">
        <v>1949</v>
      </c>
      <c r="C15" s="2630"/>
      <c r="D15" s="2630"/>
      <c r="E15" s="2630"/>
      <c r="F15" s="2630"/>
      <c r="G15" s="2631"/>
    </row>
    <row r="16" spans="1:7" ht="65.150000000000006" customHeight="1" x14ac:dyDescent="0.35">
      <c r="B16" s="2629" t="s">
        <v>1950</v>
      </c>
      <c r="C16" s="2630"/>
      <c r="D16" s="2630"/>
      <c r="E16" s="2630"/>
      <c r="F16" s="2630"/>
      <c r="G16" s="2631"/>
    </row>
    <row r="17" spans="2:7" ht="20.149999999999999" customHeight="1" x14ac:dyDescent="0.35">
      <c r="B17" s="2629" t="s">
        <v>4</v>
      </c>
      <c r="C17" s="2630"/>
      <c r="D17" s="2630"/>
      <c r="E17" s="2630"/>
      <c r="F17" s="2630"/>
      <c r="G17" s="2631"/>
    </row>
    <row r="18" spans="2:7" ht="55" customHeight="1" thickBot="1" x14ac:dyDescent="0.4">
      <c r="B18" s="2632" t="s">
        <v>5</v>
      </c>
      <c r="C18" s="2633"/>
      <c r="D18" s="2633"/>
      <c r="E18" s="2633"/>
      <c r="F18" s="2633"/>
      <c r="G18" s="2634"/>
    </row>
    <row r="19" spans="2:7" ht="16.5" thickTop="1" thickBot="1" x14ac:dyDescent="0.4"/>
    <row r="20" spans="2:7" ht="30" customHeight="1" thickTop="1" x14ac:dyDescent="0.35">
      <c r="C20" s="2611" t="s">
        <v>6</v>
      </c>
      <c r="D20" s="2612"/>
      <c r="E20" s="2613"/>
    </row>
    <row r="21" spans="2:7" ht="25" customHeight="1" x14ac:dyDescent="0.35">
      <c r="C21" s="262" t="s">
        <v>7</v>
      </c>
      <c r="D21" s="2623" t="s">
        <v>8</v>
      </c>
      <c r="E21" s="2624"/>
      <c r="F21" s="1"/>
    </row>
    <row r="22" spans="2:7" ht="25" customHeight="1" x14ac:dyDescent="0.35">
      <c r="C22" s="519"/>
      <c r="D22" s="2625" t="s">
        <v>9</v>
      </c>
      <c r="E22" s="2626"/>
      <c r="F22" s="1"/>
    </row>
    <row r="23" spans="2:7" ht="25" customHeight="1" thickBot="1" x14ac:dyDescent="0.4">
      <c r="C23" s="263" t="s">
        <v>7</v>
      </c>
      <c r="D23" s="2627" t="s">
        <v>10</v>
      </c>
      <c r="E23" s="2628"/>
      <c r="F23" s="1"/>
    </row>
    <row r="24" spans="2:7" ht="16.5" thickTop="1" thickBot="1" x14ac:dyDescent="0.4">
      <c r="F24" s="1"/>
    </row>
    <row r="25" spans="2:7" ht="30" customHeight="1" thickTop="1" x14ac:dyDescent="0.35">
      <c r="C25" s="2611" t="s">
        <v>11</v>
      </c>
      <c r="D25" s="2612"/>
      <c r="E25" s="2613"/>
      <c r="F25" s="1"/>
    </row>
    <row r="26" spans="2:7" ht="35.15" customHeight="1" x14ac:dyDescent="0.35">
      <c r="C26" s="264" t="s">
        <v>7</v>
      </c>
      <c r="D26" s="2614" t="s">
        <v>12</v>
      </c>
      <c r="E26" s="2615"/>
      <c r="F26" s="1"/>
    </row>
    <row r="27" spans="2:7" ht="35.15" customHeight="1" x14ac:dyDescent="0.35">
      <c r="C27" s="265"/>
      <c r="D27" s="2616" t="s">
        <v>13</v>
      </c>
      <c r="E27" s="2617"/>
    </row>
    <row r="28" spans="2:7" ht="25" customHeight="1" thickBot="1" x14ac:dyDescent="0.4">
      <c r="C28" s="1856" t="s">
        <v>7</v>
      </c>
      <c r="D28" s="2618" t="s">
        <v>14</v>
      </c>
      <c r="E28" s="2619"/>
    </row>
    <row r="29" spans="2:7" ht="16" thickTop="1" x14ac:dyDescent="0.35"/>
    <row r="30" spans="2:7" ht="24" customHeight="1" x14ac:dyDescent="0.35"/>
  </sheetData>
  <sheetProtection algorithmName="SHA-512" hashValue="wNRf/9J7R1rNizIG0aCOUPqjvc8NDhS2lTVEHet9QwvdIkQMD7iqVPs16XZUd/4kl42956bOz9/5cVKTYAcYDw==" saltValue="S93wbX4uBiPAou7bS0wddw==" spinCount="100000" sheet="1" objects="1" scenarios="1"/>
  <mergeCells count="20">
    <mergeCell ref="A1:F4"/>
    <mergeCell ref="B13:G13"/>
    <mergeCell ref="B8:G8"/>
    <mergeCell ref="B7:G7"/>
    <mergeCell ref="B9:G9"/>
    <mergeCell ref="B10:G10"/>
    <mergeCell ref="B12:G12"/>
    <mergeCell ref="C25:E25"/>
    <mergeCell ref="D26:E26"/>
    <mergeCell ref="D27:E27"/>
    <mergeCell ref="D28:E28"/>
    <mergeCell ref="B14:G14"/>
    <mergeCell ref="C20:E20"/>
    <mergeCell ref="D21:E21"/>
    <mergeCell ref="D22:E22"/>
    <mergeCell ref="D23:E23"/>
    <mergeCell ref="B15:G15"/>
    <mergeCell ref="B16:G16"/>
    <mergeCell ref="B18:G18"/>
    <mergeCell ref="B17:G17"/>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tabColor theme="7" tint="-0.249977111117893"/>
    <pageSetUpPr autoPageBreaks="0" fitToPage="1"/>
  </sheetPr>
  <dimension ref="A1:M33"/>
  <sheetViews>
    <sheetView zoomScale="90" zoomScaleNormal="90" workbookViewId="0">
      <selection activeCell="H2" sqref="H2"/>
    </sheetView>
  </sheetViews>
  <sheetFormatPr baseColWidth="10" defaultColWidth="10.83203125" defaultRowHeight="15.5" x14ac:dyDescent="0.35"/>
  <cols>
    <col min="1" max="1" width="11" style="1" customWidth="1"/>
    <col min="2" max="7" width="20.58203125" style="1" customWidth="1"/>
    <col min="8" max="16384" width="10.83203125" style="1"/>
  </cols>
  <sheetData>
    <row r="1" spans="1:8" ht="15.65" customHeight="1" thickBot="1" x14ac:dyDescent="0.4">
      <c r="A1" s="2635" t="s">
        <v>0</v>
      </c>
      <c r="B1" s="2635"/>
      <c r="C1" s="2635"/>
      <c r="D1" s="2635"/>
      <c r="E1" s="2635"/>
      <c r="F1" s="2635"/>
    </row>
    <row r="2" spans="1:8" ht="20.149999999999999" customHeight="1" thickBot="1" x14ac:dyDescent="0.4">
      <c r="A2" s="2635"/>
      <c r="B2" s="2635"/>
      <c r="C2" s="2635"/>
      <c r="D2" s="2635"/>
      <c r="E2" s="2635"/>
      <c r="F2" s="2635"/>
      <c r="G2" s="62" t="s">
        <v>2019</v>
      </c>
    </row>
    <row r="3" spans="1:8" ht="20.149999999999999" customHeight="1" thickBot="1" x14ac:dyDescent="0.4">
      <c r="A3" s="2635"/>
      <c r="B3" s="2635"/>
      <c r="C3" s="2635"/>
      <c r="D3" s="2635"/>
      <c r="E3" s="2635"/>
      <c r="F3" s="2635"/>
      <c r="G3" s="62" t="s">
        <v>2020</v>
      </c>
    </row>
    <row r="4" spans="1:8" ht="15.65" customHeight="1" x14ac:dyDescent="0.35">
      <c r="A4" s="2635"/>
      <c r="B4" s="2635"/>
      <c r="C4" s="2635"/>
      <c r="D4" s="2635"/>
      <c r="E4" s="2635"/>
      <c r="F4" s="2635"/>
    </row>
    <row r="5" spans="1:8" ht="15.65" customHeight="1" x14ac:dyDescent="0.35">
      <c r="A5" s="41"/>
      <c r="B5" s="41"/>
      <c r="C5" s="41"/>
      <c r="D5" s="41"/>
      <c r="E5" s="41"/>
    </row>
    <row r="6" spans="1:8" ht="15.75" customHeight="1" thickBot="1" x14ac:dyDescent="0.4">
      <c r="A6" s="41"/>
      <c r="B6" s="41"/>
      <c r="C6" s="41"/>
      <c r="D6" s="41"/>
      <c r="E6" s="41"/>
    </row>
    <row r="7" spans="1:8" ht="30" customHeight="1" thickTop="1" x14ac:dyDescent="0.35">
      <c r="B7" s="2663" t="s">
        <v>15</v>
      </c>
      <c r="C7" s="2655"/>
      <c r="D7" s="2655" t="s">
        <v>16</v>
      </c>
      <c r="E7" s="2655"/>
      <c r="F7" s="2655"/>
      <c r="G7" s="2656"/>
      <c r="H7" s="2127"/>
    </row>
    <row r="8" spans="1:8" ht="25" customHeight="1" x14ac:dyDescent="0.35">
      <c r="B8" s="2664" t="s">
        <v>17</v>
      </c>
      <c r="C8" s="2665"/>
      <c r="D8" s="2653" t="s">
        <v>1951</v>
      </c>
      <c r="E8" s="2653"/>
      <c r="F8" s="2653"/>
      <c r="G8" s="2654"/>
      <c r="H8" s="2127"/>
    </row>
    <row r="9" spans="1:8" ht="25" customHeight="1" x14ac:dyDescent="0.35">
      <c r="B9" s="2657" t="s">
        <v>18</v>
      </c>
      <c r="C9" s="2658"/>
      <c r="D9" s="2649" t="s">
        <v>19</v>
      </c>
      <c r="E9" s="2649"/>
      <c r="F9" s="2649"/>
      <c r="G9" s="2650"/>
    </row>
    <row r="10" spans="1:8" ht="35.15" customHeight="1" x14ac:dyDescent="0.35">
      <c r="B10" s="2666" t="s">
        <v>20</v>
      </c>
      <c r="C10" s="2667"/>
      <c r="D10" s="2649" t="s">
        <v>21</v>
      </c>
      <c r="E10" s="2649"/>
      <c r="F10" s="2649"/>
      <c r="G10" s="2650"/>
    </row>
    <row r="11" spans="1:8" ht="25" customHeight="1" x14ac:dyDescent="0.35">
      <c r="B11" s="2666" t="s">
        <v>22</v>
      </c>
      <c r="C11" s="2667"/>
      <c r="D11" s="2649" t="s">
        <v>1751</v>
      </c>
      <c r="E11" s="2649"/>
      <c r="F11" s="2649"/>
      <c r="G11" s="2650"/>
    </row>
    <row r="12" spans="1:8" ht="35.15" customHeight="1" x14ac:dyDescent="0.35">
      <c r="B12" s="2661" t="s">
        <v>23</v>
      </c>
      <c r="C12" s="2662"/>
      <c r="D12" s="2649" t="s">
        <v>24</v>
      </c>
      <c r="E12" s="2649"/>
      <c r="F12" s="2649"/>
      <c r="G12" s="2650"/>
    </row>
    <row r="13" spans="1:8" ht="38" customHeight="1" x14ac:dyDescent="0.35">
      <c r="B13" s="2659" t="s">
        <v>25</v>
      </c>
      <c r="C13" s="2660"/>
      <c r="D13" s="2649" t="s">
        <v>26</v>
      </c>
      <c r="E13" s="2649"/>
      <c r="F13" s="2649"/>
      <c r="G13" s="2650"/>
    </row>
    <row r="14" spans="1:8" ht="50.15" customHeight="1" x14ac:dyDescent="0.35">
      <c r="B14" s="2659" t="s">
        <v>27</v>
      </c>
      <c r="C14" s="2660"/>
      <c r="D14" s="2649" t="s">
        <v>28</v>
      </c>
      <c r="E14" s="2649"/>
      <c r="F14" s="2649"/>
      <c r="G14" s="2650"/>
    </row>
    <row r="15" spans="1:8" ht="35.15" customHeight="1" x14ac:dyDescent="0.35">
      <c r="B15" s="2659" t="s">
        <v>29</v>
      </c>
      <c r="C15" s="2660"/>
      <c r="D15" s="2649" t="s">
        <v>30</v>
      </c>
      <c r="E15" s="2649"/>
      <c r="F15" s="2649"/>
      <c r="G15" s="2650"/>
    </row>
    <row r="16" spans="1:8" ht="35.15" customHeight="1" x14ac:dyDescent="0.35">
      <c r="B16" s="2659" t="s">
        <v>31</v>
      </c>
      <c r="C16" s="2660"/>
      <c r="D16" s="2649" t="s">
        <v>32</v>
      </c>
      <c r="E16" s="2649"/>
      <c r="F16" s="2649"/>
      <c r="G16" s="2650"/>
    </row>
    <row r="17" spans="2:13" ht="35.15" customHeight="1" x14ac:dyDescent="0.35">
      <c r="B17" s="2659" t="s">
        <v>33</v>
      </c>
      <c r="C17" s="2660"/>
      <c r="D17" s="2649" t="s">
        <v>34</v>
      </c>
      <c r="E17" s="2649"/>
      <c r="F17" s="2649"/>
      <c r="G17" s="2650"/>
    </row>
    <row r="18" spans="2:13" ht="35.15" customHeight="1" x14ac:dyDescent="0.35">
      <c r="B18" s="2659" t="s">
        <v>35</v>
      </c>
      <c r="C18" s="2660"/>
      <c r="D18" s="2649" t="s">
        <v>36</v>
      </c>
      <c r="E18" s="2649"/>
      <c r="F18" s="2649"/>
      <c r="G18" s="2650"/>
    </row>
    <row r="19" spans="2:13" ht="35.15" customHeight="1" x14ac:dyDescent="0.35">
      <c r="B19" s="2659" t="s">
        <v>1754</v>
      </c>
      <c r="C19" s="2660"/>
      <c r="D19" s="2649" t="s">
        <v>37</v>
      </c>
      <c r="E19" s="2649"/>
      <c r="F19" s="2649"/>
      <c r="G19" s="2650"/>
    </row>
    <row r="20" spans="2:13" ht="35.15" customHeight="1" x14ac:dyDescent="0.35">
      <c r="B20" s="2659" t="s">
        <v>73</v>
      </c>
      <c r="C20" s="2660"/>
      <c r="D20" s="2649" t="s">
        <v>38</v>
      </c>
      <c r="E20" s="2649"/>
      <c r="F20" s="2649"/>
      <c r="G20" s="2650"/>
    </row>
    <row r="21" spans="2:13" ht="25" customHeight="1" x14ac:dyDescent="0.35">
      <c r="B21" s="2659" t="s">
        <v>39</v>
      </c>
      <c r="C21" s="2660"/>
      <c r="D21" s="2649" t="s">
        <v>1952</v>
      </c>
      <c r="E21" s="2649"/>
      <c r="F21" s="2649"/>
      <c r="G21" s="2650"/>
    </row>
    <row r="22" spans="2:13" ht="25" customHeight="1" x14ac:dyDescent="0.35">
      <c r="B22" s="2659" t="s">
        <v>40</v>
      </c>
      <c r="C22" s="2660"/>
      <c r="D22" s="2649" t="s">
        <v>41</v>
      </c>
      <c r="E22" s="2649"/>
      <c r="F22" s="2649"/>
      <c r="G22" s="2650"/>
    </row>
    <row r="23" spans="2:13" ht="25" customHeight="1" x14ac:dyDescent="0.35">
      <c r="B23" s="2659" t="s">
        <v>42</v>
      </c>
      <c r="C23" s="2660"/>
      <c r="D23" s="2649" t="s">
        <v>43</v>
      </c>
      <c r="E23" s="2649"/>
      <c r="F23" s="2649"/>
      <c r="G23" s="2650"/>
    </row>
    <row r="24" spans="2:13" ht="35.15" customHeight="1" x14ac:dyDescent="0.35">
      <c r="B24" s="2657" t="s">
        <v>44</v>
      </c>
      <c r="C24" s="2658"/>
      <c r="D24" s="2649" t="s">
        <v>45</v>
      </c>
      <c r="E24" s="2649"/>
      <c r="F24" s="2649"/>
      <c r="G24" s="2650"/>
    </row>
    <row r="25" spans="2:13" ht="25" customHeight="1" x14ac:dyDescent="0.35">
      <c r="B25" s="2657" t="s">
        <v>46</v>
      </c>
      <c r="C25" s="2658"/>
      <c r="D25" s="2649" t="s">
        <v>2023</v>
      </c>
      <c r="E25" s="2649"/>
      <c r="F25" s="2649"/>
      <c r="G25" s="2650"/>
    </row>
    <row r="26" spans="2:13" ht="25" customHeight="1" x14ac:dyDescent="0.35">
      <c r="B26" s="2657" t="s">
        <v>47</v>
      </c>
      <c r="C26" s="2658"/>
      <c r="D26" s="2649" t="s">
        <v>48</v>
      </c>
      <c r="E26" s="2649"/>
      <c r="F26" s="2649"/>
      <c r="G26" s="2650"/>
    </row>
    <row r="27" spans="2:13" ht="35.15" customHeight="1" x14ac:dyDescent="0.35">
      <c r="B27" s="2657" t="s">
        <v>49</v>
      </c>
      <c r="C27" s="2658"/>
      <c r="D27" s="2649" t="s">
        <v>50</v>
      </c>
      <c r="E27" s="2649"/>
      <c r="F27" s="2649"/>
      <c r="G27" s="2650"/>
    </row>
    <row r="28" spans="2:13" ht="25" customHeight="1" x14ac:dyDescent="0.35">
      <c r="B28" s="2657" t="s">
        <v>51</v>
      </c>
      <c r="C28" s="2658"/>
      <c r="D28" s="2649" t="s">
        <v>2022</v>
      </c>
      <c r="E28" s="2649"/>
      <c r="F28" s="2649"/>
      <c r="G28" s="2650"/>
    </row>
    <row r="29" spans="2:13" ht="25" customHeight="1" x14ac:dyDescent="0.35">
      <c r="B29" s="2657" t="s">
        <v>52</v>
      </c>
      <c r="C29" s="2658"/>
      <c r="D29" s="2649" t="s">
        <v>53</v>
      </c>
      <c r="E29" s="2649"/>
      <c r="F29" s="2649"/>
      <c r="G29" s="2650"/>
    </row>
    <row r="30" spans="2:13" ht="25" customHeight="1" x14ac:dyDescent="0.35">
      <c r="B30" s="2657" t="s">
        <v>55</v>
      </c>
      <c r="C30" s="2658"/>
      <c r="D30" s="2649" t="s">
        <v>56</v>
      </c>
      <c r="E30" s="2649"/>
      <c r="F30" s="2649"/>
      <c r="G30" s="2650"/>
      <c r="J30" s="2646"/>
      <c r="K30" s="2646"/>
      <c r="L30" s="2646"/>
      <c r="M30" s="2646"/>
    </row>
    <row r="31" spans="2:13" ht="25" customHeight="1" x14ac:dyDescent="0.35">
      <c r="B31" s="2657" t="s">
        <v>1544</v>
      </c>
      <c r="C31" s="2658"/>
      <c r="D31" s="2649" t="s">
        <v>54</v>
      </c>
      <c r="E31" s="2649"/>
      <c r="F31" s="2649"/>
      <c r="G31" s="2650"/>
      <c r="J31" s="2646"/>
      <c r="K31" s="2646"/>
      <c r="L31" s="2646"/>
      <c r="M31" s="2646"/>
    </row>
    <row r="32" spans="2:13" ht="25" customHeight="1" thickBot="1" x14ac:dyDescent="0.4">
      <c r="B32" s="2651" t="s">
        <v>1915</v>
      </c>
      <c r="C32" s="2652"/>
      <c r="D32" s="2647" t="s">
        <v>2025</v>
      </c>
      <c r="E32" s="2647"/>
      <c r="F32" s="2647"/>
      <c r="G32" s="2648"/>
    </row>
    <row r="33" ht="16" thickTop="1" x14ac:dyDescent="0.35"/>
  </sheetData>
  <sheetProtection algorithmName="SHA-512" hashValue="B/QWR7fcGZAQoJpoM2fz7Ndr9Cm6ivON8321g9tNb1Wum/T2oZWyN7koD1H4SrYAzHMShtAfI/hM/+anz22aDA==" saltValue="ox152n4aoNWZvWSwRlO4Kw==" spinCount="100000" sheet="1" objects="1" scenarios="1"/>
  <mergeCells count="55">
    <mergeCell ref="B21:C21"/>
    <mergeCell ref="B16:C16"/>
    <mergeCell ref="B17:C17"/>
    <mergeCell ref="B18:C18"/>
    <mergeCell ref="B19:C19"/>
    <mergeCell ref="B20:C20"/>
    <mergeCell ref="A1:F4"/>
    <mergeCell ref="B12:C12"/>
    <mergeCell ref="B13:C13"/>
    <mergeCell ref="B14:C14"/>
    <mergeCell ref="B15:C15"/>
    <mergeCell ref="B7:C7"/>
    <mergeCell ref="B8:C8"/>
    <mergeCell ref="B9:C9"/>
    <mergeCell ref="B10:C10"/>
    <mergeCell ref="B11:C11"/>
    <mergeCell ref="B22:C22"/>
    <mergeCell ref="B23:C23"/>
    <mergeCell ref="B24:C24"/>
    <mergeCell ref="B25:C25"/>
    <mergeCell ref="B26:C26"/>
    <mergeCell ref="B27:C27"/>
    <mergeCell ref="B28:C28"/>
    <mergeCell ref="B29:C29"/>
    <mergeCell ref="B30:C30"/>
    <mergeCell ref="B31:C31"/>
    <mergeCell ref="B32:C32"/>
    <mergeCell ref="D8:G8"/>
    <mergeCell ref="D7:G7"/>
    <mergeCell ref="D9:G9"/>
    <mergeCell ref="D10:G10"/>
    <mergeCell ref="D11:G11"/>
    <mergeCell ref="D12:G12"/>
    <mergeCell ref="D13:G13"/>
    <mergeCell ref="D14:G14"/>
    <mergeCell ref="D15:G15"/>
    <mergeCell ref="D16:G16"/>
    <mergeCell ref="D17:G17"/>
    <mergeCell ref="D18:G18"/>
    <mergeCell ref="D19:G19"/>
    <mergeCell ref="D20:G20"/>
    <mergeCell ref="D21:G21"/>
    <mergeCell ref="D22:G22"/>
    <mergeCell ref="D23:G23"/>
    <mergeCell ref="D24:G24"/>
    <mergeCell ref="D25:G25"/>
    <mergeCell ref="D26:G26"/>
    <mergeCell ref="J31:M31"/>
    <mergeCell ref="J30:M30"/>
    <mergeCell ref="D32:G32"/>
    <mergeCell ref="D27:G27"/>
    <mergeCell ref="D28:G28"/>
    <mergeCell ref="D29:G29"/>
    <mergeCell ref="D30:G30"/>
    <mergeCell ref="D31:G31"/>
  </mergeCells>
  <phoneticPr fontId="10" type="noConversion"/>
  <hyperlinks>
    <hyperlink ref="B22" location="'ICMM Water - MD'!A1" display="ICMM Water - MD" xr:uid="{00000000-0004-0000-0100-000000000000}"/>
    <hyperlink ref="B23" location="'ICMM Water - MD Operations'!A1" display="ICMM Water - MD Operations" xr:uid="{00000000-0004-0000-0100-000001000000}"/>
    <hyperlink ref="B27" location="'SASB - MD'!A1" display=" SASB - MD Operations" xr:uid="{00000000-0004-0000-0100-000002000000}"/>
    <hyperlink ref="B13" location="'Corporate Governance'!A1" display="Corporate Governance" xr:uid="{00000000-0004-0000-0100-000004000000}"/>
    <hyperlink ref="B15" location="Supply!A1" display="Supply" xr:uid="{00000000-0004-0000-0100-000006000000}"/>
    <hyperlink ref="B16" location="'Labour Practice'!A1" display="Labour Practices" xr:uid="{00000000-0004-0000-0100-000007000000}"/>
    <hyperlink ref="B17" location="'Health and Safety'!A1" display="Health and Safety" xr:uid="{00000000-0004-0000-0100-000008000000}"/>
    <hyperlink ref="B19" location="Environment!A1" display="Environmental Management" xr:uid="{00000000-0004-0000-0100-000009000000}"/>
    <hyperlink ref="B21" location="'ICMM Water Commitments'!A1" display="ICMM Reporting Commitments" xr:uid="{00000000-0004-0000-0100-00000A000000}"/>
    <hyperlink ref="B12" location="Economic!A1" display="Economic" xr:uid="{CF7473E7-48F8-412A-AFC7-CB72361D64B5}"/>
    <hyperlink ref="B29" location="'Copper Mark'!A1" display="Copper Mark" xr:uid="{67668138-AB12-46CA-A16B-633D7A7C4BC5}"/>
    <hyperlink ref="B9" location="'GRI - SDG Index'!A1" display="GRI - SDG Index" xr:uid="{BC85290B-3632-4C8D-8DC7-2F301D2E8C74}"/>
    <hyperlink ref="B10" location="'External Verification Reports'!A1" display="External Verification Reports" xr:uid="{58FAF86E-DA10-487A-BEDE-1260FBEAA635}"/>
    <hyperlink ref="B32" location="'Performance Expectations ICMM'!A1" display="Performance Expectations" xr:uid="{B5A90988-9704-4EE2-BB39-CC560908EEA8}"/>
    <hyperlink ref="B14" location="Compliance!A1" display="Compliance" xr:uid="{00000000-0004-0000-0100-000005000000}"/>
    <hyperlink ref="B8:C8" location="'Disclosure References'!A1" display="Disclosure References" xr:uid="{BFC7DA21-02A1-4386-B8B3-FEDC1693B5BA}"/>
    <hyperlink ref="B11:C11" location="'Sustainability Goals'!A1" display="Sustainability Goals" xr:uid="{A030F1CC-D6BD-4468-BEDF-EE40F5CCBE1D}"/>
    <hyperlink ref="B18:C18" location="Communities!A1" display="Communities" xr:uid="{E5A07EC6-57BF-4F4C-AA00-A15074191E4A}"/>
    <hyperlink ref="B20:C20" location="Biodiversity!A1" display="Biodiverity" xr:uid="{4B590F29-4B17-44E4-9BFF-6B087F6BA3C0}"/>
    <hyperlink ref="B24:C24" location="'2019 TSF Disclosure'!A1" display="TSF Disclosure" xr:uid="{1C481A7A-9388-4523-A579-FC5FE90E1EC6}"/>
    <hyperlink ref="B25:C25" location="'GISTM '!A1" display="GISTM" xr:uid="{54F4357D-5834-4352-A389-5D9184F54419}"/>
    <hyperlink ref="B26:C26" location="'TCFD Index '!A1" display="TCFD Index" xr:uid="{8BE1D17F-0AF8-4D9D-818F-080E53B0AB54}"/>
    <hyperlink ref="B28:C28" location="'Social &amp; Economic (ICMM)'!A1" display="Social &amp; Economic (ICMM)" xr:uid="{7CE47087-9CFF-4E73-98D0-F4E6E6FE1C7A}"/>
    <hyperlink ref="B32:C32" location="'Indices &amp; Ratings'!A1" display="Indices &amp; Rankings" xr:uid="{B32AD60B-A2D6-442B-967B-EB9920A9DD7E}"/>
    <hyperlink ref="B30:C30" location="'PE ICMM - Self Assessment'!A1" display="PE ICMM - Self Assessment" xr:uid="{6A65ED4A-898F-4DFD-8D43-FEB3E40E6504}"/>
    <hyperlink ref="B31:C31" location="'PE ICMM - 2022 Validated Sites'!A1" display="PE ICMM - Validated Sites" xr:uid="{9FE82353-8D90-44F1-8502-A5BE94A4819B}"/>
    <hyperlink ref="B19:C19" location="'Environment '!A1" display="Environment" xr:uid="{C6842DE1-014C-4D7A-8FFA-F177C79DE7BD}"/>
    <hyperlink ref="B29:C29" location="'Copper Mark '!A1" display="Copper Mark" xr:uid="{C87F4CFE-D3A4-4DB8-AE9A-68A3B62AF293}"/>
  </hyperlinks>
  <pageMargins left="0.25" right="0.25" top="0.75" bottom="0.75" header="0.3" footer="0.3"/>
  <pageSetup scale="64"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7DB39B-11EB-4EE0-A098-CD026E4F7A59}">
  <sheetPr>
    <tabColor theme="7" tint="-0.249977111117893"/>
    <pageSetUpPr autoPageBreaks="0"/>
  </sheetPr>
  <dimension ref="A1:G73"/>
  <sheetViews>
    <sheetView showGridLines="0" zoomScale="90" zoomScaleNormal="90" workbookViewId="0">
      <selection activeCell="G1" sqref="G1"/>
    </sheetView>
  </sheetViews>
  <sheetFormatPr baseColWidth="10" defaultColWidth="11" defaultRowHeight="15.5" x14ac:dyDescent="0.35"/>
  <cols>
    <col min="1" max="1" width="11" style="1" customWidth="1"/>
    <col min="2" max="5" width="20.58203125" style="1" customWidth="1"/>
    <col min="6" max="6" width="25.58203125" style="1" customWidth="1"/>
    <col min="7" max="7" width="20.58203125" style="1" customWidth="1"/>
    <col min="8" max="16384" width="11" style="1"/>
  </cols>
  <sheetData>
    <row r="1" spans="1:7" s="5" customFormat="1" ht="15.65" customHeight="1" thickBot="1" x14ac:dyDescent="0.4">
      <c r="A1" s="2635" t="s">
        <v>57</v>
      </c>
      <c r="B1" s="2635"/>
      <c r="C1" s="2635"/>
      <c r="D1" s="2635"/>
      <c r="E1" s="2635"/>
      <c r="F1" s="41"/>
      <c r="G1" s="1"/>
    </row>
    <row r="2" spans="1:7" s="5" customFormat="1" ht="20.149999999999999" customHeight="1" thickBot="1" x14ac:dyDescent="0.4">
      <c r="A2" s="2635"/>
      <c r="B2" s="2635"/>
      <c r="C2" s="2635"/>
      <c r="D2" s="2635"/>
      <c r="E2" s="2635"/>
      <c r="F2" s="62" t="s">
        <v>2019</v>
      </c>
    </row>
    <row r="3" spans="1:7" s="5" customFormat="1" ht="20.149999999999999" customHeight="1" thickBot="1" x14ac:dyDescent="0.4">
      <c r="A3" s="2635"/>
      <c r="B3" s="2635"/>
      <c r="C3" s="2635"/>
      <c r="D3" s="2635"/>
      <c r="E3" s="2635"/>
      <c r="F3" s="62" t="s">
        <v>2020</v>
      </c>
    </row>
    <row r="4" spans="1:7" s="5" customFormat="1" ht="15.65" customHeight="1" x14ac:dyDescent="0.35">
      <c r="A4" s="2635"/>
      <c r="B4" s="2635"/>
      <c r="C4" s="2635"/>
      <c r="D4" s="2635"/>
      <c r="E4" s="2635"/>
      <c r="F4" s="41"/>
      <c r="G4" s="1"/>
    </row>
    <row r="5" spans="1:7" s="5" customFormat="1" ht="15.65" customHeight="1" x14ac:dyDescent="0.35"/>
    <row r="6" spans="1:7" s="5" customFormat="1" ht="15.75" customHeight="1" x14ac:dyDescent="0.35"/>
    <row r="7" spans="1:7" s="5" customFormat="1" ht="15.75" customHeight="1" x14ac:dyDescent="0.35">
      <c r="A7" s="2687" t="s">
        <v>58</v>
      </c>
      <c r="B7" s="2687"/>
      <c r="C7" s="2687"/>
      <c r="D7" s="2687"/>
      <c r="E7" s="2687"/>
    </row>
    <row r="8" spans="1:7" s="5" customFormat="1" ht="15.75" customHeight="1" thickBot="1" x14ac:dyDescent="0.4"/>
    <row r="9" spans="1:7" ht="30" customHeight="1" thickTop="1" x14ac:dyDescent="0.35">
      <c r="B9" s="2673" t="s">
        <v>59</v>
      </c>
      <c r="C9" s="2674"/>
      <c r="D9" s="1857" t="s">
        <v>60</v>
      </c>
      <c r="E9" s="1858" t="s">
        <v>61</v>
      </c>
    </row>
    <row r="10" spans="1:7" ht="20.149999999999999" customHeight="1" x14ac:dyDescent="0.35">
      <c r="B10" s="2683" t="s">
        <v>62</v>
      </c>
      <c r="C10" s="2684"/>
      <c r="D10" s="1874" t="s">
        <v>63</v>
      </c>
      <c r="E10" s="1872" t="s">
        <v>64</v>
      </c>
      <c r="F10" s="2145"/>
    </row>
    <row r="11" spans="1:7" ht="20.149999999999999" customHeight="1" x14ac:dyDescent="0.35">
      <c r="B11" s="2683" t="s">
        <v>65</v>
      </c>
      <c r="C11" s="2684"/>
      <c r="D11" s="1874" t="s">
        <v>63</v>
      </c>
      <c r="E11" s="1872" t="s">
        <v>64</v>
      </c>
      <c r="F11" s="2145"/>
    </row>
    <row r="12" spans="1:7" ht="20.149999999999999" customHeight="1" x14ac:dyDescent="0.35">
      <c r="B12" s="2683" t="s">
        <v>66</v>
      </c>
      <c r="C12" s="2684"/>
      <c r="D12" s="1874" t="s">
        <v>63</v>
      </c>
      <c r="E12" s="1872" t="s">
        <v>64</v>
      </c>
      <c r="F12" s="2145"/>
    </row>
    <row r="13" spans="1:7" ht="20.149999999999999" customHeight="1" x14ac:dyDescent="0.35">
      <c r="B13" s="2683" t="s">
        <v>67</v>
      </c>
      <c r="C13" s="2684"/>
      <c r="D13" s="1874" t="s">
        <v>63</v>
      </c>
      <c r="E13" s="1872" t="s">
        <v>64</v>
      </c>
      <c r="F13" s="2145"/>
    </row>
    <row r="14" spans="1:7" ht="20.149999999999999" customHeight="1" x14ac:dyDescent="0.35">
      <c r="B14" s="2683" t="s">
        <v>68</v>
      </c>
      <c r="C14" s="2684"/>
      <c r="D14" s="1875"/>
      <c r="E14" s="1872" t="s">
        <v>64</v>
      </c>
      <c r="F14" s="2145"/>
    </row>
    <row r="15" spans="1:7" ht="20.149999999999999" customHeight="1" x14ac:dyDescent="0.35">
      <c r="B15" s="2683" t="s">
        <v>69</v>
      </c>
      <c r="C15" s="2684"/>
      <c r="D15" s="1866" t="s">
        <v>63</v>
      </c>
      <c r="E15" s="1872" t="s">
        <v>64</v>
      </c>
      <c r="F15" s="2145"/>
    </row>
    <row r="16" spans="1:7" ht="20.149999999999999" customHeight="1" x14ac:dyDescent="0.35">
      <c r="B16" s="2683" t="s">
        <v>70</v>
      </c>
      <c r="C16" s="2684"/>
      <c r="D16" s="1874" t="s">
        <v>63</v>
      </c>
      <c r="E16" s="1872" t="s">
        <v>64</v>
      </c>
      <c r="F16" s="2145"/>
    </row>
    <row r="17" spans="2:6" ht="20.149999999999999" customHeight="1" x14ac:dyDescent="0.35">
      <c r="B17" s="2683" t="s">
        <v>1547</v>
      </c>
      <c r="C17" s="2684"/>
      <c r="D17" s="1866" t="s">
        <v>63</v>
      </c>
      <c r="E17" s="1876"/>
      <c r="F17" s="2145"/>
    </row>
    <row r="18" spans="2:6" ht="20.149999999999999" customHeight="1" x14ac:dyDescent="0.35">
      <c r="B18" s="2683" t="s">
        <v>71</v>
      </c>
      <c r="C18" s="2684"/>
      <c r="D18" s="1866" t="s">
        <v>63</v>
      </c>
      <c r="E18" s="1872" t="s">
        <v>64</v>
      </c>
      <c r="F18" s="2145"/>
    </row>
    <row r="19" spans="2:6" ht="20.149999999999999" customHeight="1" x14ac:dyDescent="0.35">
      <c r="B19" s="2683" t="s">
        <v>72</v>
      </c>
      <c r="C19" s="2684"/>
      <c r="D19" s="1874" t="s">
        <v>63</v>
      </c>
      <c r="E19" s="1876"/>
      <c r="F19" s="2145"/>
    </row>
    <row r="20" spans="2:6" ht="20.149999999999999" customHeight="1" x14ac:dyDescent="0.35">
      <c r="B20" s="2683" t="s">
        <v>73</v>
      </c>
      <c r="C20" s="2684"/>
      <c r="D20" s="1874" t="s">
        <v>63</v>
      </c>
      <c r="E20" s="1872" t="s">
        <v>64</v>
      </c>
      <c r="F20" s="2145"/>
    </row>
    <row r="21" spans="2:6" ht="30" customHeight="1" x14ac:dyDescent="0.35">
      <c r="B21" s="2683" t="s">
        <v>74</v>
      </c>
      <c r="C21" s="2684"/>
      <c r="D21" s="1875"/>
      <c r="E21" s="1872" t="s">
        <v>64</v>
      </c>
      <c r="F21" s="2145"/>
    </row>
    <row r="22" spans="2:6" ht="20.149999999999999" customHeight="1" x14ac:dyDescent="0.35">
      <c r="B22" s="2683" t="s">
        <v>75</v>
      </c>
      <c r="C22" s="2684"/>
      <c r="D22" s="1874" t="s">
        <v>63</v>
      </c>
      <c r="E22" s="1877" t="s">
        <v>64</v>
      </c>
      <c r="F22" s="2145"/>
    </row>
    <row r="23" spans="2:6" ht="20.149999999999999" customHeight="1" x14ac:dyDescent="0.35">
      <c r="B23" s="2683" t="s">
        <v>76</v>
      </c>
      <c r="C23" s="2684"/>
      <c r="D23" s="1875"/>
      <c r="E23" s="1872" t="s">
        <v>64</v>
      </c>
      <c r="F23" s="2145"/>
    </row>
    <row r="24" spans="2:6" ht="20.149999999999999" customHeight="1" x14ac:dyDescent="0.35">
      <c r="B24" s="2683" t="s">
        <v>77</v>
      </c>
      <c r="C24" s="2684"/>
      <c r="D24" s="1875"/>
      <c r="E24" s="1872" t="s">
        <v>64</v>
      </c>
      <c r="F24" s="2145"/>
    </row>
    <row r="25" spans="2:6" ht="20.149999999999999" customHeight="1" thickBot="1" x14ac:dyDescent="0.4">
      <c r="B25" s="2685" t="s">
        <v>78</v>
      </c>
      <c r="C25" s="2686"/>
      <c r="D25" s="1878" t="s">
        <v>63</v>
      </c>
      <c r="E25" s="1879"/>
      <c r="F25" s="2145"/>
    </row>
    <row r="26" spans="2:6" ht="20.149999999999999" customHeight="1" thickTop="1" thickBot="1" x14ac:dyDescent="0.4"/>
    <row r="27" spans="2:6" ht="30" customHeight="1" thickTop="1" x14ac:dyDescent="0.35">
      <c r="B27" s="2673" t="s">
        <v>79</v>
      </c>
      <c r="C27" s="2674"/>
      <c r="D27" s="1857" t="s">
        <v>60</v>
      </c>
      <c r="E27" s="1858" t="s">
        <v>61</v>
      </c>
    </row>
    <row r="28" spans="2:6" ht="20.149999999999999" customHeight="1" x14ac:dyDescent="0.35">
      <c r="B28" s="2668" t="s">
        <v>1553</v>
      </c>
      <c r="C28" s="2669"/>
      <c r="D28" s="1866" t="s">
        <v>63</v>
      </c>
      <c r="E28" s="1881"/>
    </row>
    <row r="29" spans="2:6" ht="20.149999999999999" customHeight="1" x14ac:dyDescent="0.35">
      <c r="B29" s="2670" t="s">
        <v>80</v>
      </c>
      <c r="C29" s="2671"/>
      <c r="D29" s="1866" t="s">
        <v>63</v>
      </c>
      <c r="E29" s="1881"/>
    </row>
    <row r="30" spans="2:6" ht="20.149999999999999" customHeight="1" x14ac:dyDescent="0.35">
      <c r="B30" s="2670" t="s">
        <v>81</v>
      </c>
      <c r="C30" s="2671"/>
      <c r="D30" s="1866" t="s">
        <v>82</v>
      </c>
      <c r="E30" s="1881"/>
    </row>
    <row r="31" spans="2:6" ht="20.149999999999999" customHeight="1" x14ac:dyDescent="0.35">
      <c r="B31" s="2670" t="s">
        <v>83</v>
      </c>
      <c r="C31" s="2671"/>
      <c r="D31" s="1866" t="s">
        <v>82</v>
      </c>
      <c r="E31" s="1867"/>
    </row>
    <row r="32" spans="2:6" ht="20.149999999999999" customHeight="1" x14ac:dyDescent="0.35">
      <c r="B32" s="2668" t="s">
        <v>1554</v>
      </c>
      <c r="C32" s="2669"/>
      <c r="D32" s="1866" t="s">
        <v>63</v>
      </c>
      <c r="E32" s="1869" t="s">
        <v>64</v>
      </c>
    </row>
    <row r="33" spans="2:5" ht="20.149999999999999" customHeight="1" x14ac:dyDescent="0.35">
      <c r="B33" s="2670" t="s">
        <v>84</v>
      </c>
      <c r="C33" s="2671"/>
      <c r="D33" s="1866" t="s">
        <v>63</v>
      </c>
      <c r="E33" s="1869" t="s">
        <v>64</v>
      </c>
    </row>
    <row r="34" spans="2:5" ht="20.149999999999999" customHeight="1" x14ac:dyDescent="0.35">
      <c r="B34" s="2670" t="s">
        <v>85</v>
      </c>
      <c r="C34" s="2671"/>
      <c r="D34" s="1866" t="s">
        <v>82</v>
      </c>
      <c r="E34" s="1869" t="s">
        <v>64</v>
      </c>
    </row>
    <row r="35" spans="2:5" ht="20.149999999999999" customHeight="1" x14ac:dyDescent="0.35">
      <c r="B35" s="2670" t="s">
        <v>86</v>
      </c>
      <c r="C35" s="2671"/>
      <c r="D35" s="1866" t="s">
        <v>82</v>
      </c>
      <c r="E35" s="1882"/>
    </row>
    <row r="36" spans="2:5" ht="20.149999999999999" customHeight="1" x14ac:dyDescent="0.35">
      <c r="B36" s="2681" t="s">
        <v>1995</v>
      </c>
      <c r="C36" s="2682"/>
      <c r="D36" s="1866" t="s">
        <v>82</v>
      </c>
      <c r="E36" s="1882"/>
    </row>
    <row r="37" spans="2:5" ht="20.149999999999999" customHeight="1" x14ac:dyDescent="0.35">
      <c r="B37" s="2670" t="s">
        <v>87</v>
      </c>
      <c r="C37" s="2671"/>
      <c r="D37" s="1866" t="s">
        <v>82</v>
      </c>
      <c r="E37" s="1882"/>
    </row>
    <row r="38" spans="2:5" ht="20.149999999999999" customHeight="1" x14ac:dyDescent="0.35">
      <c r="B38" s="2670" t="s">
        <v>88</v>
      </c>
      <c r="C38" s="2671"/>
      <c r="D38" s="1866" t="s">
        <v>82</v>
      </c>
      <c r="E38" s="1869" t="s">
        <v>64</v>
      </c>
    </row>
    <row r="39" spans="2:5" ht="20.149999999999999" customHeight="1" x14ac:dyDescent="0.35">
      <c r="B39" s="2670" t="s">
        <v>89</v>
      </c>
      <c r="C39" s="2671"/>
      <c r="D39" s="1866" t="s">
        <v>63</v>
      </c>
      <c r="E39" s="1869" t="s">
        <v>64</v>
      </c>
    </row>
    <row r="40" spans="2:5" ht="20.149999999999999" customHeight="1" x14ac:dyDescent="0.35">
      <c r="B40" s="2670" t="s">
        <v>90</v>
      </c>
      <c r="C40" s="2671"/>
      <c r="D40" s="1866" t="s">
        <v>63</v>
      </c>
      <c r="E40" s="1869" t="s">
        <v>64</v>
      </c>
    </row>
    <row r="41" spans="2:5" ht="20.149999999999999" customHeight="1" x14ac:dyDescent="0.35">
      <c r="B41" s="2670" t="s">
        <v>91</v>
      </c>
      <c r="C41" s="2671"/>
      <c r="D41" s="1866" t="s">
        <v>82</v>
      </c>
      <c r="E41" s="1869" t="s">
        <v>64</v>
      </c>
    </row>
    <row r="42" spans="2:5" ht="20.149999999999999" customHeight="1" x14ac:dyDescent="0.35">
      <c r="B42" s="2668" t="s">
        <v>1555</v>
      </c>
      <c r="C42" s="2669"/>
      <c r="D42" s="1866" t="s">
        <v>63</v>
      </c>
      <c r="E42" s="1869" t="s">
        <v>64</v>
      </c>
    </row>
    <row r="43" spans="2:5" ht="20.149999999999999" customHeight="1" x14ac:dyDescent="0.35">
      <c r="B43" s="2670" t="s">
        <v>92</v>
      </c>
      <c r="C43" s="2671"/>
      <c r="D43" s="1866" t="s">
        <v>82</v>
      </c>
      <c r="E43" s="1869" t="s">
        <v>64</v>
      </c>
    </row>
    <row r="44" spans="2:5" ht="20.149999999999999" customHeight="1" x14ac:dyDescent="0.35">
      <c r="B44" s="2670" t="s">
        <v>93</v>
      </c>
      <c r="C44" s="2671"/>
      <c r="D44" s="1866" t="s">
        <v>82</v>
      </c>
      <c r="E44" s="1869" t="s">
        <v>64</v>
      </c>
    </row>
    <row r="45" spans="2:5" ht="20.149999999999999" customHeight="1" x14ac:dyDescent="0.35">
      <c r="B45" s="2670" t="s">
        <v>94</v>
      </c>
      <c r="C45" s="2671"/>
      <c r="D45" s="1866" t="s">
        <v>82</v>
      </c>
      <c r="E45" s="1867"/>
    </row>
    <row r="46" spans="2:5" ht="20.149999999999999" customHeight="1" x14ac:dyDescent="0.35">
      <c r="B46" s="2670" t="s">
        <v>95</v>
      </c>
      <c r="C46" s="2671"/>
      <c r="D46" s="1866" t="s">
        <v>63</v>
      </c>
      <c r="E46" s="1867"/>
    </row>
    <row r="47" spans="2:5" ht="30" customHeight="1" x14ac:dyDescent="0.35">
      <c r="B47" s="2668" t="s">
        <v>96</v>
      </c>
      <c r="C47" s="2669"/>
      <c r="D47" s="1868"/>
      <c r="E47" s="1869" t="s">
        <v>64</v>
      </c>
    </row>
    <row r="48" spans="2:5" ht="30" customHeight="1" x14ac:dyDescent="0.35">
      <c r="B48" s="2670" t="s">
        <v>97</v>
      </c>
      <c r="C48" s="2671"/>
      <c r="D48" s="1868"/>
      <c r="E48" s="1869" t="s">
        <v>64</v>
      </c>
    </row>
    <row r="49" spans="2:5" ht="30" customHeight="1" x14ac:dyDescent="0.35">
      <c r="B49" s="2670" t="s">
        <v>98</v>
      </c>
      <c r="C49" s="2671"/>
      <c r="D49" s="1868"/>
      <c r="E49" s="1869" t="s">
        <v>64</v>
      </c>
    </row>
    <row r="50" spans="2:5" ht="20.149999999999999" customHeight="1" x14ac:dyDescent="0.35">
      <c r="B50" s="2670" t="s">
        <v>99</v>
      </c>
      <c r="C50" s="2671"/>
      <c r="D50" s="1868"/>
      <c r="E50" s="1869" t="s">
        <v>64</v>
      </c>
    </row>
    <row r="51" spans="2:5" ht="20.149999999999999" customHeight="1" x14ac:dyDescent="0.35">
      <c r="B51" s="2670" t="s">
        <v>100</v>
      </c>
      <c r="C51" s="2671"/>
      <c r="D51" s="1868"/>
      <c r="E51" s="1869" t="s">
        <v>64</v>
      </c>
    </row>
    <row r="52" spans="2:5" ht="30" customHeight="1" x14ac:dyDescent="0.35">
      <c r="B52" s="2670" t="s">
        <v>101</v>
      </c>
      <c r="C52" s="2671"/>
      <c r="D52" s="1868"/>
      <c r="E52" s="1869" t="s">
        <v>64</v>
      </c>
    </row>
    <row r="53" spans="2:5" ht="30" customHeight="1" x14ac:dyDescent="0.35">
      <c r="B53" s="2670" t="s">
        <v>102</v>
      </c>
      <c r="C53" s="2671"/>
      <c r="D53" s="1868"/>
      <c r="E53" s="1869" t="s">
        <v>64</v>
      </c>
    </row>
    <row r="54" spans="2:5" ht="30" customHeight="1" thickBot="1" x14ac:dyDescent="0.4">
      <c r="B54" s="2679" t="s">
        <v>103</v>
      </c>
      <c r="C54" s="2680"/>
      <c r="D54" s="1870"/>
      <c r="E54" s="1871" t="s">
        <v>64</v>
      </c>
    </row>
    <row r="55" spans="2:5" ht="20.149999999999999" customHeight="1" thickTop="1" thickBot="1" x14ac:dyDescent="0.4"/>
    <row r="56" spans="2:5" ht="30" customHeight="1" thickTop="1" x14ac:dyDescent="0.35">
      <c r="B56" s="2673" t="s">
        <v>104</v>
      </c>
      <c r="C56" s="2674"/>
      <c r="D56" s="2674"/>
      <c r="E56" s="1858" t="s">
        <v>61</v>
      </c>
    </row>
    <row r="57" spans="2:5" ht="20.149999999999999" customHeight="1" x14ac:dyDescent="0.35">
      <c r="B57" s="2675" t="s">
        <v>105</v>
      </c>
      <c r="C57" s="2676"/>
      <c r="D57" s="2676"/>
      <c r="E57" s="1872" t="s">
        <v>64</v>
      </c>
    </row>
    <row r="58" spans="2:5" ht="20.149999999999999" customHeight="1" x14ac:dyDescent="0.35">
      <c r="B58" s="2675" t="s">
        <v>106</v>
      </c>
      <c r="C58" s="2676"/>
      <c r="D58" s="2676"/>
      <c r="E58" s="1872" t="s">
        <v>64</v>
      </c>
    </row>
    <row r="59" spans="2:5" ht="20.149999999999999" customHeight="1" x14ac:dyDescent="0.35">
      <c r="B59" s="2675" t="s">
        <v>107</v>
      </c>
      <c r="C59" s="2676"/>
      <c r="D59" s="2676"/>
      <c r="E59" s="1872" t="s">
        <v>64</v>
      </c>
    </row>
    <row r="60" spans="2:5" ht="20.149999999999999" customHeight="1" x14ac:dyDescent="0.35">
      <c r="B60" s="2675" t="s">
        <v>108</v>
      </c>
      <c r="C60" s="2676"/>
      <c r="D60" s="2676"/>
      <c r="E60" s="1872" t="s">
        <v>64</v>
      </c>
    </row>
    <row r="61" spans="2:5" ht="30" customHeight="1" x14ac:dyDescent="0.35">
      <c r="B61" s="2675" t="s">
        <v>109</v>
      </c>
      <c r="C61" s="2676"/>
      <c r="D61" s="2676"/>
      <c r="E61" s="1872" t="s">
        <v>64</v>
      </c>
    </row>
    <row r="62" spans="2:5" ht="20.149999999999999" customHeight="1" x14ac:dyDescent="0.35">
      <c r="B62" s="2675" t="s">
        <v>110</v>
      </c>
      <c r="C62" s="2676"/>
      <c r="D62" s="2676"/>
      <c r="E62" s="1872" t="s">
        <v>111</v>
      </c>
    </row>
    <row r="63" spans="2:5" ht="20.149999999999999" customHeight="1" x14ac:dyDescent="0.35">
      <c r="B63" s="2675" t="s">
        <v>112</v>
      </c>
      <c r="C63" s="2676"/>
      <c r="D63" s="2676"/>
      <c r="E63" s="1872" t="s">
        <v>64</v>
      </c>
    </row>
    <row r="64" spans="2:5" ht="20.149999999999999" customHeight="1" x14ac:dyDescent="0.35">
      <c r="B64" s="2675" t="s">
        <v>113</v>
      </c>
      <c r="C64" s="2676"/>
      <c r="D64" s="2676"/>
      <c r="E64" s="1872" t="s">
        <v>64</v>
      </c>
    </row>
    <row r="65" spans="2:5" ht="20.149999999999999" customHeight="1" x14ac:dyDescent="0.35">
      <c r="B65" s="2675" t="s">
        <v>114</v>
      </c>
      <c r="C65" s="2676"/>
      <c r="D65" s="2676"/>
      <c r="E65" s="1872" t="s">
        <v>64</v>
      </c>
    </row>
    <row r="66" spans="2:5" ht="20.149999999999999" customHeight="1" x14ac:dyDescent="0.35">
      <c r="B66" s="2675" t="s">
        <v>115</v>
      </c>
      <c r="C66" s="2676"/>
      <c r="D66" s="2676"/>
      <c r="E66" s="1872" t="s">
        <v>64</v>
      </c>
    </row>
    <row r="67" spans="2:5" ht="20.149999999999999" customHeight="1" x14ac:dyDescent="0.35">
      <c r="B67" s="2675" t="s">
        <v>116</v>
      </c>
      <c r="C67" s="2676"/>
      <c r="D67" s="2676"/>
      <c r="E67" s="1872" t="s">
        <v>64</v>
      </c>
    </row>
    <row r="68" spans="2:5" ht="20.149999999999999" customHeight="1" x14ac:dyDescent="0.35">
      <c r="B68" s="2675" t="s">
        <v>117</v>
      </c>
      <c r="C68" s="2676"/>
      <c r="D68" s="2676"/>
      <c r="E68" s="1872" t="s">
        <v>64</v>
      </c>
    </row>
    <row r="69" spans="2:5" ht="20.149999999999999" customHeight="1" x14ac:dyDescent="0.35">
      <c r="B69" s="2675" t="s">
        <v>118</v>
      </c>
      <c r="C69" s="2676"/>
      <c r="D69" s="2676"/>
      <c r="E69" s="1872" t="s">
        <v>64</v>
      </c>
    </row>
    <row r="70" spans="2:5" ht="20.149999999999999" customHeight="1" x14ac:dyDescent="0.35">
      <c r="B70" s="2675" t="s">
        <v>119</v>
      </c>
      <c r="C70" s="2676"/>
      <c r="D70" s="2676"/>
      <c r="E70" s="1872" t="s">
        <v>64</v>
      </c>
    </row>
    <row r="71" spans="2:5" ht="20.149999999999999" customHeight="1" thickBot="1" x14ac:dyDescent="0.4">
      <c r="B71" s="2677" t="s">
        <v>120</v>
      </c>
      <c r="C71" s="2678"/>
      <c r="D71" s="2678"/>
      <c r="E71" s="1873" t="s">
        <v>64</v>
      </c>
    </row>
    <row r="72" spans="2:5" ht="16" thickTop="1" x14ac:dyDescent="0.35"/>
    <row r="73" spans="2:5" s="74" customFormat="1" ht="35.15" customHeight="1" x14ac:dyDescent="0.35">
      <c r="B73" s="2672" t="s">
        <v>1510</v>
      </c>
      <c r="C73" s="2672"/>
      <c r="D73" s="2672"/>
      <c r="E73" s="2672"/>
    </row>
  </sheetData>
  <sheetProtection algorithmName="SHA-512" hashValue="lOYTIgkvArxXul2Uy6MKf963s3kLEO8amVH2J1MDmn9srG2EkVFKODtwk3KPSeweYUuZsVzY2pqpmb0aZQsQNg==" saltValue="KmdGbwYpRXMghXJOZD2HYg==" spinCount="100000" sheet="1" objects="1" scenarios="1"/>
  <mergeCells count="64">
    <mergeCell ref="B20:C20"/>
    <mergeCell ref="B19:C19"/>
    <mergeCell ref="A7:E7"/>
    <mergeCell ref="B10:C10"/>
    <mergeCell ref="B11:C11"/>
    <mergeCell ref="B12:C12"/>
    <mergeCell ref="B13:C13"/>
    <mergeCell ref="B14:C14"/>
    <mergeCell ref="B15:C15"/>
    <mergeCell ref="B16:C16"/>
    <mergeCell ref="B17:C17"/>
    <mergeCell ref="B18:C18"/>
    <mergeCell ref="B23:C23"/>
    <mergeCell ref="B24:C24"/>
    <mergeCell ref="B25:C25"/>
    <mergeCell ref="B22:C22"/>
    <mergeCell ref="B21:C21"/>
    <mergeCell ref="B28:C28"/>
    <mergeCell ref="B30:C30"/>
    <mergeCell ref="B31:C31"/>
    <mergeCell ref="B33:C33"/>
    <mergeCell ref="B34:C34"/>
    <mergeCell ref="B29:C29"/>
    <mergeCell ref="B32:C32"/>
    <mergeCell ref="B35:C35"/>
    <mergeCell ref="B37:C37"/>
    <mergeCell ref="B38:C38"/>
    <mergeCell ref="B40:C40"/>
    <mergeCell ref="B39:C39"/>
    <mergeCell ref="B36:C36"/>
    <mergeCell ref="B69:D69"/>
    <mergeCell ref="B70:D70"/>
    <mergeCell ref="B71:D71"/>
    <mergeCell ref="B66:D66"/>
    <mergeCell ref="B51:C51"/>
    <mergeCell ref="B52:C52"/>
    <mergeCell ref="B53:C53"/>
    <mergeCell ref="B54:C54"/>
    <mergeCell ref="B73:E73"/>
    <mergeCell ref="B9:C9"/>
    <mergeCell ref="A1:E4"/>
    <mergeCell ref="B27:C27"/>
    <mergeCell ref="B56:D56"/>
    <mergeCell ref="B57:D57"/>
    <mergeCell ref="B58:D58"/>
    <mergeCell ref="B59:D59"/>
    <mergeCell ref="B60:D60"/>
    <mergeCell ref="B61:D61"/>
    <mergeCell ref="B62:D62"/>
    <mergeCell ref="B63:D63"/>
    <mergeCell ref="B64:D64"/>
    <mergeCell ref="B65:D65"/>
    <mergeCell ref="B67:D67"/>
    <mergeCell ref="B68:D68"/>
    <mergeCell ref="B47:C47"/>
    <mergeCell ref="B48:C48"/>
    <mergeCell ref="B49:C49"/>
    <mergeCell ref="B50:C50"/>
    <mergeCell ref="B41:C41"/>
    <mergeCell ref="B43:C43"/>
    <mergeCell ref="B44:C44"/>
    <mergeCell ref="B45:C45"/>
    <mergeCell ref="B46:C46"/>
    <mergeCell ref="B42:C42"/>
  </mergeCells>
  <hyperlinks>
    <hyperlink ref="D11" r:id="rId1" xr:uid="{65827639-63F9-47B0-9DD7-E71A643E0F3D}"/>
    <hyperlink ref="D18" r:id="rId2" xr:uid="{15EA6A35-2BD0-45B6-9693-B1D291B02CB2}"/>
    <hyperlink ref="D19" r:id="rId3" xr:uid="{2F4C1A6F-14F2-4972-B841-1A0ABC28C481}"/>
    <hyperlink ref="E57" r:id="rId4" xr:uid="{DF8E9ABE-6523-48B0-841F-ABDEB73ECB81}"/>
    <hyperlink ref="E58" r:id="rId5" xr:uid="{F4336757-6944-4A26-8150-8BAE6BBA64FF}"/>
    <hyperlink ref="E59" r:id="rId6" xr:uid="{D477F1D8-3CCB-44CC-8157-FB7CDF343261}"/>
    <hyperlink ref="E60" r:id="rId7" xr:uid="{D8EF432D-1245-47CC-8021-5A9638C2DC3B}"/>
    <hyperlink ref="E61" r:id="rId8" xr:uid="{9B4BDF04-C8E6-4558-B3E3-DAB22A44F7AE}"/>
    <hyperlink ref="E62" r:id="rId9" xr:uid="{C9605A4D-B0AA-4917-8FBE-46E6F9825A39}"/>
    <hyperlink ref="E63" r:id="rId10" xr:uid="{5F86E0E2-4252-4771-8D28-E8A99E9ED25E}"/>
    <hyperlink ref="E64" r:id="rId11" xr:uid="{EE4C2953-B864-4BAF-A3B8-DB2138921A2C}"/>
    <hyperlink ref="E65" r:id="rId12" xr:uid="{43511F45-DB98-4BE0-B16C-26D57A7E9BA0}"/>
    <hyperlink ref="E66" r:id="rId13" xr:uid="{3E2B9703-84D0-43A2-A58D-1A41561C441C}"/>
    <hyperlink ref="E67" r:id="rId14" xr:uid="{C5FCDC9C-3EC2-45E6-A596-76C863ED47AE}"/>
    <hyperlink ref="E68" r:id="rId15" xr:uid="{A7FDB8D9-EA6F-409C-AD1A-99644B286CC6}"/>
    <hyperlink ref="E69" r:id="rId16" xr:uid="{AE2C94A9-D141-4863-8EA6-48E6A268A587}"/>
    <hyperlink ref="E70" r:id="rId17" xr:uid="{ADD79FC3-77BB-43EB-B067-3C942B0C362F}"/>
    <hyperlink ref="E10" r:id="rId18" display="Visit" xr:uid="{5059D992-9327-44D5-BB17-C23AA15C3430}"/>
    <hyperlink ref="E11" r:id="rId19" xr:uid="{604D30E2-9253-457E-B89B-AB911C5FD0DB}"/>
    <hyperlink ref="E12" r:id="rId20" location=":~:text=Promover%20la%20mejora%20continua%20en,de%20gases%20de%20efecto%20invernadero" xr:uid="{4B04D35F-4051-4FCB-9B3D-F858EBD5B4D2}"/>
    <hyperlink ref="E13" r:id="rId21" xr:uid="{B9DD4DF2-C265-41F2-BBEE-5CBD7160182F}"/>
    <hyperlink ref="E18" r:id="rId22" xr:uid="{EA6E3DFD-724C-4430-915F-794AA20D849A}"/>
    <hyperlink ref="D16" r:id="rId23" xr:uid="{D6A191A9-AA13-42E1-B2B1-B56D0383FA72}"/>
    <hyperlink ref="E16" r:id="rId24" xr:uid="{ACD38960-B4F4-49A2-82C1-DC4B253F2241}"/>
    <hyperlink ref="D15" r:id="rId25" xr:uid="{E1E54AD3-3885-4424-BA7C-58698992346C}"/>
    <hyperlink ref="E14" r:id="rId26" display="Visit" xr:uid="{70DB0C4A-1C33-4282-97B7-E2A551250D7D}"/>
    <hyperlink ref="E15" r:id="rId27" xr:uid="{A44E4723-D6D8-4845-9545-D32D40F58F1A}"/>
    <hyperlink ref="D17" r:id="rId28" xr:uid="{05BF9784-08D8-4E3D-BFCF-22C6060DD386}"/>
    <hyperlink ref="D20" r:id="rId29" xr:uid="{73DC7A81-9502-4C28-B20A-412B77367187}"/>
    <hyperlink ref="E20" r:id="rId30" xr:uid="{D49B8B3D-F80B-4301-80AA-3EB2F71391D6}"/>
    <hyperlink ref="E21" r:id="rId31" xr:uid="{6DE4B7E7-7F4F-4F3C-AE17-E1C11062391D}"/>
    <hyperlink ref="E22" r:id="rId32" xr:uid="{D7C2A0C0-10BC-407D-8FE6-A086F5D34308}"/>
    <hyperlink ref="D44" r:id="rId33" xr:uid="{FBEAA52A-9E05-4B69-99F4-488E7D44EAAB}"/>
    <hyperlink ref="E43" r:id="rId34" xr:uid="{9595F3D8-C608-4D93-AACC-2372254FE394}"/>
    <hyperlink ref="D43" r:id="rId35" xr:uid="{AF714832-37CE-445F-A4A0-79DB7A78E922}"/>
    <hyperlink ref="E41" r:id="rId36" xr:uid="{217D05B2-2D99-42D8-9E09-047075D7EA64}"/>
    <hyperlink ref="D41" r:id="rId37" xr:uid="{6235DBEE-C064-4C99-B438-878B486A4C89}"/>
    <hyperlink ref="E40" r:id="rId38" xr:uid="{0A9EB456-4C88-4C95-AB93-7C5E5CFBC44F}"/>
    <hyperlink ref="D40" r:id="rId39" xr:uid="{BF4B6DE2-4AE6-432D-A710-B525D07D4F13}"/>
    <hyperlink ref="E38" r:id="rId40" xr:uid="{E53E1004-B946-4AFD-A5F0-62C98B393476}"/>
    <hyperlink ref="D37" r:id="rId41" xr:uid="{6D7CCDDA-80F7-407C-BED8-61B23D3BF7C8}"/>
    <hyperlink ref="E34" r:id="rId42" xr:uid="{84FC33BE-EE05-4A85-9B7D-6DA11408E390}"/>
    <hyperlink ref="D31" r:id="rId43" xr:uid="{3F2167D4-D7DA-4DCE-BD49-B4ED292D548A}"/>
    <hyperlink ref="E49" r:id="rId44" xr:uid="{F57A7DFD-98F1-4D12-84CB-493F79639CFA}"/>
    <hyperlink ref="E50" r:id="rId45" xr:uid="{9E6615D7-A0CA-4DFC-8020-873146474040}"/>
    <hyperlink ref="E51" r:id="rId46" xr:uid="{5ED5126C-C7D9-432D-B1FA-3C12C5DEC108}"/>
    <hyperlink ref="E53" r:id="rId47" xr:uid="{03537D1C-770E-4525-A965-B49A08689E31}"/>
    <hyperlink ref="E54" r:id="rId48" xr:uid="{10C29081-17DC-45AC-870F-118BF9EC7896}"/>
    <hyperlink ref="D10" r:id="rId49" xr:uid="{05A0EBD3-9E89-4E2D-BAE1-D742941DC32C}"/>
    <hyperlink ref="E23" r:id="rId50" xr:uid="{C6F225B5-195A-4C20-ADCF-47F8C2D1F215}"/>
    <hyperlink ref="E24" r:id="rId51" xr:uid="{6F8601D3-AB03-4D29-AADE-1262FB9DC324}"/>
    <hyperlink ref="E71" r:id="rId52" xr:uid="{1FF785F7-A1E2-468B-A7C4-9D2D7E7823A7}"/>
    <hyperlink ref="D25" r:id="rId53" xr:uid="{182D34AB-CE79-479B-9567-69291B2B0E38}"/>
    <hyperlink ref="D12" r:id="rId54" xr:uid="{57DD2F56-A4F5-4010-B663-868438C9EFF7}"/>
    <hyperlink ref="D13" r:id="rId55" xr:uid="{1B7EFD47-232F-47BE-ACA7-EA7A4A9286C5}"/>
    <hyperlink ref="D22" r:id="rId56" xr:uid="{C5C057DB-4A8E-4188-90A8-B6D0FC84C558}"/>
    <hyperlink ref="D30" r:id="rId57" xr:uid="{FB3C0EDB-9BA2-4EC0-8878-C6D783332647}"/>
    <hyperlink ref="D34" r:id="rId58" xr:uid="{54ABB733-764C-4099-8CB1-C7C723A809FF}"/>
    <hyperlink ref="D35" r:id="rId59" xr:uid="{48603F40-5272-4FCB-91F2-9446403947ED}"/>
    <hyperlink ref="D38" r:id="rId60" xr:uid="{C9F9E29B-FAD0-403B-8B80-B45F305355BB}"/>
    <hyperlink ref="E48" r:id="rId61" xr:uid="{502A8D9E-5216-4727-BDCE-F2ED02C7B542}"/>
    <hyperlink ref="D46" r:id="rId62" xr:uid="{575C67EA-1AD9-41EC-888C-82DB212DB451}"/>
    <hyperlink ref="D45" r:id="rId63" xr:uid="{5D0E5966-F6DA-4A74-918D-CEDD90031812}"/>
    <hyperlink ref="E44" r:id="rId64" xr:uid="{14692673-728C-40BA-9464-207946BB5AD1}"/>
    <hyperlink ref="D33" r:id="rId65" xr:uid="{4C58173D-0750-4C5B-BE21-5D2D8C38B7A5}"/>
    <hyperlink ref="D39" r:id="rId66" xr:uid="{ECB00A62-0599-4F8F-B09D-A71A5CCD2BEF}"/>
    <hyperlink ref="E33" r:id="rId67" xr:uid="{D74E2091-7322-48C6-81C5-431158C3570B}"/>
    <hyperlink ref="E39" r:id="rId68" xr:uid="{ED902168-FF36-4D3E-9C47-0190AB0F9279}"/>
    <hyperlink ref="E52" r:id="rId69" xr:uid="{27FAADD4-B4F4-40AB-B2A1-E5C5BB990289}"/>
    <hyperlink ref="D29" r:id="rId70" xr:uid="{33EC26DA-9DB2-4DA4-BD63-78396FF2A8DB}"/>
    <hyperlink ref="D42" r:id="rId71" xr:uid="{475F7548-4913-4322-992A-D958B2FCD2D4}"/>
    <hyperlink ref="E42" r:id="rId72" xr:uid="{1ED2F5B4-83C7-4267-8412-287166E8E553}"/>
    <hyperlink ref="E47" r:id="rId73" xr:uid="{7F9337A9-A891-4717-9DC6-AB70BFB411FF}"/>
    <hyperlink ref="D28" r:id="rId74" xr:uid="{3356C72F-3D6B-4B2B-9BC3-A7242C06C778}"/>
    <hyperlink ref="D32" r:id="rId75" xr:uid="{CBEC9493-CBF1-437F-84AE-F424F6CC6F8A}"/>
    <hyperlink ref="D36" r:id="rId76" xr:uid="{8AC4C12D-25AE-4F79-BD16-CC3DEB8A766D}"/>
    <hyperlink ref="E32" r:id="rId77" xr:uid="{E92759FB-8BDC-4CBE-B980-DF802F2D6A7E}"/>
  </hyperlinks>
  <pageMargins left="0.7" right="0.7" top="0.75" bottom="0.75" header="0.3" footer="0.3"/>
  <pageSetup orientation="portrait" r:id="rId78"/>
  <drawing r:id="rId79"/>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909AB-BEC3-4617-A2F7-31D1CC946E9F}">
  <sheetPr>
    <tabColor theme="7" tint="-0.249977111117893"/>
    <pageSetUpPr autoPageBreaks="0"/>
  </sheetPr>
  <dimension ref="A1:P145"/>
  <sheetViews>
    <sheetView zoomScale="85" zoomScaleNormal="85" workbookViewId="0">
      <pane ySplit="9" topLeftCell="A10" activePane="bottomLeft" state="frozen"/>
      <selection activeCell="B25" sqref="B25:H25"/>
      <selection pane="bottomLeft" activeCell="H1" sqref="H1"/>
    </sheetView>
  </sheetViews>
  <sheetFormatPr baseColWidth="10" defaultColWidth="10.83203125" defaultRowHeight="15.5" x14ac:dyDescent="0.35"/>
  <cols>
    <col min="1" max="1" width="8.5" style="1" customWidth="1"/>
    <col min="2" max="2" width="15.58203125" style="1" customWidth="1"/>
    <col min="3" max="5" width="20.58203125" style="1" customWidth="1"/>
    <col min="6" max="8" width="25.58203125" style="11" customWidth="1"/>
    <col min="9" max="11" width="20.58203125" style="1" customWidth="1"/>
    <col min="12" max="15" width="6.58203125" style="18" customWidth="1"/>
    <col min="16" max="16" width="6.58203125" style="1" customWidth="1"/>
    <col min="17" max="16384" width="10.83203125" style="1"/>
  </cols>
  <sheetData>
    <row r="1" spans="1:16" ht="15.65" customHeight="1" thickBot="1" x14ac:dyDescent="0.4">
      <c r="A1" s="2635" t="s">
        <v>0</v>
      </c>
      <c r="B1" s="2635"/>
      <c r="C1" s="2635"/>
      <c r="D1" s="2635"/>
      <c r="E1" s="2635"/>
      <c r="F1" s="2635"/>
      <c r="G1" s="41"/>
      <c r="K1" s="18"/>
      <c r="P1" s="18"/>
    </row>
    <row r="2" spans="1:16" ht="20.149999999999999" customHeight="1" thickBot="1" x14ac:dyDescent="0.4">
      <c r="A2" s="2635"/>
      <c r="B2" s="2635"/>
      <c r="C2" s="2635"/>
      <c r="D2" s="2635"/>
      <c r="E2" s="2635"/>
      <c r="F2" s="2635"/>
      <c r="G2" s="62" t="s">
        <v>2019</v>
      </c>
      <c r="H2" s="1"/>
      <c r="I2" s="18"/>
      <c r="J2" s="18"/>
      <c r="K2" s="18"/>
      <c r="O2" s="1"/>
    </row>
    <row r="3" spans="1:16" ht="20.149999999999999" customHeight="1" thickBot="1" x14ac:dyDescent="0.4">
      <c r="A3" s="2635"/>
      <c r="B3" s="2635"/>
      <c r="C3" s="2635"/>
      <c r="D3" s="2635"/>
      <c r="E3" s="2635"/>
      <c r="F3" s="2635"/>
      <c r="G3" s="62" t="s">
        <v>2020</v>
      </c>
      <c r="H3" s="1"/>
      <c r="I3" s="18"/>
      <c r="J3" s="18"/>
      <c r="K3" s="18"/>
      <c r="O3" s="1"/>
    </row>
    <row r="4" spans="1:16" ht="15.65" customHeight="1" x14ac:dyDescent="0.35">
      <c r="A4" s="2635"/>
      <c r="B4" s="2635"/>
      <c r="C4" s="2635"/>
      <c r="D4" s="2635"/>
      <c r="E4" s="2635"/>
      <c r="F4" s="2635"/>
      <c r="G4" s="41"/>
      <c r="K4" s="18"/>
      <c r="P4" s="18"/>
    </row>
    <row r="5" spans="1:16" ht="15.65" customHeight="1" x14ac:dyDescent="0.35">
      <c r="A5" s="41"/>
      <c r="B5" s="41"/>
      <c r="C5" s="41"/>
      <c r="D5" s="41"/>
      <c r="E5" s="41"/>
      <c r="F5" s="41"/>
      <c r="L5" s="1"/>
      <c r="M5" s="1"/>
      <c r="N5" s="1"/>
      <c r="P5" s="18"/>
    </row>
    <row r="6" spans="1:16" ht="15.75" customHeight="1" x14ac:dyDescent="0.35">
      <c r="A6" s="41"/>
      <c r="B6" s="41"/>
      <c r="C6" s="41"/>
      <c r="D6" s="41"/>
      <c r="E6" s="41"/>
      <c r="F6" s="41"/>
      <c r="L6" s="1"/>
      <c r="M6" s="1"/>
      <c r="N6" s="1"/>
      <c r="P6" s="18"/>
    </row>
    <row r="7" spans="1:16" ht="15.75" customHeight="1" x14ac:dyDescent="0.35">
      <c r="A7" s="2687" t="s">
        <v>1954</v>
      </c>
      <c r="B7" s="2687"/>
      <c r="C7" s="2687"/>
      <c r="D7" s="2687"/>
      <c r="E7" s="2687"/>
      <c r="F7" s="2687"/>
      <c r="G7" s="2687"/>
      <c r="L7" s="1"/>
      <c r="M7" s="1"/>
      <c r="N7" s="1"/>
      <c r="P7" s="18"/>
    </row>
    <row r="8" spans="1:16" ht="15.75" customHeight="1" thickBot="1" x14ac:dyDescent="0.4">
      <c r="A8" s="41"/>
      <c r="B8" s="41"/>
      <c r="C8" s="41"/>
      <c r="D8" s="41"/>
      <c r="E8" s="41"/>
      <c r="F8" s="41"/>
      <c r="L8" s="1"/>
      <c r="M8" s="1"/>
      <c r="N8" s="1"/>
      <c r="P8" s="18"/>
    </row>
    <row r="9" spans="1:16" ht="30" customHeight="1" thickTop="1" x14ac:dyDescent="0.35">
      <c r="B9" s="2688" t="s">
        <v>121</v>
      </c>
      <c r="C9" s="2688"/>
      <c r="D9" s="2688"/>
      <c r="E9" s="2688"/>
      <c r="F9" s="2689" t="s">
        <v>122</v>
      </c>
      <c r="G9" s="2689"/>
      <c r="H9" s="2689"/>
      <c r="I9" s="2690" t="s">
        <v>123</v>
      </c>
      <c r="J9" s="2690"/>
      <c r="K9" s="2690"/>
      <c r="L9" s="2689" t="s">
        <v>124</v>
      </c>
      <c r="M9" s="2689"/>
      <c r="N9" s="2689"/>
      <c r="O9" s="2689"/>
      <c r="P9" s="2691"/>
    </row>
    <row r="10" spans="1:16" ht="40" customHeight="1" x14ac:dyDescent="0.35">
      <c r="B10" s="2695" t="s">
        <v>125</v>
      </c>
      <c r="C10" s="2695"/>
      <c r="D10" s="2695"/>
      <c r="E10" s="2695"/>
      <c r="F10" s="2695"/>
      <c r="G10" s="2695"/>
      <c r="H10" s="2695"/>
      <c r="I10" s="2695"/>
      <c r="J10" s="2695"/>
      <c r="K10" s="2695"/>
      <c r="L10" s="2695"/>
      <c r="M10" s="2695"/>
      <c r="N10" s="2695"/>
      <c r="O10" s="2695"/>
      <c r="P10" s="2696"/>
    </row>
    <row r="11" spans="1:16" ht="40" customHeight="1" x14ac:dyDescent="0.35">
      <c r="B11" s="82" t="s">
        <v>126</v>
      </c>
      <c r="C11" s="2692" t="s">
        <v>127</v>
      </c>
      <c r="D11" s="2692"/>
      <c r="E11" s="2692"/>
      <c r="F11" s="2693" t="s">
        <v>1758</v>
      </c>
      <c r="G11" s="2693"/>
      <c r="H11" s="2693"/>
      <c r="I11" s="2694"/>
      <c r="J11" s="2694"/>
      <c r="K11" s="2694"/>
      <c r="L11" s="424"/>
      <c r="M11" s="425"/>
      <c r="N11" s="425"/>
      <c r="O11" s="425"/>
      <c r="P11" s="426"/>
    </row>
    <row r="12" spans="1:16" ht="40" customHeight="1" x14ac:dyDescent="0.35">
      <c r="B12" s="82" t="s">
        <v>128</v>
      </c>
      <c r="C12" s="2692" t="s">
        <v>129</v>
      </c>
      <c r="D12" s="2692"/>
      <c r="E12" s="2692"/>
      <c r="F12" s="2693" t="s">
        <v>1759</v>
      </c>
      <c r="G12" s="2693"/>
      <c r="H12" s="2693"/>
      <c r="I12" s="2694"/>
      <c r="J12" s="2694"/>
      <c r="K12" s="2694"/>
      <c r="L12" s="424"/>
      <c r="M12" s="425"/>
      <c r="N12" s="425"/>
      <c r="O12" s="425"/>
      <c r="P12" s="426"/>
    </row>
    <row r="13" spans="1:16" ht="40" customHeight="1" x14ac:dyDescent="0.35">
      <c r="B13" s="82" t="s">
        <v>130</v>
      </c>
      <c r="C13" s="2692" t="s">
        <v>131</v>
      </c>
      <c r="D13" s="2692"/>
      <c r="E13" s="2692"/>
      <c r="F13" s="2693" t="s">
        <v>1760</v>
      </c>
      <c r="G13" s="2693"/>
      <c r="H13" s="2693"/>
      <c r="I13" s="2694"/>
      <c r="J13" s="2694"/>
      <c r="K13" s="2694"/>
      <c r="L13" s="424"/>
      <c r="M13" s="425"/>
      <c r="N13" s="425"/>
      <c r="O13" s="425"/>
      <c r="P13" s="426"/>
    </row>
    <row r="14" spans="1:16" ht="76.5" customHeight="1" x14ac:dyDescent="0.35">
      <c r="B14" s="82" t="s">
        <v>132</v>
      </c>
      <c r="C14" s="2692" t="s">
        <v>133</v>
      </c>
      <c r="D14" s="2692"/>
      <c r="E14" s="2692"/>
      <c r="F14" s="2693" t="s">
        <v>1761</v>
      </c>
      <c r="G14" s="2693"/>
      <c r="H14" s="2693"/>
      <c r="I14" s="2694"/>
      <c r="J14" s="2694"/>
      <c r="K14" s="2694"/>
      <c r="L14" s="424"/>
      <c r="M14" s="425"/>
      <c r="N14" s="425"/>
      <c r="O14" s="425"/>
      <c r="P14" s="426"/>
    </row>
    <row r="15" spans="1:16" ht="50.15" customHeight="1" x14ac:dyDescent="0.35">
      <c r="B15" s="82" t="s">
        <v>134</v>
      </c>
      <c r="C15" s="2692" t="s">
        <v>135</v>
      </c>
      <c r="D15" s="2692"/>
      <c r="E15" s="2692"/>
      <c r="F15" s="2693" t="s">
        <v>1762</v>
      </c>
      <c r="G15" s="2693"/>
      <c r="H15" s="2693"/>
      <c r="I15" s="2694"/>
      <c r="J15" s="2694"/>
      <c r="K15" s="2694"/>
      <c r="L15" s="424"/>
      <c r="M15" s="425"/>
      <c r="N15" s="425"/>
      <c r="O15" s="425"/>
      <c r="P15" s="426"/>
    </row>
    <row r="16" spans="1:16" ht="70" customHeight="1" x14ac:dyDescent="0.35">
      <c r="B16" s="82" t="s">
        <v>136</v>
      </c>
      <c r="C16" s="2692" t="s">
        <v>137</v>
      </c>
      <c r="D16" s="2692"/>
      <c r="E16" s="2692"/>
      <c r="F16" s="2693" t="s">
        <v>1763</v>
      </c>
      <c r="G16" s="2693"/>
      <c r="H16" s="2693"/>
      <c r="I16" s="2694"/>
      <c r="J16" s="2694"/>
      <c r="K16" s="2694"/>
      <c r="L16" s="424"/>
      <c r="M16" s="425"/>
      <c r="N16" s="425"/>
      <c r="O16" s="425"/>
      <c r="P16" s="426"/>
    </row>
    <row r="17" spans="2:16" ht="50.15" customHeight="1" x14ac:dyDescent="0.35">
      <c r="B17" s="82" t="s">
        <v>138</v>
      </c>
      <c r="C17" s="2692" t="s">
        <v>139</v>
      </c>
      <c r="D17" s="2692"/>
      <c r="E17" s="2692"/>
      <c r="F17" s="2693" t="s">
        <v>1764</v>
      </c>
      <c r="G17" s="2693"/>
      <c r="H17" s="2693"/>
      <c r="I17" s="2694"/>
      <c r="J17" s="2694"/>
      <c r="K17" s="2694"/>
      <c r="L17" s="86"/>
      <c r="M17" s="84"/>
      <c r="N17" s="84"/>
      <c r="O17" s="84"/>
      <c r="P17" s="85"/>
    </row>
    <row r="18" spans="2:16" ht="40" customHeight="1" x14ac:dyDescent="0.35">
      <c r="B18" s="82" t="s">
        <v>140</v>
      </c>
      <c r="C18" s="2692" t="s">
        <v>141</v>
      </c>
      <c r="D18" s="2692"/>
      <c r="E18" s="2692"/>
      <c r="F18" s="2693" t="s">
        <v>1765</v>
      </c>
      <c r="G18" s="2693"/>
      <c r="H18" s="2693"/>
      <c r="I18" s="2694"/>
      <c r="J18" s="2694"/>
      <c r="K18" s="2694"/>
      <c r="L18" s="83"/>
      <c r="M18" s="84"/>
      <c r="N18" s="84"/>
      <c r="O18" s="84"/>
      <c r="P18" s="85"/>
    </row>
    <row r="19" spans="2:16" ht="50.15" customHeight="1" x14ac:dyDescent="0.35">
      <c r="B19" s="82" t="s">
        <v>142</v>
      </c>
      <c r="C19" s="2692" t="s">
        <v>143</v>
      </c>
      <c r="D19" s="2692"/>
      <c r="E19" s="2692"/>
      <c r="F19" s="2693" t="s">
        <v>1766</v>
      </c>
      <c r="G19" s="2693"/>
      <c r="H19" s="2693"/>
      <c r="I19" s="2694"/>
      <c r="J19" s="2694"/>
      <c r="K19" s="2694"/>
      <c r="L19" s="86"/>
      <c r="M19" s="84"/>
      <c r="N19" s="84"/>
      <c r="O19" s="84"/>
      <c r="P19" s="85"/>
    </row>
    <row r="20" spans="2:16" ht="56.15" customHeight="1" x14ac:dyDescent="0.35">
      <c r="B20" s="82" t="s">
        <v>144</v>
      </c>
      <c r="C20" s="2692" t="s">
        <v>145</v>
      </c>
      <c r="D20" s="2692"/>
      <c r="E20" s="2692"/>
      <c r="F20" s="2693" t="s">
        <v>1767</v>
      </c>
      <c r="G20" s="2693"/>
      <c r="H20" s="2693"/>
      <c r="I20" s="2694"/>
      <c r="J20" s="2694"/>
      <c r="K20" s="2694"/>
      <c r="L20" s="86"/>
      <c r="M20" s="84"/>
      <c r="N20" s="84"/>
      <c r="O20" s="84"/>
      <c r="P20" s="85"/>
    </row>
    <row r="21" spans="2:16" ht="40" customHeight="1" x14ac:dyDescent="0.35">
      <c r="B21" s="82" t="s">
        <v>146</v>
      </c>
      <c r="C21" s="2692" t="s">
        <v>147</v>
      </c>
      <c r="D21" s="2692"/>
      <c r="E21" s="2692"/>
      <c r="F21" s="2693" t="s">
        <v>1768</v>
      </c>
      <c r="G21" s="2693"/>
      <c r="H21" s="2693"/>
      <c r="I21" s="2694"/>
      <c r="J21" s="2694"/>
      <c r="K21" s="2694"/>
      <c r="L21" s="83"/>
      <c r="M21" s="84"/>
      <c r="N21" s="84"/>
      <c r="O21" s="84"/>
      <c r="P21" s="85"/>
    </row>
    <row r="22" spans="2:16" ht="40" customHeight="1" x14ac:dyDescent="0.35">
      <c r="B22" s="82" t="s">
        <v>148</v>
      </c>
      <c r="C22" s="2692" t="s">
        <v>149</v>
      </c>
      <c r="D22" s="2692"/>
      <c r="E22" s="2692"/>
      <c r="F22" s="2693" t="s">
        <v>1769</v>
      </c>
      <c r="G22" s="2693"/>
      <c r="H22" s="2693"/>
      <c r="I22" s="2694"/>
      <c r="J22" s="2694"/>
      <c r="K22" s="2694"/>
      <c r="L22" s="83"/>
      <c r="M22" s="84"/>
      <c r="N22" s="84"/>
      <c r="O22" s="84"/>
      <c r="P22" s="85"/>
    </row>
    <row r="23" spans="2:16" ht="40" customHeight="1" x14ac:dyDescent="0.35">
      <c r="B23" s="82" t="s">
        <v>150</v>
      </c>
      <c r="C23" s="2692" t="s">
        <v>151</v>
      </c>
      <c r="D23" s="2692"/>
      <c r="E23" s="2692"/>
      <c r="F23" s="2693" t="s">
        <v>1770</v>
      </c>
      <c r="G23" s="2693"/>
      <c r="H23" s="2693"/>
      <c r="I23" s="2694"/>
      <c r="J23" s="2694"/>
      <c r="K23" s="2694"/>
      <c r="L23" s="424"/>
      <c r="M23" s="425"/>
      <c r="N23" s="425"/>
      <c r="O23" s="425"/>
      <c r="P23" s="426"/>
    </row>
    <row r="24" spans="2:16" ht="40" customHeight="1" x14ac:dyDescent="0.35">
      <c r="B24" s="82" t="s">
        <v>152</v>
      </c>
      <c r="C24" s="2692" t="s">
        <v>153</v>
      </c>
      <c r="D24" s="2692"/>
      <c r="E24" s="2692"/>
      <c r="F24" s="2693" t="s">
        <v>1771</v>
      </c>
      <c r="G24" s="2693"/>
      <c r="H24" s="2693"/>
      <c r="I24" s="2694"/>
      <c r="J24" s="2694"/>
      <c r="K24" s="2694"/>
      <c r="L24" s="424"/>
      <c r="M24" s="425"/>
      <c r="N24" s="425"/>
      <c r="O24" s="425"/>
      <c r="P24" s="426"/>
    </row>
    <row r="25" spans="2:16" ht="40" customHeight="1" x14ac:dyDescent="0.35">
      <c r="B25" s="82" t="s">
        <v>154</v>
      </c>
      <c r="C25" s="2692" t="s">
        <v>155</v>
      </c>
      <c r="D25" s="2692"/>
      <c r="E25" s="2692"/>
      <c r="F25" s="2693" t="s">
        <v>1772</v>
      </c>
      <c r="G25" s="2693"/>
      <c r="H25" s="2693"/>
      <c r="I25" s="2694"/>
      <c r="J25" s="2694"/>
      <c r="K25" s="2694"/>
      <c r="L25" s="83"/>
      <c r="M25" s="84"/>
      <c r="N25" s="84"/>
      <c r="O25" s="84"/>
      <c r="P25" s="85"/>
    </row>
    <row r="26" spans="2:16" ht="40" customHeight="1" x14ac:dyDescent="0.35">
      <c r="B26" s="82" t="s">
        <v>156</v>
      </c>
      <c r="C26" s="2692" t="s">
        <v>157</v>
      </c>
      <c r="D26" s="2692"/>
      <c r="E26" s="2692"/>
      <c r="F26" s="2693" t="s">
        <v>1773</v>
      </c>
      <c r="G26" s="2697"/>
      <c r="H26" s="2698"/>
      <c r="I26" s="2694"/>
      <c r="J26" s="2694"/>
      <c r="K26" s="2694"/>
      <c r="L26" s="424"/>
      <c r="M26" s="425"/>
      <c r="N26" s="425"/>
      <c r="O26" s="425"/>
      <c r="P26" s="426"/>
    </row>
    <row r="27" spans="2:16" ht="40" customHeight="1" x14ac:dyDescent="0.35">
      <c r="B27" s="82" t="s">
        <v>158</v>
      </c>
      <c r="C27" s="2692" t="s">
        <v>159</v>
      </c>
      <c r="D27" s="2692"/>
      <c r="E27" s="2692"/>
      <c r="F27" s="2693" t="s">
        <v>1774</v>
      </c>
      <c r="G27" s="2699"/>
      <c r="H27" s="2700"/>
      <c r="I27" s="2694"/>
      <c r="J27" s="2694"/>
      <c r="K27" s="2694"/>
      <c r="L27" s="424"/>
      <c r="M27" s="425"/>
      <c r="N27" s="425"/>
      <c r="O27" s="425"/>
      <c r="P27" s="426"/>
    </row>
    <row r="28" spans="2:16" ht="40" customHeight="1" x14ac:dyDescent="0.35">
      <c r="B28" s="82" t="s">
        <v>160</v>
      </c>
      <c r="C28" s="2692" t="s">
        <v>161</v>
      </c>
      <c r="D28" s="2692"/>
      <c r="E28" s="2692"/>
      <c r="F28" s="2693" t="s">
        <v>1775</v>
      </c>
      <c r="G28" s="2697"/>
      <c r="H28" s="2698"/>
      <c r="I28" s="2694"/>
      <c r="J28" s="2701"/>
      <c r="K28" s="2702"/>
      <c r="L28" s="424"/>
      <c r="M28" s="425"/>
      <c r="N28" s="425"/>
      <c r="O28" s="425"/>
      <c r="P28" s="426"/>
    </row>
    <row r="29" spans="2:16" ht="40" customHeight="1" x14ac:dyDescent="0.35">
      <c r="B29" s="82" t="s">
        <v>162</v>
      </c>
      <c r="C29" s="2692" t="s">
        <v>163</v>
      </c>
      <c r="D29" s="2692"/>
      <c r="E29" s="2692"/>
      <c r="F29" s="2693" t="s">
        <v>1776</v>
      </c>
      <c r="G29" s="2693"/>
      <c r="H29" s="2693"/>
      <c r="I29" s="2694"/>
      <c r="J29" s="2694"/>
      <c r="K29" s="2694"/>
      <c r="L29" s="424"/>
      <c r="M29" s="425"/>
      <c r="N29" s="425"/>
      <c r="O29" s="425"/>
      <c r="P29" s="426"/>
    </row>
    <row r="30" spans="2:16" ht="40" customHeight="1" x14ac:dyDescent="0.35">
      <c r="B30" s="82" t="s">
        <v>164</v>
      </c>
      <c r="C30" s="2692" t="s">
        <v>165</v>
      </c>
      <c r="D30" s="2692"/>
      <c r="E30" s="2692"/>
      <c r="F30" s="2693" t="s">
        <v>1777</v>
      </c>
      <c r="G30" s="2693"/>
      <c r="H30" s="2693"/>
      <c r="I30" s="2694"/>
      <c r="J30" s="2694"/>
      <c r="K30" s="2694"/>
      <c r="L30" s="424"/>
      <c r="M30" s="425"/>
      <c r="N30" s="425"/>
      <c r="O30" s="425"/>
      <c r="P30" s="426"/>
    </row>
    <row r="31" spans="2:16" ht="48.65" customHeight="1" x14ac:dyDescent="0.35">
      <c r="B31" s="82" t="s">
        <v>166</v>
      </c>
      <c r="C31" s="2692" t="s">
        <v>167</v>
      </c>
      <c r="D31" s="2692"/>
      <c r="E31" s="2692"/>
      <c r="F31" s="2703"/>
      <c r="G31" s="2703"/>
      <c r="H31" s="2703"/>
      <c r="I31" s="2693" t="s">
        <v>168</v>
      </c>
      <c r="J31" s="2697"/>
      <c r="K31" s="2698"/>
      <c r="L31" s="424"/>
      <c r="M31" s="425"/>
      <c r="N31" s="425"/>
      <c r="O31" s="425"/>
      <c r="P31" s="426"/>
    </row>
    <row r="32" spans="2:16" ht="40" customHeight="1" x14ac:dyDescent="0.35">
      <c r="B32" s="82" t="s">
        <v>169</v>
      </c>
      <c r="C32" s="2692" t="s">
        <v>170</v>
      </c>
      <c r="D32" s="2692"/>
      <c r="E32" s="2692"/>
      <c r="F32" s="2693" t="s">
        <v>1778</v>
      </c>
      <c r="G32" s="2693"/>
      <c r="H32" s="2693"/>
      <c r="I32" s="2694"/>
      <c r="J32" s="2694"/>
      <c r="K32" s="2694"/>
      <c r="L32" s="424"/>
      <c r="M32" s="425"/>
      <c r="N32" s="425"/>
      <c r="O32" s="425"/>
      <c r="P32" s="426"/>
    </row>
    <row r="33" spans="2:16" ht="50.15" customHeight="1" x14ac:dyDescent="0.35">
      <c r="B33" s="82" t="s">
        <v>171</v>
      </c>
      <c r="C33" s="2692" t="s">
        <v>172</v>
      </c>
      <c r="D33" s="2692"/>
      <c r="E33" s="2692"/>
      <c r="F33" s="2693" t="s">
        <v>1779</v>
      </c>
      <c r="G33" s="2693"/>
      <c r="H33" s="2693"/>
      <c r="I33" s="2694"/>
      <c r="J33" s="2694"/>
      <c r="K33" s="2694"/>
      <c r="L33" s="83"/>
      <c r="M33" s="84"/>
      <c r="N33" s="84"/>
      <c r="O33" s="84"/>
      <c r="P33" s="85"/>
    </row>
    <row r="34" spans="2:16" ht="40" customHeight="1" x14ac:dyDescent="0.35">
      <c r="B34" s="82" t="s">
        <v>173</v>
      </c>
      <c r="C34" s="2692" t="s">
        <v>174</v>
      </c>
      <c r="D34" s="2692"/>
      <c r="E34" s="2692"/>
      <c r="F34" s="2693" t="s">
        <v>1780</v>
      </c>
      <c r="G34" s="2697"/>
      <c r="H34" s="2698"/>
      <c r="I34" s="2694"/>
      <c r="J34" s="2694"/>
      <c r="K34" s="2694"/>
      <c r="L34" s="424"/>
      <c r="M34" s="425"/>
      <c r="N34" s="425"/>
      <c r="O34" s="425"/>
      <c r="P34" s="426"/>
    </row>
    <row r="35" spans="2:16" ht="40" customHeight="1" x14ac:dyDescent="0.35">
      <c r="B35" s="82" t="s">
        <v>175</v>
      </c>
      <c r="C35" s="2692" t="s">
        <v>176</v>
      </c>
      <c r="D35" s="2692"/>
      <c r="E35" s="2692"/>
      <c r="F35" s="2693" t="s">
        <v>1781</v>
      </c>
      <c r="G35" s="2693"/>
      <c r="H35" s="2693"/>
      <c r="I35" s="2694"/>
      <c r="J35" s="2694"/>
      <c r="K35" s="2694"/>
      <c r="L35" s="424"/>
      <c r="M35" s="425"/>
      <c r="N35" s="425"/>
      <c r="O35" s="425"/>
      <c r="P35" s="426"/>
    </row>
    <row r="36" spans="2:16" ht="40" customHeight="1" x14ac:dyDescent="0.35">
      <c r="B36" s="82" t="s">
        <v>177</v>
      </c>
      <c r="C36" s="2692" t="s">
        <v>178</v>
      </c>
      <c r="D36" s="2692"/>
      <c r="E36" s="2692"/>
      <c r="F36" s="2693" t="s">
        <v>1782</v>
      </c>
      <c r="G36" s="2693"/>
      <c r="H36" s="2693"/>
      <c r="I36" s="2694"/>
      <c r="J36" s="2694"/>
      <c r="K36" s="2694"/>
      <c r="L36" s="83"/>
      <c r="M36" s="84"/>
      <c r="N36" s="84"/>
      <c r="O36" s="84"/>
      <c r="P36" s="85"/>
    </row>
    <row r="37" spans="2:16" ht="50.15" customHeight="1" x14ac:dyDescent="0.35">
      <c r="B37" s="82" t="s">
        <v>179</v>
      </c>
      <c r="C37" s="2692" t="s">
        <v>180</v>
      </c>
      <c r="D37" s="2692"/>
      <c r="E37" s="2692"/>
      <c r="F37" s="2693" t="s">
        <v>1783</v>
      </c>
      <c r="G37" s="2693"/>
      <c r="H37" s="2693"/>
      <c r="I37" s="2694"/>
      <c r="J37" s="2694"/>
      <c r="K37" s="2694"/>
      <c r="L37" s="424"/>
      <c r="M37" s="425"/>
      <c r="N37" s="425"/>
      <c r="O37" s="425"/>
      <c r="P37" s="426"/>
    </row>
    <row r="38" spans="2:16" ht="40" customHeight="1" x14ac:dyDescent="0.35">
      <c r="B38" s="82" t="s">
        <v>181</v>
      </c>
      <c r="C38" s="2692" t="s">
        <v>182</v>
      </c>
      <c r="D38" s="2692"/>
      <c r="E38" s="2692"/>
      <c r="F38" s="2693" t="s">
        <v>1784</v>
      </c>
      <c r="G38" s="2693"/>
      <c r="H38" s="2693"/>
      <c r="I38" s="2694"/>
      <c r="J38" s="2694"/>
      <c r="K38" s="2694"/>
      <c r="L38" s="424"/>
      <c r="M38" s="425"/>
      <c r="N38" s="425"/>
      <c r="O38" s="425"/>
      <c r="P38" s="426"/>
    </row>
    <row r="39" spans="2:16" ht="40" customHeight="1" x14ac:dyDescent="0.35">
      <c r="B39" s="82" t="s">
        <v>183</v>
      </c>
      <c r="C39" s="2692" t="s">
        <v>184</v>
      </c>
      <c r="D39" s="2692"/>
      <c r="E39" s="2692"/>
      <c r="F39" s="2693" t="s">
        <v>1785</v>
      </c>
      <c r="G39" s="2693"/>
      <c r="H39" s="2693"/>
      <c r="I39" s="2694"/>
      <c r="J39" s="2694"/>
      <c r="K39" s="2694"/>
      <c r="L39" s="424"/>
      <c r="M39" s="425"/>
      <c r="N39" s="425"/>
      <c r="O39" s="425"/>
      <c r="P39" s="426"/>
    </row>
    <row r="40" spans="2:16" ht="54.5" customHeight="1" x14ac:dyDescent="0.35">
      <c r="B40" s="82" t="s">
        <v>185</v>
      </c>
      <c r="C40" s="2692" t="s">
        <v>186</v>
      </c>
      <c r="D40" s="2692"/>
      <c r="E40" s="2692"/>
      <c r="F40" s="2693" t="s">
        <v>1786</v>
      </c>
      <c r="G40" s="2693"/>
      <c r="H40" s="2693"/>
      <c r="I40" s="2694"/>
      <c r="J40" s="2694"/>
      <c r="K40" s="2694"/>
      <c r="L40" s="83"/>
      <c r="M40" s="84"/>
      <c r="N40" s="84"/>
      <c r="O40" s="84"/>
      <c r="P40" s="85"/>
    </row>
    <row r="41" spans="2:16" ht="40" customHeight="1" x14ac:dyDescent="0.35">
      <c r="B41" s="2704" t="s">
        <v>187</v>
      </c>
      <c r="C41" s="2704"/>
      <c r="D41" s="2704"/>
      <c r="E41" s="2704"/>
      <c r="F41" s="2704"/>
      <c r="G41" s="2704"/>
      <c r="H41" s="2704"/>
      <c r="I41" s="2704"/>
      <c r="J41" s="2704"/>
      <c r="K41" s="2704"/>
      <c r="L41" s="2704"/>
      <c r="M41" s="2704"/>
      <c r="N41" s="2704"/>
      <c r="O41" s="2704"/>
      <c r="P41" s="2705"/>
    </row>
    <row r="42" spans="2:16" ht="40" customHeight="1" x14ac:dyDescent="0.35">
      <c r="B42" s="82" t="s">
        <v>188</v>
      </c>
      <c r="C42" s="2692" t="s">
        <v>189</v>
      </c>
      <c r="D42" s="2692"/>
      <c r="E42" s="2692"/>
      <c r="F42" s="2693" t="s">
        <v>1787</v>
      </c>
      <c r="G42" s="2693"/>
      <c r="H42" s="2693"/>
      <c r="I42" s="2694"/>
      <c r="J42" s="2694"/>
      <c r="K42" s="2694"/>
      <c r="L42" s="424"/>
      <c r="M42" s="425"/>
      <c r="N42" s="425"/>
      <c r="O42" s="425"/>
      <c r="P42" s="426"/>
    </row>
    <row r="43" spans="2:16" ht="40" customHeight="1" x14ac:dyDescent="0.35">
      <c r="B43" s="82" t="s">
        <v>190</v>
      </c>
      <c r="C43" s="2692" t="s">
        <v>191</v>
      </c>
      <c r="D43" s="2692"/>
      <c r="E43" s="2692"/>
      <c r="F43" s="2693" t="s">
        <v>1788</v>
      </c>
      <c r="G43" s="2693"/>
      <c r="H43" s="2693"/>
      <c r="I43" s="2694"/>
      <c r="J43" s="2694"/>
      <c r="K43" s="2694"/>
      <c r="L43" s="424"/>
      <c r="M43" s="425"/>
      <c r="N43" s="425"/>
      <c r="O43" s="425"/>
      <c r="P43" s="426"/>
    </row>
    <row r="44" spans="2:16" ht="40" customHeight="1" x14ac:dyDescent="0.35">
      <c r="B44" s="82" t="s">
        <v>192</v>
      </c>
      <c r="C44" s="2692" t="s">
        <v>193</v>
      </c>
      <c r="D44" s="2692"/>
      <c r="E44" s="2692"/>
      <c r="F44" s="2693" t="s">
        <v>1789</v>
      </c>
      <c r="G44" s="2693"/>
      <c r="H44" s="2693"/>
      <c r="I44" s="2694"/>
      <c r="J44" s="2694"/>
      <c r="K44" s="2694"/>
      <c r="L44" s="424"/>
      <c r="M44" s="425"/>
      <c r="N44" s="425"/>
      <c r="O44" s="425"/>
      <c r="P44" s="426"/>
    </row>
    <row r="45" spans="2:16" ht="40" customHeight="1" x14ac:dyDescent="0.35">
      <c r="B45" s="2704" t="s">
        <v>194</v>
      </c>
      <c r="C45" s="2704"/>
      <c r="D45" s="2704"/>
      <c r="E45" s="2704"/>
      <c r="F45" s="2704"/>
      <c r="G45" s="2704"/>
      <c r="H45" s="2704"/>
      <c r="I45" s="2704"/>
      <c r="J45" s="2704"/>
      <c r="K45" s="2704"/>
      <c r="L45" s="2704"/>
      <c r="M45" s="2704"/>
      <c r="N45" s="2704"/>
      <c r="O45" s="2704"/>
      <c r="P45" s="2705"/>
    </row>
    <row r="46" spans="2:16" ht="70" customHeight="1" x14ac:dyDescent="0.35">
      <c r="B46" s="82" t="s">
        <v>195</v>
      </c>
      <c r="C46" s="2692" t="s">
        <v>196</v>
      </c>
      <c r="D46" s="2692"/>
      <c r="E46" s="2692"/>
      <c r="F46" s="2693" t="s">
        <v>1790</v>
      </c>
      <c r="G46" s="2693"/>
      <c r="H46" s="2693"/>
      <c r="I46" s="2694"/>
      <c r="J46" s="2694"/>
      <c r="K46" s="2694"/>
      <c r="L46" s="83"/>
      <c r="M46" s="84"/>
      <c r="N46" s="84"/>
      <c r="O46" s="84"/>
      <c r="P46" s="85"/>
    </row>
    <row r="47" spans="2:16" ht="40" customHeight="1" x14ac:dyDescent="0.35">
      <c r="B47" s="82" t="s">
        <v>197</v>
      </c>
      <c r="C47" s="2692" t="s">
        <v>198</v>
      </c>
      <c r="D47" s="2692"/>
      <c r="E47" s="2692"/>
      <c r="F47" s="2693" t="s">
        <v>1791</v>
      </c>
      <c r="G47" s="2693"/>
      <c r="H47" s="2693"/>
      <c r="I47" s="2694"/>
      <c r="J47" s="2694"/>
      <c r="K47" s="2694"/>
      <c r="L47" s="83"/>
      <c r="M47" s="84"/>
      <c r="N47" s="84"/>
      <c r="O47" s="84"/>
      <c r="P47" s="85"/>
    </row>
    <row r="48" spans="2:16" ht="40" customHeight="1" x14ac:dyDescent="0.35">
      <c r="B48" s="82" t="s">
        <v>199</v>
      </c>
      <c r="C48" s="2692" t="s">
        <v>200</v>
      </c>
      <c r="D48" s="2692"/>
      <c r="E48" s="2692"/>
      <c r="F48" s="2703"/>
      <c r="G48" s="2703"/>
      <c r="H48" s="2703"/>
      <c r="I48" s="2706" t="s">
        <v>1511</v>
      </c>
      <c r="J48" s="2706"/>
      <c r="K48" s="2706"/>
      <c r="L48" s="424"/>
      <c r="M48" s="425"/>
      <c r="N48" s="425"/>
      <c r="O48" s="425"/>
      <c r="P48" s="426"/>
    </row>
    <row r="49" spans="2:16" ht="40" customHeight="1" x14ac:dyDescent="0.35">
      <c r="B49" s="82" t="s">
        <v>201</v>
      </c>
      <c r="C49" s="2692" t="s">
        <v>202</v>
      </c>
      <c r="D49" s="2692"/>
      <c r="E49" s="2692"/>
      <c r="F49" s="2703"/>
      <c r="G49" s="2703"/>
      <c r="H49" s="2703"/>
      <c r="I49" s="2706" t="s">
        <v>1953</v>
      </c>
      <c r="J49" s="2706"/>
      <c r="K49" s="2706"/>
      <c r="L49" s="424"/>
      <c r="M49" s="425"/>
      <c r="N49" s="425"/>
      <c r="O49" s="425"/>
      <c r="P49" s="426"/>
    </row>
    <row r="50" spans="2:16" ht="40" customHeight="1" x14ac:dyDescent="0.35">
      <c r="B50" s="2704" t="s">
        <v>203</v>
      </c>
      <c r="C50" s="2704"/>
      <c r="D50" s="2704"/>
      <c r="E50" s="2704"/>
      <c r="F50" s="2704"/>
      <c r="G50" s="2704"/>
      <c r="H50" s="2704"/>
      <c r="I50" s="2704"/>
      <c r="J50" s="2704"/>
      <c r="K50" s="2704"/>
      <c r="L50" s="2704"/>
      <c r="M50" s="2704"/>
      <c r="N50" s="2704"/>
      <c r="O50" s="2704"/>
      <c r="P50" s="2705"/>
    </row>
    <row r="51" spans="2:16" ht="40" customHeight="1" x14ac:dyDescent="0.35">
      <c r="B51" s="82" t="s">
        <v>204</v>
      </c>
      <c r="C51" s="2692" t="s">
        <v>205</v>
      </c>
      <c r="D51" s="2692"/>
      <c r="E51" s="2692"/>
      <c r="F51" s="2703"/>
      <c r="G51" s="2703"/>
      <c r="H51" s="2703"/>
      <c r="I51" s="2693" t="s">
        <v>168</v>
      </c>
      <c r="J51" s="2693"/>
      <c r="K51" s="2693"/>
      <c r="L51" s="83"/>
      <c r="M51" s="84"/>
      <c r="N51" s="84"/>
      <c r="O51" s="84"/>
      <c r="P51" s="85"/>
    </row>
    <row r="52" spans="2:16" ht="40" customHeight="1" x14ac:dyDescent="0.35">
      <c r="B52" s="82" t="s">
        <v>206</v>
      </c>
      <c r="C52" s="2692" t="s">
        <v>207</v>
      </c>
      <c r="D52" s="2692"/>
      <c r="E52" s="2692"/>
      <c r="F52" s="2693" t="s">
        <v>1503</v>
      </c>
      <c r="G52" s="2693"/>
      <c r="H52" s="2693"/>
      <c r="I52" s="2694"/>
      <c r="J52" s="2694"/>
      <c r="K52" s="2694"/>
      <c r="L52" s="83"/>
      <c r="M52" s="84"/>
      <c r="N52" s="84"/>
      <c r="O52" s="84"/>
      <c r="P52" s="85"/>
    </row>
    <row r="53" spans="2:16" ht="40" customHeight="1" x14ac:dyDescent="0.35">
      <c r="B53" s="2704" t="s">
        <v>208</v>
      </c>
      <c r="C53" s="2704"/>
      <c r="D53" s="2704"/>
      <c r="E53" s="2704"/>
      <c r="F53" s="2704"/>
      <c r="G53" s="2704"/>
      <c r="H53" s="2704"/>
      <c r="I53" s="2704"/>
      <c r="J53" s="2704"/>
      <c r="K53" s="2704"/>
      <c r="L53" s="2704"/>
      <c r="M53" s="2704"/>
      <c r="N53" s="2704"/>
      <c r="O53" s="2704"/>
      <c r="P53" s="2705"/>
    </row>
    <row r="54" spans="2:16" ht="40" customHeight="1" x14ac:dyDescent="0.35">
      <c r="B54" s="82" t="s">
        <v>209</v>
      </c>
      <c r="C54" s="2692" t="s">
        <v>210</v>
      </c>
      <c r="D54" s="2692"/>
      <c r="E54" s="2692"/>
      <c r="F54" s="2692" t="s">
        <v>1792</v>
      </c>
      <c r="G54" s="2692"/>
      <c r="H54" s="2692"/>
      <c r="I54" s="2694"/>
      <c r="J54" s="2694"/>
      <c r="K54" s="2694"/>
      <c r="L54" s="83"/>
      <c r="M54" s="84"/>
      <c r="N54" s="84"/>
      <c r="O54" s="84"/>
      <c r="P54" s="85"/>
    </row>
    <row r="55" spans="2:16" ht="40" customHeight="1" x14ac:dyDescent="0.35">
      <c r="B55" s="82" t="s">
        <v>211</v>
      </c>
      <c r="C55" s="2692" t="s">
        <v>212</v>
      </c>
      <c r="D55" s="2692"/>
      <c r="E55" s="2692"/>
      <c r="F55" s="2692" t="s">
        <v>1792</v>
      </c>
      <c r="G55" s="2692"/>
      <c r="H55" s="2692"/>
      <c r="I55" s="2694"/>
      <c r="J55" s="2694"/>
      <c r="K55" s="2694"/>
      <c r="L55" s="83"/>
      <c r="M55" s="84"/>
      <c r="N55" s="84"/>
      <c r="O55" s="84"/>
      <c r="P55" s="85"/>
    </row>
    <row r="56" spans="2:16" ht="40" customHeight="1" x14ac:dyDescent="0.35">
      <c r="B56" s="2704" t="s">
        <v>213</v>
      </c>
      <c r="C56" s="2704"/>
      <c r="D56" s="2704"/>
      <c r="E56" s="2704"/>
      <c r="F56" s="2704"/>
      <c r="G56" s="2704"/>
      <c r="H56" s="2704"/>
      <c r="I56" s="2704"/>
      <c r="J56" s="2704"/>
      <c r="K56" s="2704"/>
      <c r="L56" s="2704"/>
      <c r="M56" s="2704"/>
      <c r="N56" s="2704"/>
      <c r="O56" s="2704"/>
      <c r="P56" s="2705"/>
    </row>
    <row r="57" spans="2:16" ht="50.15" customHeight="1" x14ac:dyDescent="0.35">
      <c r="B57" s="82" t="s">
        <v>214</v>
      </c>
      <c r="C57" s="2692" t="s">
        <v>215</v>
      </c>
      <c r="D57" s="2692"/>
      <c r="E57" s="2692"/>
      <c r="F57" s="2693" t="s">
        <v>1793</v>
      </c>
      <c r="G57" s="2693"/>
      <c r="H57" s="2693"/>
      <c r="I57" s="2694"/>
      <c r="J57" s="2694"/>
      <c r="K57" s="2694"/>
      <c r="L57" s="83"/>
      <c r="M57" s="84"/>
      <c r="N57" s="84"/>
      <c r="O57" s="84"/>
      <c r="P57" s="85"/>
    </row>
    <row r="58" spans="2:16" ht="40" customHeight="1" x14ac:dyDescent="0.35">
      <c r="B58" s="2704" t="s">
        <v>216</v>
      </c>
      <c r="C58" s="2704"/>
      <c r="D58" s="2704"/>
      <c r="E58" s="2704"/>
      <c r="F58" s="2704"/>
      <c r="G58" s="2704"/>
      <c r="H58" s="2704"/>
      <c r="I58" s="2704"/>
      <c r="J58" s="2704"/>
      <c r="K58" s="2704"/>
      <c r="L58" s="2704"/>
      <c r="M58" s="2704"/>
      <c r="N58" s="2704"/>
      <c r="O58" s="2704"/>
      <c r="P58" s="2705"/>
    </row>
    <row r="59" spans="2:16" ht="40" customHeight="1" x14ac:dyDescent="0.35">
      <c r="B59" s="82" t="s">
        <v>217</v>
      </c>
      <c r="C59" s="2692" t="s">
        <v>218</v>
      </c>
      <c r="D59" s="2692"/>
      <c r="E59" s="2692"/>
      <c r="F59" s="2693" t="s">
        <v>1794</v>
      </c>
      <c r="G59" s="2693"/>
      <c r="H59" s="2693"/>
      <c r="I59" s="2694"/>
      <c r="J59" s="2694"/>
      <c r="K59" s="2694"/>
      <c r="L59" s="86"/>
      <c r="M59" s="84"/>
      <c r="N59" s="84"/>
      <c r="O59" s="84"/>
      <c r="P59" s="85"/>
    </row>
    <row r="60" spans="2:16" ht="40" customHeight="1" x14ac:dyDescent="0.35">
      <c r="B60" s="82" t="s">
        <v>219</v>
      </c>
      <c r="C60" s="2692" t="s">
        <v>220</v>
      </c>
      <c r="D60" s="2692"/>
      <c r="E60" s="2692"/>
      <c r="F60" s="2693" t="s">
        <v>1504</v>
      </c>
      <c r="G60" s="2693"/>
      <c r="H60" s="2693"/>
      <c r="I60" s="2707"/>
      <c r="J60" s="2707"/>
      <c r="K60" s="2707"/>
      <c r="L60" s="86"/>
      <c r="M60" s="84"/>
      <c r="N60" s="84"/>
      <c r="O60" s="84"/>
      <c r="P60" s="85"/>
    </row>
    <row r="61" spans="2:16" ht="40" customHeight="1" x14ac:dyDescent="0.35">
      <c r="B61" s="82" t="s">
        <v>221</v>
      </c>
      <c r="C61" s="2692" t="s">
        <v>222</v>
      </c>
      <c r="D61" s="2692"/>
      <c r="E61" s="2692"/>
      <c r="F61" s="2692" t="s">
        <v>1795</v>
      </c>
      <c r="G61" s="2692"/>
      <c r="H61" s="2692"/>
      <c r="I61" s="2707"/>
      <c r="J61" s="2707"/>
      <c r="K61" s="2707"/>
      <c r="L61" s="86"/>
      <c r="M61" s="84"/>
      <c r="N61" s="84"/>
      <c r="O61" s="84"/>
      <c r="P61" s="85"/>
    </row>
    <row r="62" spans="2:16" ht="40" customHeight="1" x14ac:dyDescent="0.35">
      <c r="B62" s="2704" t="s">
        <v>223</v>
      </c>
      <c r="C62" s="2704"/>
      <c r="D62" s="2704"/>
      <c r="E62" s="2704"/>
      <c r="F62" s="2704"/>
      <c r="G62" s="2704"/>
      <c r="H62" s="2704"/>
      <c r="I62" s="2704"/>
      <c r="J62" s="2704"/>
      <c r="K62" s="2704"/>
      <c r="L62" s="2704"/>
      <c r="M62" s="2704"/>
      <c r="N62" s="2704"/>
      <c r="O62" s="2704"/>
      <c r="P62" s="2705"/>
    </row>
    <row r="63" spans="2:16" ht="40" customHeight="1" x14ac:dyDescent="0.35">
      <c r="B63" s="82" t="s">
        <v>224</v>
      </c>
      <c r="C63" s="2692" t="s">
        <v>225</v>
      </c>
      <c r="D63" s="2692"/>
      <c r="E63" s="2692"/>
      <c r="F63" s="2692" t="s">
        <v>1796</v>
      </c>
      <c r="G63" s="2692"/>
      <c r="H63" s="2692"/>
      <c r="I63" s="2707"/>
      <c r="J63" s="2707"/>
      <c r="K63" s="2707"/>
      <c r="L63" s="86"/>
      <c r="M63" s="84"/>
      <c r="N63" s="84"/>
      <c r="O63" s="84"/>
      <c r="P63" s="85"/>
    </row>
    <row r="64" spans="2:16" ht="40" customHeight="1" x14ac:dyDescent="0.35">
      <c r="B64" s="2704" t="s">
        <v>226</v>
      </c>
      <c r="C64" s="2704"/>
      <c r="D64" s="2704"/>
      <c r="E64" s="2704"/>
      <c r="F64" s="2704"/>
      <c r="G64" s="2704"/>
      <c r="H64" s="2704"/>
      <c r="I64" s="2704"/>
      <c r="J64" s="2704"/>
      <c r="K64" s="2704"/>
      <c r="L64" s="2704"/>
      <c r="M64" s="2704"/>
      <c r="N64" s="2704"/>
      <c r="O64" s="2704"/>
      <c r="P64" s="2705"/>
    </row>
    <row r="65" spans="2:16" ht="63.5" customHeight="1" x14ac:dyDescent="0.35">
      <c r="B65" s="82" t="s">
        <v>227</v>
      </c>
      <c r="C65" s="2692" t="s">
        <v>228</v>
      </c>
      <c r="D65" s="2692"/>
      <c r="E65" s="2692"/>
      <c r="F65" s="2708" t="s">
        <v>1797</v>
      </c>
      <c r="G65" s="2708"/>
      <c r="H65" s="2708"/>
      <c r="I65" s="2694"/>
      <c r="J65" s="2694"/>
      <c r="K65" s="2694"/>
      <c r="L65" s="86"/>
      <c r="M65" s="84"/>
      <c r="N65" s="84"/>
      <c r="O65" s="84"/>
      <c r="P65" s="85"/>
    </row>
    <row r="66" spans="2:16" ht="56" customHeight="1" x14ac:dyDescent="0.35">
      <c r="B66" s="82" t="s">
        <v>229</v>
      </c>
      <c r="C66" s="2692" t="s">
        <v>230</v>
      </c>
      <c r="D66" s="2692"/>
      <c r="E66" s="2692"/>
      <c r="F66" s="2708" t="s">
        <v>1797</v>
      </c>
      <c r="G66" s="2708"/>
      <c r="H66" s="2708"/>
      <c r="I66" s="2707"/>
      <c r="J66" s="2707"/>
      <c r="K66" s="2707"/>
      <c r="L66" s="86"/>
      <c r="M66" s="84"/>
      <c r="N66" s="84"/>
      <c r="O66" s="84"/>
      <c r="P66" s="85"/>
    </row>
    <row r="67" spans="2:16" ht="55" customHeight="1" x14ac:dyDescent="0.35">
      <c r="B67" s="82" t="s">
        <v>231</v>
      </c>
      <c r="C67" s="2692" t="s">
        <v>232</v>
      </c>
      <c r="D67" s="2692"/>
      <c r="E67" s="2692"/>
      <c r="F67" s="2708" t="s">
        <v>1797</v>
      </c>
      <c r="G67" s="2708"/>
      <c r="H67" s="2708"/>
      <c r="I67" s="2707"/>
      <c r="J67" s="2707"/>
      <c r="K67" s="2707"/>
      <c r="L67" s="86"/>
      <c r="M67" s="84"/>
      <c r="N67" s="84"/>
      <c r="O67" s="84"/>
      <c r="P67" s="85"/>
    </row>
    <row r="68" spans="2:16" ht="51.65" customHeight="1" x14ac:dyDescent="0.35">
      <c r="B68" s="82" t="s">
        <v>233</v>
      </c>
      <c r="C68" s="2692" t="s">
        <v>234</v>
      </c>
      <c r="D68" s="2692"/>
      <c r="E68" s="2692"/>
      <c r="F68" s="2708" t="s">
        <v>1797</v>
      </c>
      <c r="G68" s="2708"/>
      <c r="H68" s="2708"/>
      <c r="I68" s="2707"/>
      <c r="J68" s="2707"/>
      <c r="K68" s="2707"/>
      <c r="L68" s="86"/>
      <c r="M68" s="84"/>
      <c r="N68" s="84"/>
      <c r="O68" s="84"/>
      <c r="P68" s="85"/>
    </row>
    <row r="69" spans="2:16" ht="40" customHeight="1" x14ac:dyDescent="0.35">
      <c r="B69" s="2704" t="s">
        <v>235</v>
      </c>
      <c r="C69" s="2704"/>
      <c r="D69" s="2704"/>
      <c r="E69" s="2704"/>
      <c r="F69" s="2704"/>
      <c r="G69" s="2704"/>
      <c r="H69" s="2704"/>
      <c r="I69" s="2704"/>
      <c r="J69" s="2704"/>
      <c r="K69" s="2704"/>
      <c r="L69" s="2704"/>
      <c r="M69" s="2704"/>
      <c r="N69" s="2704"/>
      <c r="O69" s="2704"/>
      <c r="P69" s="2705"/>
    </row>
    <row r="70" spans="2:16" ht="45" customHeight="1" x14ac:dyDescent="0.35">
      <c r="B70" s="82" t="s">
        <v>236</v>
      </c>
      <c r="C70" s="2692" t="s">
        <v>237</v>
      </c>
      <c r="D70" s="2692"/>
      <c r="E70" s="2692"/>
      <c r="F70" s="2693" t="s">
        <v>1798</v>
      </c>
      <c r="G70" s="2693"/>
      <c r="H70" s="2693"/>
      <c r="I70" s="2694"/>
      <c r="J70" s="2694"/>
      <c r="K70" s="2694"/>
      <c r="L70" s="86"/>
      <c r="M70" s="84"/>
      <c r="N70" s="84"/>
      <c r="O70" s="84"/>
      <c r="P70" s="85"/>
    </row>
    <row r="71" spans="2:16" ht="45" customHeight="1" x14ac:dyDescent="0.35">
      <c r="B71" s="82" t="s">
        <v>238</v>
      </c>
      <c r="C71" s="2692" t="s">
        <v>239</v>
      </c>
      <c r="D71" s="2692"/>
      <c r="E71" s="2692"/>
      <c r="F71" s="2707"/>
      <c r="G71" s="2707"/>
      <c r="H71" s="2707"/>
      <c r="I71" s="2693" t="s">
        <v>168</v>
      </c>
      <c r="J71" s="2693"/>
      <c r="K71" s="2693"/>
      <c r="L71" s="86"/>
      <c r="M71" s="84"/>
      <c r="N71" s="84"/>
      <c r="O71" s="84"/>
      <c r="P71" s="85"/>
    </row>
    <row r="72" spans="2:16" ht="40" customHeight="1" x14ac:dyDescent="0.35">
      <c r="B72" s="82" t="s">
        <v>240</v>
      </c>
      <c r="C72" s="2692" t="s">
        <v>241</v>
      </c>
      <c r="D72" s="2692"/>
      <c r="E72" s="2692"/>
      <c r="F72" s="2693" t="s">
        <v>1505</v>
      </c>
      <c r="G72" s="2693"/>
      <c r="H72" s="2693"/>
      <c r="I72" s="2707"/>
      <c r="J72" s="2707"/>
      <c r="K72" s="2707"/>
      <c r="L72" s="86"/>
      <c r="M72" s="84"/>
      <c r="N72" s="84"/>
      <c r="O72" s="84"/>
      <c r="P72" s="85"/>
    </row>
    <row r="73" spans="2:16" ht="45" customHeight="1" x14ac:dyDescent="0.35">
      <c r="B73" s="82" t="s">
        <v>242</v>
      </c>
      <c r="C73" s="2692" t="s">
        <v>243</v>
      </c>
      <c r="D73" s="2692"/>
      <c r="E73" s="2692"/>
      <c r="F73" s="2693" t="s">
        <v>1799</v>
      </c>
      <c r="G73" s="2709"/>
      <c r="H73" s="2709"/>
      <c r="I73" s="2707"/>
      <c r="J73" s="2707"/>
      <c r="K73" s="2707"/>
      <c r="L73" s="86"/>
      <c r="M73" s="84"/>
      <c r="N73" s="84"/>
      <c r="O73" s="84"/>
      <c r="P73" s="85"/>
    </row>
    <row r="74" spans="2:16" ht="45" customHeight="1" x14ac:dyDescent="0.35">
      <c r="B74" s="82" t="s">
        <v>244</v>
      </c>
      <c r="C74" s="2692" t="s">
        <v>245</v>
      </c>
      <c r="D74" s="2692"/>
      <c r="E74" s="2692"/>
      <c r="F74" s="2707"/>
      <c r="G74" s="2707"/>
      <c r="H74" s="2707"/>
      <c r="I74" s="2693" t="s">
        <v>168</v>
      </c>
      <c r="J74" s="2697"/>
      <c r="K74" s="2698"/>
      <c r="L74" s="86"/>
      <c r="M74" s="84"/>
      <c r="N74" s="84"/>
      <c r="O74" s="84"/>
      <c r="P74" s="85"/>
    </row>
    <row r="75" spans="2:16" ht="40" customHeight="1" x14ac:dyDescent="0.35">
      <c r="B75" s="2704" t="s">
        <v>246</v>
      </c>
      <c r="C75" s="2704"/>
      <c r="D75" s="2704"/>
      <c r="E75" s="2704"/>
      <c r="F75" s="2704"/>
      <c r="G75" s="2704"/>
      <c r="H75" s="2704"/>
      <c r="I75" s="2704"/>
      <c r="J75" s="2704"/>
      <c r="K75" s="2704"/>
      <c r="L75" s="2704"/>
      <c r="M75" s="2704"/>
      <c r="N75" s="2704"/>
      <c r="O75" s="2704"/>
      <c r="P75" s="2705"/>
    </row>
    <row r="76" spans="2:16" ht="45" customHeight="1" x14ac:dyDescent="0.35">
      <c r="B76" s="82" t="s">
        <v>247</v>
      </c>
      <c r="C76" s="2692" t="s">
        <v>248</v>
      </c>
      <c r="D76" s="2692"/>
      <c r="E76" s="2692"/>
      <c r="F76" s="2693" t="s">
        <v>1800</v>
      </c>
      <c r="G76" s="2693"/>
      <c r="H76" s="2693"/>
      <c r="I76" s="2694"/>
      <c r="J76" s="2694"/>
      <c r="K76" s="2694"/>
      <c r="L76" s="86"/>
      <c r="M76" s="84"/>
      <c r="N76" s="84"/>
      <c r="O76" s="84"/>
      <c r="P76" s="85"/>
    </row>
    <row r="77" spans="2:16" ht="45" customHeight="1" x14ac:dyDescent="0.35">
      <c r="B77" s="82" t="s">
        <v>249</v>
      </c>
      <c r="C77" s="2692" t="s">
        <v>250</v>
      </c>
      <c r="D77" s="2692"/>
      <c r="E77" s="2692"/>
      <c r="F77" s="2707"/>
      <c r="G77" s="2707"/>
      <c r="H77" s="2707"/>
      <c r="I77" s="2693" t="s">
        <v>168</v>
      </c>
      <c r="J77" s="2697"/>
      <c r="K77" s="2698"/>
      <c r="L77" s="86"/>
      <c r="M77" s="84"/>
      <c r="N77" s="84"/>
      <c r="O77" s="84"/>
      <c r="P77" s="85"/>
    </row>
    <row r="78" spans="2:16" ht="60" customHeight="1" x14ac:dyDescent="0.35">
      <c r="B78" s="82" t="s">
        <v>251</v>
      </c>
      <c r="C78" s="2692" t="s">
        <v>252</v>
      </c>
      <c r="D78" s="2692"/>
      <c r="E78" s="2692"/>
      <c r="F78" s="2693" t="s">
        <v>1801</v>
      </c>
      <c r="G78" s="2693"/>
      <c r="H78" s="2693"/>
      <c r="I78" s="2707"/>
      <c r="J78" s="2707"/>
      <c r="K78" s="2707"/>
      <c r="L78" s="86"/>
      <c r="N78" s="84"/>
      <c r="O78" s="84"/>
      <c r="P78" s="85"/>
    </row>
    <row r="79" spans="2:16" ht="45" customHeight="1" x14ac:dyDescent="0.35">
      <c r="B79" s="82" t="s">
        <v>253</v>
      </c>
      <c r="C79" s="2692" t="s">
        <v>254</v>
      </c>
      <c r="D79" s="2692"/>
      <c r="E79" s="2692"/>
      <c r="F79" s="2693" t="s">
        <v>1506</v>
      </c>
      <c r="G79" s="2709"/>
      <c r="H79" s="2709"/>
      <c r="I79" s="2707"/>
      <c r="J79" s="2707"/>
      <c r="K79" s="2707"/>
      <c r="L79" s="86"/>
      <c r="M79" s="84"/>
      <c r="N79" s="84"/>
      <c r="O79" s="84"/>
      <c r="P79" s="85"/>
    </row>
    <row r="80" spans="2:16" ht="45" customHeight="1" x14ac:dyDescent="0.35">
      <c r="B80" s="82" t="s">
        <v>255</v>
      </c>
      <c r="C80" s="2692" t="s">
        <v>256</v>
      </c>
      <c r="D80" s="2692"/>
      <c r="E80" s="2692"/>
      <c r="F80" s="2693" t="s">
        <v>1506</v>
      </c>
      <c r="G80" s="2709"/>
      <c r="H80" s="2709"/>
      <c r="I80" s="2707"/>
      <c r="J80" s="2707"/>
      <c r="K80" s="2707"/>
      <c r="L80" s="86"/>
      <c r="M80" s="84"/>
      <c r="N80" s="84"/>
      <c r="O80" s="84"/>
      <c r="P80" s="85"/>
    </row>
    <row r="81" spans="2:16" ht="40" customHeight="1" x14ac:dyDescent="0.35">
      <c r="B81" s="2704" t="s">
        <v>257</v>
      </c>
      <c r="C81" s="2704"/>
      <c r="D81" s="2704"/>
      <c r="E81" s="2704"/>
      <c r="F81" s="2704"/>
      <c r="G81" s="2704"/>
      <c r="H81" s="2704"/>
      <c r="I81" s="2704"/>
      <c r="J81" s="2704"/>
      <c r="K81" s="2704"/>
      <c r="L81" s="2704"/>
      <c r="M81" s="2704"/>
      <c r="N81" s="2704"/>
      <c r="O81" s="2704"/>
      <c r="P81" s="2705"/>
    </row>
    <row r="82" spans="2:16" ht="45" customHeight="1" x14ac:dyDescent="0.35">
      <c r="B82" s="82" t="s">
        <v>258</v>
      </c>
      <c r="C82" s="2692" t="s">
        <v>259</v>
      </c>
      <c r="D82" s="2692"/>
      <c r="E82" s="2692"/>
      <c r="F82" s="2693" t="s">
        <v>1802</v>
      </c>
      <c r="G82" s="2693"/>
      <c r="H82" s="2693"/>
      <c r="I82" s="2694"/>
      <c r="J82" s="2694"/>
      <c r="K82" s="2694"/>
      <c r="L82" s="86"/>
      <c r="M82" s="84"/>
      <c r="N82" s="84"/>
      <c r="O82" s="84"/>
      <c r="P82" s="85"/>
    </row>
    <row r="83" spans="2:16" ht="45" customHeight="1" x14ac:dyDescent="0.35">
      <c r="B83" s="82" t="s">
        <v>260</v>
      </c>
      <c r="C83" s="2692" t="s">
        <v>261</v>
      </c>
      <c r="D83" s="2692"/>
      <c r="E83" s="2692"/>
      <c r="F83" s="2693" t="s">
        <v>1802</v>
      </c>
      <c r="G83" s="2693"/>
      <c r="H83" s="2693"/>
      <c r="I83" s="2707"/>
      <c r="J83" s="2707"/>
      <c r="K83" s="2707"/>
      <c r="L83" s="86"/>
      <c r="M83" s="84"/>
      <c r="N83" s="84"/>
      <c r="O83" s="84"/>
      <c r="P83" s="85"/>
    </row>
    <row r="84" spans="2:16" ht="45" customHeight="1" x14ac:dyDescent="0.35">
      <c r="B84" s="82" t="s">
        <v>262</v>
      </c>
      <c r="C84" s="2692" t="s">
        <v>263</v>
      </c>
      <c r="D84" s="2692"/>
      <c r="E84" s="2692"/>
      <c r="F84" s="2693" t="s">
        <v>1802</v>
      </c>
      <c r="G84" s="2693"/>
      <c r="H84" s="2693"/>
      <c r="I84" s="2707"/>
      <c r="J84" s="2707"/>
      <c r="K84" s="2707"/>
      <c r="L84" s="86"/>
      <c r="M84" s="84"/>
      <c r="N84" s="84"/>
      <c r="O84" s="84"/>
      <c r="P84" s="85"/>
    </row>
    <row r="85" spans="2:16" ht="45" customHeight="1" x14ac:dyDescent="0.35">
      <c r="B85" s="82" t="s">
        <v>264</v>
      </c>
      <c r="C85" s="2692" t="s">
        <v>265</v>
      </c>
      <c r="D85" s="2692"/>
      <c r="E85" s="2692"/>
      <c r="F85" s="2693" t="s">
        <v>1507</v>
      </c>
      <c r="G85" s="2693"/>
      <c r="H85" s="2693"/>
      <c r="I85" s="2707"/>
      <c r="J85" s="2707"/>
      <c r="K85" s="2707"/>
      <c r="L85" s="86"/>
      <c r="M85" s="84"/>
      <c r="N85" s="84"/>
      <c r="O85" s="84"/>
      <c r="P85" s="85"/>
    </row>
    <row r="86" spans="2:16" ht="40" customHeight="1" x14ac:dyDescent="0.35">
      <c r="B86" s="2704" t="s">
        <v>266</v>
      </c>
      <c r="C86" s="2704"/>
      <c r="D86" s="2704"/>
      <c r="E86" s="2704"/>
      <c r="F86" s="2704"/>
      <c r="G86" s="2704"/>
      <c r="H86" s="2704"/>
      <c r="I86" s="2704"/>
      <c r="J86" s="2704"/>
      <c r="K86" s="2704"/>
      <c r="L86" s="2704"/>
      <c r="M86" s="2704"/>
      <c r="N86" s="2704"/>
      <c r="O86" s="2704"/>
      <c r="P86" s="2705"/>
    </row>
    <row r="87" spans="2:16" ht="43" customHeight="1" x14ac:dyDescent="0.35">
      <c r="B87" s="82" t="s">
        <v>267</v>
      </c>
      <c r="C87" s="2692" t="s">
        <v>268</v>
      </c>
      <c r="D87" s="2692"/>
      <c r="E87" s="2692"/>
      <c r="F87" s="2693" t="s">
        <v>1803</v>
      </c>
      <c r="G87" s="2693"/>
      <c r="H87" s="2693"/>
      <c r="I87" s="2694"/>
      <c r="J87" s="2694"/>
      <c r="K87" s="2694"/>
      <c r="L87" s="86"/>
      <c r="M87" s="84"/>
      <c r="N87" s="84"/>
      <c r="O87" s="84"/>
      <c r="P87" s="85"/>
    </row>
    <row r="88" spans="2:16" ht="43" customHeight="1" x14ac:dyDescent="0.35">
      <c r="B88" s="82" t="s">
        <v>269</v>
      </c>
      <c r="C88" s="2692" t="s">
        <v>270</v>
      </c>
      <c r="D88" s="2692"/>
      <c r="E88" s="2692"/>
      <c r="F88" s="2693" t="s">
        <v>1803</v>
      </c>
      <c r="G88" s="2693"/>
      <c r="H88" s="2693"/>
      <c r="I88" s="2694"/>
      <c r="J88" s="2694"/>
      <c r="K88" s="2694"/>
      <c r="L88" s="86"/>
      <c r="M88" s="84"/>
      <c r="N88" s="84"/>
      <c r="O88" s="84"/>
      <c r="P88" s="85"/>
    </row>
    <row r="89" spans="2:16" ht="43" customHeight="1" x14ac:dyDescent="0.35">
      <c r="B89" s="82" t="s">
        <v>271</v>
      </c>
      <c r="C89" s="2692" t="s">
        <v>272</v>
      </c>
      <c r="D89" s="2692"/>
      <c r="E89" s="2692"/>
      <c r="F89" s="2693" t="s">
        <v>1505</v>
      </c>
      <c r="G89" s="2693"/>
      <c r="H89" s="2693"/>
      <c r="I89" s="2694"/>
      <c r="J89" s="2694"/>
      <c r="K89" s="2694"/>
      <c r="L89" s="86"/>
      <c r="M89" s="84"/>
      <c r="N89" s="84"/>
      <c r="O89" s="84"/>
      <c r="P89" s="85"/>
    </row>
    <row r="90" spans="2:16" ht="43" customHeight="1" x14ac:dyDescent="0.35">
      <c r="B90" s="82" t="s">
        <v>273</v>
      </c>
      <c r="C90" s="2692" t="s">
        <v>274</v>
      </c>
      <c r="D90" s="2692"/>
      <c r="E90" s="2692"/>
      <c r="F90" s="2693" t="s">
        <v>1804</v>
      </c>
      <c r="G90" s="2693"/>
      <c r="H90" s="2693"/>
      <c r="I90" s="2694"/>
      <c r="J90" s="2694"/>
      <c r="K90" s="2694"/>
      <c r="L90" s="86"/>
      <c r="M90" s="84"/>
      <c r="N90" s="84"/>
      <c r="O90" s="84"/>
      <c r="P90" s="85"/>
    </row>
    <row r="91" spans="2:16" ht="43" customHeight="1" x14ac:dyDescent="0.35">
      <c r="B91" s="82" t="s">
        <v>275</v>
      </c>
      <c r="C91" s="2692" t="s">
        <v>276</v>
      </c>
      <c r="D91" s="2692"/>
      <c r="E91" s="2692"/>
      <c r="F91" s="2693" t="s">
        <v>1505</v>
      </c>
      <c r="G91" s="2693"/>
      <c r="H91" s="2693"/>
      <c r="I91" s="2694"/>
      <c r="J91" s="2694"/>
      <c r="K91" s="2694"/>
      <c r="L91" s="86"/>
      <c r="M91" s="84"/>
      <c r="N91" s="84"/>
      <c r="O91" s="84"/>
      <c r="P91" s="85"/>
    </row>
    <row r="92" spans="2:16" ht="43" customHeight="1" x14ac:dyDescent="0.35">
      <c r="B92" s="82" t="s">
        <v>277</v>
      </c>
      <c r="C92" s="2692" t="s">
        <v>278</v>
      </c>
      <c r="D92" s="2710"/>
      <c r="E92" s="2711"/>
      <c r="F92" s="2694"/>
      <c r="G92" s="2701"/>
      <c r="H92" s="2702"/>
      <c r="I92" s="2693" t="s">
        <v>168</v>
      </c>
      <c r="J92" s="2697"/>
      <c r="K92" s="2698"/>
      <c r="L92" s="86"/>
      <c r="M92" s="84"/>
      <c r="N92" s="84"/>
      <c r="O92" s="84"/>
      <c r="P92" s="85"/>
    </row>
    <row r="93" spans="2:16" ht="43" customHeight="1" x14ac:dyDescent="0.35">
      <c r="B93" s="82" t="s">
        <v>279</v>
      </c>
      <c r="C93" s="2692" t="s">
        <v>280</v>
      </c>
      <c r="D93" s="2710"/>
      <c r="E93" s="2711"/>
      <c r="F93" s="2693" t="s">
        <v>1505</v>
      </c>
      <c r="G93" s="2693"/>
      <c r="H93" s="2693"/>
      <c r="I93" s="2694"/>
      <c r="J93" s="2694"/>
      <c r="K93" s="2694"/>
      <c r="L93" s="86"/>
      <c r="M93" s="84"/>
      <c r="N93" s="84"/>
      <c r="O93" s="84"/>
      <c r="P93" s="85"/>
    </row>
    <row r="94" spans="2:16" ht="40" customHeight="1" x14ac:dyDescent="0.35">
      <c r="B94" s="2695" t="s">
        <v>281</v>
      </c>
      <c r="C94" s="2712"/>
      <c r="D94" s="2712"/>
      <c r="E94" s="2712"/>
      <c r="F94" s="2712"/>
      <c r="G94" s="2712"/>
      <c r="H94" s="2712"/>
      <c r="I94" s="2712"/>
      <c r="J94" s="2712"/>
      <c r="K94" s="2712"/>
      <c r="L94" s="2712"/>
      <c r="M94" s="2712"/>
      <c r="N94" s="2712"/>
      <c r="O94" s="2712"/>
      <c r="P94" s="2713"/>
    </row>
    <row r="95" spans="2:16" ht="40" customHeight="1" x14ac:dyDescent="0.35">
      <c r="B95" s="82" t="s">
        <v>282</v>
      </c>
      <c r="C95" s="2692" t="s">
        <v>283</v>
      </c>
      <c r="D95" s="2710"/>
      <c r="E95" s="2711"/>
      <c r="F95" s="2693" t="s">
        <v>1805</v>
      </c>
      <c r="G95" s="2693"/>
      <c r="H95" s="2693"/>
      <c r="I95" s="2694"/>
      <c r="J95" s="2701"/>
      <c r="K95" s="2702"/>
      <c r="L95" s="86"/>
      <c r="M95" s="84"/>
      <c r="N95" s="84"/>
      <c r="O95" s="84"/>
      <c r="P95" s="85"/>
    </row>
    <row r="96" spans="2:16" ht="40" customHeight="1" x14ac:dyDescent="0.35">
      <c r="B96" s="82" t="s">
        <v>284</v>
      </c>
      <c r="C96" s="2692" t="s">
        <v>285</v>
      </c>
      <c r="D96" s="2710"/>
      <c r="E96" s="2711"/>
      <c r="F96" s="2693" t="s">
        <v>1806</v>
      </c>
      <c r="G96" s="2693"/>
      <c r="H96" s="2693"/>
      <c r="I96" s="2694"/>
      <c r="J96" s="2701"/>
      <c r="K96" s="2702"/>
      <c r="L96" s="86"/>
      <c r="M96" s="84"/>
      <c r="N96" s="84"/>
      <c r="O96" s="84"/>
      <c r="P96" s="85"/>
    </row>
    <row r="97" spans="2:16" ht="50.15" customHeight="1" x14ac:dyDescent="0.35">
      <c r="B97" s="82" t="s">
        <v>286</v>
      </c>
      <c r="C97" s="2692" t="s">
        <v>287</v>
      </c>
      <c r="D97" s="2710"/>
      <c r="E97" s="2711"/>
      <c r="F97" s="2693" t="s">
        <v>1807</v>
      </c>
      <c r="G97" s="2693"/>
      <c r="H97" s="2693"/>
      <c r="I97" s="2694"/>
      <c r="J97" s="2701"/>
      <c r="K97" s="2702"/>
      <c r="L97" s="86"/>
      <c r="M97" s="84"/>
      <c r="N97" s="84"/>
      <c r="O97" s="84"/>
      <c r="P97" s="85"/>
    </row>
    <row r="98" spans="2:16" ht="50.15" customHeight="1" x14ac:dyDescent="0.35">
      <c r="B98" s="82" t="s">
        <v>288</v>
      </c>
      <c r="C98" s="2692" t="s">
        <v>289</v>
      </c>
      <c r="D98" s="2710"/>
      <c r="E98" s="2711"/>
      <c r="F98" s="2693" t="s">
        <v>1807</v>
      </c>
      <c r="G98" s="2693"/>
      <c r="H98" s="2693"/>
      <c r="I98" s="2694"/>
      <c r="J98" s="2701"/>
      <c r="K98" s="2702"/>
      <c r="L98" s="86"/>
      <c r="M98" s="84"/>
      <c r="N98" s="84"/>
      <c r="O98" s="84"/>
      <c r="P98" s="85"/>
    </row>
    <row r="99" spans="2:16" ht="50.15" customHeight="1" x14ac:dyDescent="0.35">
      <c r="B99" s="82" t="s">
        <v>290</v>
      </c>
      <c r="C99" s="2692" t="s">
        <v>291</v>
      </c>
      <c r="D99" s="2710"/>
      <c r="E99" s="2711"/>
      <c r="F99" s="2693" t="s">
        <v>1807</v>
      </c>
      <c r="G99" s="2693"/>
      <c r="H99" s="2693"/>
      <c r="I99" s="2694"/>
      <c r="J99" s="2701"/>
      <c r="K99" s="2702"/>
      <c r="L99" s="86"/>
      <c r="M99" s="84"/>
      <c r="N99" s="84"/>
      <c r="O99" s="84"/>
      <c r="P99" s="85"/>
    </row>
    <row r="100" spans="2:16" ht="40" customHeight="1" x14ac:dyDescent="0.35">
      <c r="B100" s="2695" t="s">
        <v>292</v>
      </c>
      <c r="C100" s="2712"/>
      <c r="D100" s="2712"/>
      <c r="E100" s="2712"/>
      <c r="F100" s="2712"/>
      <c r="G100" s="2712"/>
      <c r="H100" s="2712"/>
      <c r="I100" s="2712"/>
      <c r="J100" s="2712"/>
      <c r="K100" s="2712"/>
      <c r="L100" s="2712"/>
      <c r="M100" s="2712"/>
      <c r="N100" s="2712"/>
      <c r="O100" s="2712"/>
      <c r="P100" s="2713"/>
    </row>
    <row r="101" spans="2:16" ht="40" customHeight="1" x14ac:dyDescent="0.35">
      <c r="B101" s="82" t="s">
        <v>293</v>
      </c>
      <c r="C101" s="2692" t="s">
        <v>294</v>
      </c>
      <c r="D101" s="2710"/>
      <c r="E101" s="2711"/>
      <c r="F101" s="2693" t="s">
        <v>1808</v>
      </c>
      <c r="G101" s="2697"/>
      <c r="H101" s="2698"/>
      <c r="I101" s="2694"/>
      <c r="J101" s="2701"/>
      <c r="K101" s="2702"/>
      <c r="L101" s="427"/>
      <c r="M101" s="425"/>
      <c r="N101" s="425"/>
      <c r="O101" s="425"/>
      <c r="P101" s="426"/>
    </row>
    <row r="102" spans="2:16" ht="40" customHeight="1" x14ac:dyDescent="0.35">
      <c r="B102" s="82" t="s">
        <v>295</v>
      </c>
      <c r="C102" s="2692" t="s">
        <v>296</v>
      </c>
      <c r="D102" s="2710"/>
      <c r="E102" s="2711"/>
      <c r="F102" s="2693" t="s">
        <v>1508</v>
      </c>
      <c r="G102" s="2697"/>
      <c r="H102" s="2698"/>
      <c r="I102" s="2694"/>
      <c r="J102" s="2701"/>
      <c r="K102" s="2702"/>
      <c r="L102" s="427"/>
      <c r="M102" s="425"/>
      <c r="N102" s="425"/>
      <c r="O102" s="425"/>
      <c r="P102" s="426"/>
    </row>
    <row r="103" spans="2:16" ht="40" customHeight="1" x14ac:dyDescent="0.35">
      <c r="B103" s="2695" t="s">
        <v>297</v>
      </c>
      <c r="C103" s="2712"/>
      <c r="D103" s="2712"/>
      <c r="E103" s="2712"/>
      <c r="F103" s="2712"/>
      <c r="G103" s="2712"/>
      <c r="H103" s="2712"/>
      <c r="I103" s="2712"/>
      <c r="J103" s="2712"/>
      <c r="K103" s="2712"/>
      <c r="L103" s="2712"/>
      <c r="M103" s="2712"/>
      <c r="N103" s="2712"/>
      <c r="O103" s="2712"/>
      <c r="P103" s="2713"/>
    </row>
    <row r="104" spans="2:16" ht="40" customHeight="1" x14ac:dyDescent="0.35">
      <c r="B104" s="82" t="s">
        <v>298</v>
      </c>
      <c r="C104" s="2692" t="s">
        <v>299</v>
      </c>
      <c r="D104" s="2710"/>
      <c r="E104" s="2711"/>
      <c r="F104" s="2693" t="s">
        <v>1502</v>
      </c>
      <c r="G104" s="2697"/>
      <c r="H104" s="2698"/>
      <c r="I104" s="2694"/>
      <c r="J104" s="2701"/>
      <c r="K104" s="2702"/>
      <c r="L104" s="86"/>
      <c r="M104" s="84"/>
      <c r="N104" s="84"/>
      <c r="O104" s="84"/>
      <c r="P104" s="85"/>
    </row>
    <row r="105" spans="2:16" ht="40" customHeight="1" x14ac:dyDescent="0.35">
      <c r="B105" s="82" t="s">
        <v>300</v>
      </c>
      <c r="C105" s="2692" t="s">
        <v>301</v>
      </c>
      <c r="D105" s="2710"/>
      <c r="E105" s="2711"/>
      <c r="F105" s="2714" t="s">
        <v>1809</v>
      </c>
      <c r="G105" s="2715"/>
      <c r="H105" s="2716"/>
      <c r="I105" s="2694"/>
      <c r="J105" s="2701"/>
      <c r="K105" s="2702"/>
      <c r="L105" s="86"/>
      <c r="M105" s="84"/>
      <c r="N105" s="84"/>
      <c r="O105" s="84"/>
      <c r="P105" s="85"/>
    </row>
    <row r="106" spans="2:16" ht="45" customHeight="1" x14ac:dyDescent="0.35">
      <c r="B106" s="82" t="s">
        <v>302</v>
      </c>
      <c r="C106" s="2692" t="s">
        <v>303</v>
      </c>
      <c r="D106" s="2710"/>
      <c r="E106" s="2711"/>
      <c r="F106" s="2707"/>
      <c r="G106" s="2717"/>
      <c r="H106" s="2718"/>
      <c r="I106" s="2693" t="s">
        <v>168</v>
      </c>
      <c r="J106" s="2697"/>
      <c r="K106" s="2698"/>
      <c r="L106" s="86"/>
      <c r="M106" s="84"/>
      <c r="N106" s="84"/>
      <c r="O106" s="84"/>
      <c r="P106" s="85"/>
    </row>
    <row r="107" spans="2:16" ht="40" customHeight="1" x14ac:dyDescent="0.35">
      <c r="B107" s="2695" t="s">
        <v>304</v>
      </c>
      <c r="C107" s="2712"/>
      <c r="D107" s="2712"/>
      <c r="E107" s="2712"/>
      <c r="F107" s="2712"/>
      <c r="G107" s="2712"/>
      <c r="H107" s="2712"/>
      <c r="I107" s="2712"/>
      <c r="J107" s="2712"/>
      <c r="K107" s="2712"/>
      <c r="L107" s="2712"/>
      <c r="M107" s="2712"/>
      <c r="N107" s="2712"/>
      <c r="O107" s="2712"/>
      <c r="P107" s="2713"/>
    </row>
    <row r="108" spans="2:16" ht="40" customHeight="1" x14ac:dyDescent="0.35">
      <c r="B108" s="82" t="s">
        <v>305</v>
      </c>
      <c r="C108" s="2692" t="s">
        <v>306</v>
      </c>
      <c r="D108" s="2710"/>
      <c r="E108" s="2711"/>
      <c r="F108" s="2693" t="s">
        <v>1810</v>
      </c>
      <c r="G108" s="2697"/>
      <c r="H108" s="2698"/>
      <c r="I108" s="2694"/>
      <c r="J108" s="2701"/>
      <c r="K108" s="2702"/>
      <c r="L108" s="86"/>
      <c r="M108" s="84"/>
      <c r="N108" s="84"/>
      <c r="O108" s="84"/>
      <c r="P108" s="85"/>
    </row>
    <row r="109" spans="2:16" ht="40" customHeight="1" x14ac:dyDescent="0.35">
      <c r="B109" s="82" t="s">
        <v>307</v>
      </c>
      <c r="C109" s="2692" t="s">
        <v>308</v>
      </c>
      <c r="D109" s="2710"/>
      <c r="E109" s="2711"/>
      <c r="F109" s="2693" t="s">
        <v>1810</v>
      </c>
      <c r="G109" s="2697"/>
      <c r="H109" s="2698"/>
      <c r="I109" s="2707"/>
      <c r="J109" s="2717"/>
      <c r="K109" s="2718"/>
      <c r="L109" s="86"/>
      <c r="M109" s="84"/>
      <c r="N109" s="84"/>
      <c r="O109" s="84"/>
      <c r="P109" s="85"/>
    </row>
    <row r="110" spans="2:16" ht="40" customHeight="1" x14ac:dyDescent="0.35">
      <c r="B110" s="82" t="s">
        <v>309</v>
      </c>
      <c r="C110" s="2692" t="s">
        <v>310</v>
      </c>
      <c r="D110" s="2710"/>
      <c r="E110" s="2711"/>
      <c r="F110" s="2693" t="s">
        <v>1810</v>
      </c>
      <c r="G110" s="2697"/>
      <c r="H110" s="2698"/>
      <c r="I110" s="2707"/>
      <c r="J110" s="2717"/>
      <c r="K110" s="2718"/>
      <c r="L110" s="86"/>
      <c r="M110" s="84"/>
      <c r="N110" s="84"/>
      <c r="O110" s="84"/>
      <c r="P110" s="85"/>
    </row>
    <row r="111" spans="2:16" ht="40" customHeight="1" x14ac:dyDescent="0.35">
      <c r="B111" s="82" t="s">
        <v>311</v>
      </c>
      <c r="C111" s="2692" t="s">
        <v>312</v>
      </c>
      <c r="D111" s="2710"/>
      <c r="E111" s="2711"/>
      <c r="F111" s="2693" t="s">
        <v>1810</v>
      </c>
      <c r="G111" s="2697"/>
      <c r="H111" s="2698"/>
      <c r="I111" s="2707"/>
      <c r="J111" s="2717"/>
      <c r="K111" s="2718"/>
      <c r="L111" s="86"/>
      <c r="M111" s="84"/>
      <c r="N111" s="84"/>
      <c r="O111" s="84"/>
      <c r="P111" s="85"/>
    </row>
    <row r="112" spans="2:16" ht="40" customHeight="1" x14ac:dyDescent="0.35">
      <c r="B112" s="82" t="s">
        <v>313</v>
      </c>
      <c r="C112" s="2692" t="s">
        <v>314</v>
      </c>
      <c r="D112" s="2710"/>
      <c r="E112" s="2711"/>
      <c r="F112" s="2709" t="s">
        <v>1811</v>
      </c>
      <c r="G112" s="2719"/>
      <c r="H112" s="2720"/>
      <c r="I112" s="2707"/>
      <c r="J112" s="2717"/>
      <c r="K112" s="2718"/>
      <c r="L112" s="86"/>
      <c r="M112" s="84"/>
      <c r="N112" s="84"/>
      <c r="O112" s="84"/>
      <c r="P112" s="85"/>
    </row>
    <row r="113" spans="2:16" ht="40" customHeight="1" x14ac:dyDescent="0.35">
      <c r="B113" s="82" t="s">
        <v>315</v>
      </c>
      <c r="C113" s="2692" t="s">
        <v>316</v>
      </c>
      <c r="D113" s="2710"/>
      <c r="E113" s="2711"/>
      <c r="F113" s="2709" t="s">
        <v>1812</v>
      </c>
      <c r="G113" s="2719"/>
      <c r="H113" s="2720"/>
      <c r="I113" s="2707"/>
      <c r="J113" s="2717"/>
      <c r="K113" s="2718"/>
      <c r="L113" s="86"/>
      <c r="M113" s="84"/>
      <c r="N113" s="84"/>
      <c r="O113" s="84"/>
      <c r="P113" s="85"/>
    </row>
    <row r="114" spans="2:16" ht="40" customHeight="1" x14ac:dyDescent="0.35">
      <c r="B114" s="82" t="s">
        <v>317</v>
      </c>
      <c r="C114" s="2692" t="s">
        <v>318</v>
      </c>
      <c r="D114" s="2710"/>
      <c r="E114" s="2711"/>
      <c r="F114" s="2709" t="s">
        <v>1812</v>
      </c>
      <c r="G114" s="2719"/>
      <c r="H114" s="2720"/>
      <c r="I114" s="2707"/>
      <c r="J114" s="2717"/>
      <c r="K114" s="2718"/>
      <c r="L114" s="86"/>
      <c r="M114" s="84"/>
      <c r="N114" s="84"/>
      <c r="O114" s="84"/>
      <c r="P114" s="85"/>
    </row>
    <row r="115" spans="2:16" ht="40" customHeight="1" x14ac:dyDescent="0.35">
      <c r="B115" s="82" t="s">
        <v>319</v>
      </c>
      <c r="C115" s="2692" t="s">
        <v>320</v>
      </c>
      <c r="D115" s="2710"/>
      <c r="E115" s="2711"/>
      <c r="F115" s="2693" t="s">
        <v>1813</v>
      </c>
      <c r="G115" s="2697"/>
      <c r="H115" s="2698"/>
      <c r="I115" s="2707"/>
      <c r="J115" s="2717"/>
      <c r="K115" s="2718"/>
      <c r="L115" s="86"/>
      <c r="M115" s="84"/>
      <c r="N115" s="84"/>
      <c r="O115" s="84"/>
      <c r="P115" s="85"/>
    </row>
    <row r="116" spans="2:16" ht="45" customHeight="1" x14ac:dyDescent="0.35">
      <c r="B116" s="82" t="s">
        <v>321</v>
      </c>
      <c r="C116" s="2692" t="s">
        <v>322</v>
      </c>
      <c r="D116" s="2710"/>
      <c r="E116" s="2711"/>
      <c r="F116" s="2693" t="s">
        <v>1813</v>
      </c>
      <c r="G116" s="2697"/>
      <c r="H116" s="2698"/>
      <c r="I116" s="2707"/>
      <c r="J116" s="2717"/>
      <c r="K116" s="2718"/>
      <c r="L116" s="86"/>
      <c r="M116" s="84"/>
      <c r="N116" s="84"/>
      <c r="O116" s="84"/>
      <c r="P116" s="85"/>
    </row>
    <row r="117" spans="2:16" ht="45" customHeight="1" x14ac:dyDescent="0.35">
      <c r="B117" s="82" t="s">
        <v>323</v>
      </c>
      <c r="C117" s="2692" t="s">
        <v>324</v>
      </c>
      <c r="D117" s="2710"/>
      <c r="E117" s="2711"/>
      <c r="F117" s="2693" t="s">
        <v>1813</v>
      </c>
      <c r="G117" s="2697"/>
      <c r="H117" s="2698"/>
      <c r="I117" s="2707"/>
      <c r="J117" s="2717"/>
      <c r="K117" s="2718"/>
      <c r="L117" s="86"/>
      <c r="M117" s="84"/>
      <c r="N117" s="84"/>
      <c r="O117" s="84"/>
      <c r="P117" s="85"/>
    </row>
    <row r="118" spans="2:16" ht="40" customHeight="1" x14ac:dyDescent="0.35">
      <c r="B118" s="2695" t="s">
        <v>325</v>
      </c>
      <c r="C118" s="2712"/>
      <c r="D118" s="2712"/>
      <c r="E118" s="2712"/>
      <c r="F118" s="2712"/>
      <c r="G118" s="2712"/>
      <c r="H118" s="2712"/>
      <c r="I118" s="2712"/>
      <c r="J118" s="2712"/>
      <c r="K118" s="2712"/>
      <c r="L118" s="2712"/>
      <c r="M118" s="2712"/>
      <c r="N118" s="2712"/>
      <c r="O118" s="2712"/>
      <c r="P118" s="2713"/>
    </row>
    <row r="119" spans="2:16" ht="40" customHeight="1" x14ac:dyDescent="0.35">
      <c r="B119" s="82" t="s">
        <v>326</v>
      </c>
      <c r="C119" s="2692" t="s">
        <v>327</v>
      </c>
      <c r="D119" s="2710"/>
      <c r="E119" s="2711"/>
      <c r="F119" s="2693" t="s">
        <v>1502</v>
      </c>
      <c r="G119" s="2697"/>
      <c r="H119" s="2698"/>
      <c r="I119" s="2694"/>
      <c r="J119" s="2701"/>
      <c r="K119" s="2702"/>
      <c r="L119" s="86"/>
      <c r="M119" s="84"/>
      <c r="N119" s="84"/>
      <c r="O119" s="84"/>
      <c r="P119" s="85"/>
    </row>
    <row r="120" spans="2:16" ht="40" customHeight="1" x14ac:dyDescent="0.35">
      <c r="B120" s="82" t="s">
        <v>328</v>
      </c>
      <c r="C120" s="2692" t="s">
        <v>329</v>
      </c>
      <c r="D120" s="2710"/>
      <c r="E120" s="2711"/>
      <c r="F120" s="2693" t="s">
        <v>1814</v>
      </c>
      <c r="G120" s="2697"/>
      <c r="H120" s="2698"/>
      <c r="I120" s="2707"/>
      <c r="J120" s="2717"/>
      <c r="K120" s="2718"/>
      <c r="L120" s="86"/>
      <c r="M120" s="84"/>
      <c r="N120" s="84"/>
      <c r="O120" s="84"/>
      <c r="P120" s="85"/>
    </row>
    <row r="121" spans="2:16" ht="40" customHeight="1" x14ac:dyDescent="0.35">
      <c r="B121" s="82" t="s">
        <v>330</v>
      </c>
      <c r="C121" s="2692" t="s">
        <v>331</v>
      </c>
      <c r="D121" s="2710"/>
      <c r="E121" s="2711"/>
      <c r="F121" s="2693" t="s">
        <v>1815</v>
      </c>
      <c r="G121" s="2719"/>
      <c r="H121" s="2720"/>
      <c r="I121" s="2707"/>
      <c r="J121" s="2717"/>
      <c r="K121" s="2718"/>
      <c r="L121" s="86"/>
      <c r="M121" s="84"/>
      <c r="N121" s="84"/>
      <c r="O121" s="84"/>
      <c r="P121" s="85"/>
    </row>
    <row r="122" spans="2:16" ht="40" customHeight="1" x14ac:dyDescent="0.35">
      <c r="B122" s="2695" t="s">
        <v>332</v>
      </c>
      <c r="C122" s="2712"/>
      <c r="D122" s="2712"/>
      <c r="E122" s="2712"/>
      <c r="F122" s="2712"/>
      <c r="G122" s="2712"/>
      <c r="H122" s="2712"/>
      <c r="I122" s="2712"/>
      <c r="J122" s="2712"/>
      <c r="K122" s="2712"/>
      <c r="L122" s="2712"/>
      <c r="M122" s="2712"/>
      <c r="N122" s="2712"/>
      <c r="O122" s="2712"/>
      <c r="P122" s="2713"/>
    </row>
    <row r="123" spans="2:16" ht="80.150000000000006" customHeight="1" x14ac:dyDescent="0.35">
      <c r="B123" s="82" t="s">
        <v>333</v>
      </c>
      <c r="C123" s="2692" t="s">
        <v>334</v>
      </c>
      <c r="D123" s="2710"/>
      <c r="E123" s="2711"/>
      <c r="F123" s="2693" t="s">
        <v>1816</v>
      </c>
      <c r="G123" s="2697"/>
      <c r="H123" s="2698"/>
      <c r="I123" s="2694"/>
      <c r="J123" s="2701"/>
      <c r="K123" s="2702"/>
      <c r="L123" s="86"/>
      <c r="M123" s="84"/>
      <c r="N123" s="84"/>
      <c r="O123" s="84"/>
      <c r="P123" s="85"/>
    </row>
    <row r="124" spans="2:16" ht="50.15" customHeight="1" x14ac:dyDescent="0.35">
      <c r="B124" s="82" t="s">
        <v>335</v>
      </c>
      <c r="C124" s="2692" t="s">
        <v>336</v>
      </c>
      <c r="D124" s="2710"/>
      <c r="E124" s="2711"/>
      <c r="F124" s="2707"/>
      <c r="G124" s="2717"/>
      <c r="H124" s="2718"/>
      <c r="I124" s="2693" t="s">
        <v>168</v>
      </c>
      <c r="J124" s="2697"/>
      <c r="K124" s="2698"/>
      <c r="L124" s="86"/>
      <c r="M124" s="84"/>
      <c r="N124" s="84"/>
      <c r="O124" s="84"/>
      <c r="P124" s="85"/>
    </row>
    <row r="125" spans="2:16" ht="40" customHeight="1" x14ac:dyDescent="0.35">
      <c r="B125" s="2695" t="s">
        <v>337</v>
      </c>
      <c r="C125" s="2712"/>
      <c r="D125" s="2712"/>
      <c r="E125" s="2712"/>
      <c r="F125" s="2712"/>
      <c r="G125" s="2712"/>
      <c r="H125" s="2712"/>
      <c r="I125" s="2712"/>
      <c r="J125" s="2712"/>
      <c r="K125" s="2712"/>
      <c r="L125" s="2712"/>
      <c r="M125" s="2712"/>
      <c r="N125" s="2712"/>
      <c r="O125" s="2712"/>
      <c r="P125" s="2713"/>
    </row>
    <row r="126" spans="2:16" ht="40" customHeight="1" x14ac:dyDescent="0.35">
      <c r="B126" s="82" t="s">
        <v>338</v>
      </c>
      <c r="C126" s="2692" t="s">
        <v>339</v>
      </c>
      <c r="D126" s="2710"/>
      <c r="E126" s="2711"/>
      <c r="F126" s="2693" t="s">
        <v>1504</v>
      </c>
      <c r="G126" s="2697"/>
      <c r="H126" s="2698"/>
      <c r="I126" s="2694"/>
      <c r="J126" s="2701"/>
      <c r="K126" s="2702"/>
      <c r="L126" s="86"/>
      <c r="M126" s="84"/>
      <c r="N126" s="84"/>
      <c r="O126" s="84"/>
      <c r="P126" s="85"/>
    </row>
    <row r="127" spans="2:16" ht="40" customHeight="1" x14ac:dyDescent="0.35">
      <c r="B127" s="2695" t="s">
        <v>340</v>
      </c>
      <c r="C127" s="2712"/>
      <c r="D127" s="2712"/>
      <c r="E127" s="2712"/>
      <c r="F127" s="2712"/>
      <c r="G127" s="2712"/>
      <c r="H127" s="2712"/>
      <c r="I127" s="2712"/>
      <c r="J127" s="2712"/>
      <c r="K127" s="2712"/>
      <c r="L127" s="2712"/>
      <c r="M127" s="2712"/>
      <c r="N127" s="2712"/>
      <c r="O127" s="2712"/>
      <c r="P127" s="2713"/>
    </row>
    <row r="128" spans="2:16" ht="38.15" customHeight="1" x14ac:dyDescent="0.35">
      <c r="B128" s="82" t="s">
        <v>341</v>
      </c>
      <c r="C128" s="2692" t="s">
        <v>342</v>
      </c>
      <c r="D128" s="2710"/>
      <c r="E128" s="2711"/>
      <c r="F128" s="2709" t="s">
        <v>1817</v>
      </c>
      <c r="G128" s="2719"/>
      <c r="H128" s="2720"/>
      <c r="I128" s="2694"/>
      <c r="J128" s="2701"/>
      <c r="K128" s="2702"/>
      <c r="L128" s="86"/>
      <c r="M128" s="84"/>
      <c r="N128" s="84"/>
      <c r="O128" s="84"/>
      <c r="P128" s="85"/>
    </row>
    <row r="129" spans="2:16" ht="40" customHeight="1" x14ac:dyDescent="0.35">
      <c r="B129" s="2695" t="s">
        <v>343</v>
      </c>
      <c r="C129" s="2712"/>
      <c r="D129" s="2712"/>
      <c r="E129" s="2712"/>
      <c r="F129" s="2712"/>
      <c r="G129" s="2712"/>
      <c r="H129" s="2712"/>
      <c r="I129" s="2712"/>
      <c r="J129" s="2712"/>
      <c r="K129" s="2712"/>
      <c r="L129" s="2712"/>
      <c r="M129" s="2712"/>
      <c r="N129" s="2712"/>
      <c r="O129" s="2712"/>
      <c r="P129" s="2713"/>
    </row>
    <row r="130" spans="2:16" ht="40" customHeight="1" x14ac:dyDescent="0.35">
      <c r="B130" s="82" t="s">
        <v>344</v>
      </c>
      <c r="C130" s="2692" t="s">
        <v>345</v>
      </c>
      <c r="D130" s="2710"/>
      <c r="E130" s="2711"/>
      <c r="F130" s="2709" t="s">
        <v>1817</v>
      </c>
      <c r="G130" s="2719"/>
      <c r="H130" s="2720"/>
      <c r="I130" s="2694"/>
      <c r="J130" s="2701"/>
      <c r="K130" s="2702"/>
      <c r="L130" s="86"/>
      <c r="M130" s="84"/>
      <c r="N130" s="84"/>
      <c r="O130" s="84"/>
      <c r="P130" s="85"/>
    </row>
    <row r="131" spans="2:16" ht="40" customHeight="1" x14ac:dyDescent="0.35">
      <c r="B131" s="2695" t="s">
        <v>346</v>
      </c>
      <c r="C131" s="2712"/>
      <c r="D131" s="2712"/>
      <c r="E131" s="2712"/>
      <c r="F131" s="2712"/>
      <c r="G131" s="2712"/>
      <c r="H131" s="2712"/>
      <c r="I131" s="2712"/>
      <c r="J131" s="2712"/>
      <c r="K131" s="2712"/>
      <c r="L131" s="2712"/>
      <c r="M131" s="2712"/>
      <c r="N131" s="2712"/>
      <c r="O131" s="2712"/>
      <c r="P131" s="2713"/>
    </row>
    <row r="132" spans="2:16" ht="40" customHeight="1" x14ac:dyDescent="0.35">
      <c r="B132" s="82" t="s">
        <v>347</v>
      </c>
      <c r="C132" s="2692" t="s">
        <v>348</v>
      </c>
      <c r="D132" s="2710"/>
      <c r="E132" s="2711"/>
      <c r="F132" s="2709" t="s">
        <v>1817</v>
      </c>
      <c r="G132" s="2719"/>
      <c r="H132" s="2720"/>
      <c r="I132" s="2694"/>
      <c r="J132" s="2701"/>
      <c r="K132" s="2702"/>
      <c r="L132" s="86"/>
      <c r="M132" s="84"/>
      <c r="N132" s="84"/>
      <c r="O132" s="84"/>
      <c r="P132" s="85"/>
    </row>
    <row r="133" spans="2:16" ht="40" customHeight="1" x14ac:dyDescent="0.35">
      <c r="B133" s="2695" t="s">
        <v>349</v>
      </c>
      <c r="C133" s="2712"/>
      <c r="D133" s="2712"/>
      <c r="E133" s="2712"/>
      <c r="F133" s="2712"/>
      <c r="G133" s="2712"/>
      <c r="H133" s="2712"/>
      <c r="I133" s="2712"/>
      <c r="J133" s="2712"/>
      <c r="K133" s="2712"/>
      <c r="L133" s="2712"/>
      <c r="M133" s="2712"/>
      <c r="N133" s="2712"/>
      <c r="O133" s="2712"/>
      <c r="P133" s="2713"/>
    </row>
    <row r="134" spans="2:16" ht="40" customHeight="1" x14ac:dyDescent="0.35">
      <c r="B134" s="82" t="s">
        <v>350</v>
      </c>
      <c r="C134" s="2692" t="s">
        <v>351</v>
      </c>
      <c r="D134" s="2710"/>
      <c r="E134" s="2711"/>
      <c r="F134" s="2707"/>
      <c r="G134" s="2717"/>
      <c r="H134" s="2718"/>
      <c r="I134" s="2693" t="s">
        <v>168</v>
      </c>
      <c r="J134" s="2697"/>
      <c r="K134" s="2698"/>
      <c r="L134" s="86"/>
      <c r="M134" s="84"/>
      <c r="N134" s="84"/>
      <c r="O134" s="84"/>
      <c r="P134" s="85"/>
    </row>
    <row r="135" spans="2:16" ht="40" customHeight="1" x14ac:dyDescent="0.35">
      <c r="B135" s="2695" t="s">
        <v>352</v>
      </c>
      <c r="C135" s="2712"/>
      <c r="D135" s="2712"/>
      <c r="E135" s="2712"/>
      <c r="F135" s="2712"/>
      <c r="G135" s="2712"/>
      <c r="H135" s="2712"/>
      <c r="I135" s="2712"/>
      <c r="J135" s="2712"/>
      <c r="K135" s="2712"/>
      <c r="L135" s="2712"/>
      <c r="M135" s="2712"/>
      <c r="N135" s="2712"/>
      <c r="O135" s="2712"/>
      <c r="P135" s="2713"/>
    </row>
    <row r="136" spans="2:16" ht="40" customHeight="1" x14ac:dyDescent="0.35">
      <c r="B136" s="82" t="s">
        <v>353</v>
      </c>
      <c r="C136" s="2692" t="s">
        <v>354</v>
      </c>
      <c r="D136" s="2710"/>
      <c r="E136" s="2711"/>
      <c r="F136" s="2693" t="s">
        <v>1818</v>
      </c>
      <c r="G136" s="2719"/>
      <c r="H136" s="2720"/>
      <c r="I136" s="2694"/>
      <c r="J136" s="2701"/>
      <c r="K136" s="2702"/>
      <c r="L136" s="86"/>
      <c r="M136" s="84"/>
      <c r="N136" s="84"/>
      <c r="O136" s="84"/>
      <c r="P136" s="85"/>
    </row>
    <row r="137" spans="2:16" ht="40" customHeight="1" x14ac:dyDescent="0.35">
      <c r="B137" s="2695" t="s">
        <v>355</v>
      </c>
      <c r="C137" s="2712"/>
      <c r="D137" s="2712"/>
      <c r="E137" s="2712"/>
      <c r="F137" s="2712"/>
      <c r="G137" s="2712"/>
      <c r="H137" s="2712"/>
      <c r="I137" s="2712"/>
      <c r="J137" s="2712"/>
      <c r="K137" s="2712"/>
      <c r="L137" s="2712"/>
      <c r="M137" s="2712"/>
      <c r="N137" s="2712"/>
      <c r="O137" s="2712"/>
      <c r="P137" s="2713"/>
    </row>
    <row r="138" spans="2:16" ht="40" customHeight="1" x14ac:dyDescent="0.35">
      <c r="B138" s="82" t="s">
        <v>356</v>
      </c>
      <c r="C138" s="2692" t="s">
        <v>357</v>
      </c>
      <c r="D138" s="2710"/>
      <c r="E138" s="2711"/>
      <c r="F138" s="2693" t="s">
        <v>1819</v>
      </c>
      <c r="G138" s="2719"/>
      <c r="H138" s="2720"/>
      <c r="I138" s="2694"/>
      <c r="J138" s="2701"/>
      <c r="K138" s="2702"/>
      <c r="L138" s="427"/>
      <c r="M138" s="425"/>
      <c r="N138" s="425"/>
      <c r="O138" s="425"/>
      <c r="P138" s="426"/>
    </row>
    <row r="139" spans="2:16" ht="40" customHeight="1" x14ac:dyDescent="0.35">
      <c r="B139" s="82" t="s">
        <v>358</v>
      </c>
      <c r="C139" s="2692" t="s">
        <v>359</v>
      </c>
      <c r="D139" s="2710"/>
      <c r="E139" s="2711"/>
      <c r="F139" s="2693" t="s">
        <v>1820</v>
      </c>
      <c r="G139" s="2719"/>
      <c r="H139" s="2720"/>
      <c r="I139" s="2707"/>
      <c r="J139" s="2717"/>
      <c r="K139" s="2718"/>
      <c r="L139" s="86"/>
      <c r="M139" s="84"/>
      <c r="N139" s="84"/>
      <c r="O139" s="84"/>
      <c r="P139" s="85"/>
    </row>
    <row r="140" spans="2:16" ht="40" customHeight="1" x14ac:dyDescent="0.35">
      <c r="B140" s="2695" t="s">
        <v>360</v>
      </c>
      <c r="C140" s="2712"/>
      <c r="D140" s="2712"/>
      <c r="E140" s="2712"/>
      <c r="F140" s="2712"/>
      <c r="G140" s="2712"/>
      <c r="H140" s="2712"/>
      <c r="I140" s="2712"/>
      <c r="J140" s="2712"/>
      <c r="K140" s="2712"/>
      <c r="L140" s="2712"/>
      <c r="M140" s="2712"/>
      <c r="N140" s="2712"/>
      <c r="O140" s="2712"/>
      <c r="P140" s="2713"/>
    </row>
    <row r="141" spans="2:16" ht="40" customHeight="1" x14ac:dyDescent="0.35">
      <c r="B141" s="82" t="s">
        <v>361</v>
      </c>
      <c r="C141" s="2692" t="s">
        <v>362</v>
      </c>
      <c r="D141" s="2710"/>
      <c r="E141" s="2711"/>
      <c r="F141" s="2693" t="s">
        <v>1508</v>
      </c>
      <c r="G141" s="2697"/>
      <c r="H141" s="2698"/>
      <c r="I141" s="2694"/>
      <c r="J141" s="2701"/>
      <c r="K141" s="2702"/>
      <c r="L141" s="86"/>
      <c r="M141" s="84"/>
      <c r="N141" s="84"/>
      <c r="O141" s="84"/>
      <c r="P141" s="85"/>
    </row>
    <row r="142" spans="2:16" ht="38.15" customHeight="1" x14ac:dyDescent="0.35">
      <c r="B142" s="82" t="s">
        <v>363</v>
      </c>
      <c r="C142" s="2692" t="s">
        <v>364</v>
      </c>
      <c r="D142" s="2710"/>
      <c r="E142" s="2711"/>
      <c r="F142" s="2693" t="s">
        <v>1508</v>
      </c>
      <c r="G142" s="2697"/>
      <c r="H142" s="2698"/>
      <c r="I142" s="2694"/>
      <c r="J142" s="2701"/>
      <c r="K142" s="2702"/>
      <c r="L142" s="86"/>
      <c r="M142" s="84"/>
      <c r="N142" s="84"/>
      <c r="O142" s="84"/>
      <c r="P142" s="85"/>
    </row>
    <row r="143" spans="2:16" ht="40" customHeight="1" x14ac:dyDescent="0.35">
      <c r="B143" s="2704" t="s">
        <v>365</v>
      </c>
      <c r="C143" s="2721"/>
      <c r="D143" s="2721"/>
      <c r="E143" s="2721"/>
      <c r="F143" s="2721"/>
      <c r="G143" s="2721"/>
      <c r="H143" s="2721"/>
      <c r="I143" s="2721"/>
      <c r="J143" s="2721"/>
      <c r="K143" s="2721"/>
      <c r="L143" s="2721"/>
      <c r="M143" s="2721"/>
      <c r="N143" s="2721"/>
      <c r="O143" s="2721"/>
      <c r="P143" s="2722"/>
    </row>
    <row r="144" spans="2:16" ht="40" customHeight="1" thickBot="1" x14ac:dyDescent="0.4">
      <c r="B144" s="407" t="s">
        <v>366</v>
      </c>
      <c r="C144" s="2723" t="s">
        <v>367</v>
      </c>
      <c r="D144" s="2724"/>
      <c r="E144" s="2725"/>
      <c r="F144" s="2726" t="s">
        <v>1821</v>
      </c>
      <c r="G144" s="2727"/>
      <c r="H144" s="2728"/>
      <c r="I144" s="2729"/>
      <c r="J144" s="2730"/>
      <c r="K144" s="2731"/>
      <c r="L144" s="408"/>
      <c r="M144" s="409"/>
      <c r="N144" s="409"/>
      <c r="O144" s="409"/>
      <c r="P144" s="410"/>
    </row>
    <row r="145" ht="16" thickTop="1" x14ac:dyDescent="0.35"/>
  </sheetData>
  <sheetProtection algorithmName="SHA-512" hashValue="+f7JyKCA9CxnwWStGKCgH4xsAwZAMwIIqb8ENovjUnCm0I/M6TvTYnwJmQpA480Ob/ZmJQ6bhlHVdTuA0NDRwg==" saltValue="DKH0hP40EloAfQS3UekXyw==" spinCount="100000" sheet="1" objects="1" scenarios="1"/>
  <mergeCells count="355">
    <mergeCell ref="B143:P143"/>
    <mergeCell ref="C144:E144"/>
    <mergeCell ref="F144:H144"/>
    <mergeCell ref="I144:K144"/>
    <mergeCell ref="B140:P140"/>
    <mergeCell ref="C141:E141"/>
    <mergeCell ref="F141:H141"/>
    <mergeCell ref="I141:K141"/>
    <mergeCell ref="C142:E142"/>
    <mergeCell ref="F142:H142"/>
    <mergeCell ref="I142:K142"/>
    <mergeCell ref="B137:P137"/>
    <mergeCell ref="C138:E138"/>
    <mergeCell ref="F138:H138"/>
    <mergeCell ref="I138:K138"/>
    <mergeCell ref="C139:E139"/>
    <mergeCell ref="F139:H139"/>
    <mergeCell ref="I139:K139"/>
    <mergeCell ref="B133:P133"/>
    <mergeCell ref="C134:E134"/>
    <mergeCell ref="F134:H134"/>
    <mergeCell ref="I134:K134"/>
    <mergeCell ref="B135:P135"/>
    <mergeCell ref="C136:E136"/>
    <mergeCell ref="F136:H136"/>
    <mergeCell ref="I136:K136"/>
    <mergeCell ref="B129:P129"/>
    <mergeCell ref="C130:E130"/>
    <mergeCell ref="F130:H130"/>
    <mergeCell ref="I130:K130"/>
    <mergeCell ref="B131:P131"/>
    <mergeCell ref="C132:E132"/>
    <mergeCell ref="F132:H132"/>
    <mergeCell ref="I132:K132"/>
    <mergeCell ref="B125:P125"/>
    <mergeCell ref="C126:E126"/>
    <mergeCell ref="F126:H126"/>
    <mergeCell ref="I126:K126"/>
    <mergeCell ref="B127:P127"/>
    <mergeCell ref="C128:E128"/>
    <mergeCell ref="F128:H128"/>
    <mergeCell ref="I128:K128"/>
    <mergeCell ref="B122:P122"/>
    <mergeCell ref="C123:E123"/>
    <mergeCell ref="F123:H123"/>
    <mergeCell ref="I123:K123"/>
    <mergeCell ref="C124:E124"/>
    <mergeCell ref="F124:H124"/>
    <mergeCell ref="I124:K124"/>
    <mergeCell ref="C120:E120"/>
    <mergeCell ref="F120:H120"/>
    <mergeCell ref="I120:K120"/>
    <mergeCell ref="C121:E121"/>
    <mergeCell ref="F121:H121"/>
    <mergeCell ref="I121:K121"/>
    <mergeCell ref="C117:E117"/>
    <mergeCell ref="F117:H117"/>
    <mergeCell ref="I117:K117"/>
    <mergeCell ref="B118:P118"/>
    <mergeCell ref="C119:E119"/>
    <mergeCell ref="F119:H119"/>
    <mergeCell ref="I119:K119"/>
    <mergeCell ref="C115:E115"/>
    <mergeCell ref="F115:H115"/>
    <mergeCell ref="I115:K115"/>
    <mergeCell ref="C116:E116"/>
    <mergeCell ref="F116:H116"/>
    <mergeCell ref="I116:K116"/>
    <mergeCell ref="C113:E113"/>
    <mergeCell ref="F113:H113"/>
    <mergeCell ref="I113:K113"/>
    <mergeCell ref="C114:E114"/>
    <mergeCell ref="F114:H114"/>
    <mergeCell ref="I114:K114"/>
    <mergeCell ref="C111:E111"/>
    <mergeCell ref="F111:H111"/>
    <mergeCell ref="I111:K111"/>
    <mergeCell ref="C112:E112"/>
    <mergeCell ref="F112:H112"/>
    <mergeCell ref="I112:K112"/>
    <mergeCell ref="C109:E109"/>
    <mergeCell ref="F109:H109"/>
    <mergeCell ref="I109:K109"/>
    <mergeCell ref="C110:E110"/>
    <mergeCell ref="F110:H110"/>
    <mergeCell ref="I110:K110"/>
    <mergeCell ref="C106:E106"/>
    <mergeCell ref="F106:H106"/>
    <mergeCell ref="I106:K106"/>
    <mergeCell ref="B107:P107"/>
    <mergeCell ref="C108:E108"/>
    <mergeCell ref="F108:H108"/>
    <mergeCell ref="I108:K108"/>
    <mergeCell ref="B103:P103"/>
    <mergeCell ref="C104:E104"/>
    <mergeCell ref="F104:H104"/>
    <mergeCell ref="I104:K104"/>
    <mergeCell ref="C105:E105"/>
    <mergeCell ref="F105:H105"/>
    <mergeCell ref="I105:K105"/>
    <mergeCell ref="B100:P100"/>
    <mergeCell ref="C101:E101"/>
    <mergeCell ref="F101:H101"/>
    <mergeCell ref="I101:K101"/>
    <mergeCell ref="C102:E102"/>
    <mergeCell ref="F102:H102"/>
    <mergeCell ref="I102:K102"/>
    <mergeCell ref="C98:E98"/>
    <mergeCell ref="F98:H98"/>
    <mergeCell ref="I98:K98"/>
    <mergeCell ref="C99:E99"/>
    <mergeCell ref="F99:H99"/>
    <mergeCell ref="I99:K99"/>
    <mergeCell ref="C96:E96"/>
    <mergeCell ref="F96:H96"/>
    <mergeCell ref="I96:K96"/>
    <mergeCell ref="C97:E97"/>
    <mergeCell ref="F97:H97"/>
    <mergeCell ref="I97:K97"/>
    <mergeCell ref="C93:E93"/>
    <mergeCell ref="F93:H93"/>
    <mergeCell ref="I93:K93"/>
    <mergeCell ref="B94:P94"/>
    <mergeCell ref="C95:E95"/>
    <mergeCell ref="F95:H95"/>
    <mergeCell ref="I95:K95"/>
    <mergeCell ref="C91:E91"/>
    <mergeCell ref="F91:H91"/>
    <mergeCell ref="I91:K91"/>
    <mergeCell ref="C92:E92"/>
    <mergeCell ref="F92:H92"/>
    <mergeCell ref="I92:K92"/>
    <mergeCell ref="C89:E89"/>
    <mergeCell ref="F89:H89"/>
    <mergeCell ref="I89:K89"/>
    <mergeCell ref="C90:E90"/>
    <mergeCell ref="F90:H90"/>
    <mergeCell ref="I90:K90"/>
    <mergeCell ref="B86:P86"/>
    <mergeCell ref="C87:E87"/>
    <mergeCell ref="F87:H87"/>
    <mergeCell ref="I87:K87"/>
    <mergeCell ref="C88:E88"/>
    <mergeCell ref="F88:H88"/>
    <mergeCell ref="I88:K88"/>
    <mergeCell ref="C84:E84"/>
    <mergeCell ref="F84:H84"/>
    <mergeCell ref="I84:K84"/>
    <mergeCell ref="C85:E85"/>
    <mergeCell ref="F85:H85"/>
    <mergeCell ref="I85:K85"/>
    <mergeCell ref="B81:P81"/>
    <mergeCell ref="C82:E82"/>
    <mergeCell ref="F82:H82"/>
    <mergeCell ref="I82:K82"/>
    <mergeCell ref="C83:E83"/>
    <mergeCell ref="F83:H83"/>
    <mergeCell ref="I83:K83"/>
    <mergeCell ref="C79:E79"/>
    <mergeCell ref="F79:H79"/>
    <mergeCell ref="I79:K79"/>
    <mergeCell ref="C80:E80"/>
    <mergeCell ref="F80:H80"/>
    <mergeCell ref="I80:K80"/>
    <mergeCell ref="C77:E77"/>
    <mergeCell ref="F77:H77"/>
    <mergeCell ref="I77:K77"/>
    <mergeCell ref="C78:E78"/>
    <mergeCell ref="F78:H78"/>
    <mergeCell ref="I78:K78"/>
    <mergeCell ref="C74:E74"/>
    <mergeCell ref="F74:H74"/>
    <mergeCell ref="I74:K74"/>
    <mergeCell ref="B75:P75"/>
    <mergeCell ref="C76:E76"/>
    <mergeCell ref="F76:H76"/>
    <mergeCell ref="I76:K76"/>
    <mergeCell ref="C72:E72"/>
    <mergeCell ref="F72:H72"/>
    <mergeCell ref="I72:K72"/>
    <mergeCell ref="C73:E73"/>
    <mergeCell ref="F73:H73"/>
    <mergeCell ref="I73:K73"/>
    <mergeCell ref="B69:P69"/>
    <mergeCell ref="C70:E70"/>
    <mergeCell ref="F70:H70"/>
    <mergeCell ref="I70:K70"/>
    <mergeCell ref="C71:E71"/>
    <mergeCell ref="F71:H71"/>
    <mergeCell ref="I71:K71"/>
    <mergeCell ref="C67:E67"/>
    <mergeCell ref="F67:H67"/>
    <mergeCell ref="I67:K67"/>
    <mergeCell ref="C68:E68"/>
    <mergeCell ref="F68:H68"/>
    <mergeCell ref="I68:K68"/>
    <mergeCell ref="B64:P64"/>
    <mergeCell ref="C65:E65"/>
    <mergeCell ref="F65:H65"/>
    <mergeCell ref="I65:K65"/>
    <mergeCell ref="C66:E66"/>
    <mergeCell ref="F66:H66"/>
    <mergeCell ref="I66:K66"/>
    <mergeCell ref="C61:E61"/>
    <mergeCell ref="F61:H61"/>
    <mergeCell ref="I61:K61"/>
    <mergeCell ref="B62:P62"/>
    <mergeCell ref="C63:E63"/>
    <mergeCell ref="F63:H63"/>
    <mergeCell ref="I63:K63"/>
    <mergeCell ref="B58:P58"/>
    <mergeCell ref="C59:E59"/>
    <mergeCell ref="F59:H59"/>
    <mergeCell ref="I59:K59"/>
    <mergeCell ref="C60:E60"/>
    <mergeCell ref="F60:H60"/>
    <mergeCell ref="I60:K60"/>
    <mergeCell ref="C55:E55"/>
    <mergeCell ref="F55:H55"/>
    <mergeCell ref="I55:K55"/>
    <mergeCell ref="B56:P56"/>
    <mergeCell ref="C57:E57"/>
    <mergeCell ref="F57:H57"/>
    <mergeCell ref="I57:K57"/>
    <mergeCell ref="C52:E52"/>
    <mergeCell ref="F52:H52"/>
    <mergeCell ref="I52:K52"/>
    <mergeCell ref="B53:P53"/>
    <mergeCell ref="C54:E54"/>
    <mergeCell ref="F54:H54"/>
    <mergeCell ref="I54:K54"/>
    <mergeCell ref="C49:E49"/>
    <mergeCell ref="F49:H49"/>
    <mergeCell ref="I49:K49"/>
    <mergeCell ref="B50:P50"/>
    <mergeCell ref="C51:E51"/>
    <mergeCell ref="F51:H51"/>
    <mergeCell ref="I51:K51"/>
    <mergeCell ref="C47:E47"/>
    <mergeCell ref="F47:H47"/>
    <mergeCell ref="I47:K47"/>
    <mergeCell ref="C48:E48"/>
    <mergeCell ref="F48:H48"/>
    <mergeCell ref="I48:K48"/>
    <mergeCell ref="C44:E44"/>
    <mergeCell ref="F44:H44"/>
    <mergeCell ref="I44:K44"/>
    <mergeCell ref="B45:P45"/>
    <mergeCell ref="C46:E46"/>
    <mergeCell ref="F46:H46"/>
    <mergeCell ref="I46:K46"/>
    <mergeCell ref="B41:P41"/>
    <mergeCell ref="C42:E42"/>
    <mergeCell ref="F42:H42"/>
    <mergeCell ref="I42:K42"/>
    <mergeCell ref="C43:E43"/>
    <mergeCell ref="F43:H43"/>
    <mergeCell ref="I43:K43"/>
    <mergeCell ref="C39:E39"/>
    <mergeCell ref="F39:H39"/>
    <mergeCell ref="I39:K39"/>
    <mergeCell ref="C40:E40"/>
    <mergeCell ref="F40:H40"/>
    <mergeCell ref="I40:K40"/>
    <mergeCell ref="C37:E37"/>
    <mergeCell ref="F37:H37"/>
    <mergeCell ref="I37:K37"/>
    <mergeCell ref="C38:E38"/>
    <mergeCell ref="F38:H38"/>
    <mergeCell ref="I38:K38"/>
    <mergeCell ref="C35:E35"/>
    <mergeCell ref="F35:H35"/>
    <mergeCell ref="I35:K35"/>
    <mergeCell ref="C36:E36"/>
    <mergeCell ref="F36:H36"/>
    <mergeCell ref="I36:K36"/>
    <mergeCell ref="C33:E33"/>
    <mergeCell ref="F33:H33"/>
    <mergeCell ref="I33:K33"/>
    <mergeCell ref="C34:E34"/>
    <mergeCell ref="F34:H34"/>
    <mergeCell ref="I34:K34"/>
    <mergeCell ref="C31:E31"/>
    <mergeCell ref="F31:H31"/>
    <mergeCell ref="I31:K31"/>
    <mergeCell ref="C32:E32"/>
    <mergeCell ref="F32:H32"/>
    <mergeCell ref="I32:K32"/>
    <mergeCell ref="C29:E29"/>
    <mergeCell ref="F29:H29"/>
    <mergeCell ref="I29:K29"/>
    <mergeCell ref="C30:E30"/>
    <mergeCell ref="F30:H30"/>
    <mergeCell ref="I30:K30"/>
    <mergeCell ref="C27:E27"/>
    <mergeCell ref="F27:H27"/>
    <mergeCell ref="I27:K27"/>
    <mergeCell ref="C28:E28"/>
    <mergeCell ref="F28:H28"/>
    <mergeCell ref="I28:K28"/>
    <mergeCell ref="C25:E25"/>
    <mergeCell ref="F25:H25"/>
    <mergeCell ref="I25:K25"/>
    <mergeCell ref="C26:E26"/>
    <mergeCell ref="F26:H26"/>
    <mergeCell ref="I26:K26"/>
    <mergeCell ref="C23:E23"/>
    <mergeCell ref="F23:H23"/>
    <mergeCell ref="I23:K23"/>
    <mergeCell ref="C24:E24"/>
    <mergeCell ref="F24:H24"/>
    <mergeCell ref="I24:K24"/>
    <mergeCell ref="C21:E21"/>
    <mergeCell ref="F21:H21"/>
    <mergeCell ref="I21:K21"/>
    <mergeCell ref="C22:E22"/>
    <mergeCell ref="F22:H22"/>
    <mergeCell ref="I22:K22"/>
    <mergeCell ref="C19:E19"/>
    <mergeCell ref="F19:H19"/>
    <mergeCell ref="I19:K19"/>
    <mergeCell ref="C20:E20"/>
    <mergeCell ref="F20:H20"/>
    <mergeCell ref="I20:K20"/>
    <mergeCell ref="C17:E17"/>
    <mergeCell ref="F17:H17"/>
    <mergeCell ref="I17:K17"/>
    <mergeCell ref="C18:E18"/>
    <mergeCell ref="F18:H18"/>
    <mergeCell ref="I18:K18"/>
    <mergeCell ref="C15:E15"/>
    <mergeCell ref="F15:H15"/>
    <mergeCell ref="I15:K15"/>
    <mergeCell ref="C16:E16"/>
    <mergeCell ref="F16:H16"/>
    <mergeCell ref="I16:K16"/>
    <mergeCell ref="C14:E14"/>
    <mergeCell ref="F14:H14"/>
    <mergeCell ref="I14:K14"/>
    <mergeCell ref="B10:P10"/>
    <mergeCell ref="C11:E11"/>
    <mergeCell ref="F11:H11"/>
    <mergeCell ref="I11:K11"/>
    <mergeCell ref="C12:E12"/>
    <mergeCell ref="F12:H12"/>
    <mergeCell ref="I12:K12"/>
    <mergeCell ref="A1:F4"/>
    <mergeCell ref="B9:E9"/>
    <mergeCell ref="F9:H9"/>
    <mergeCell ref="I9:K9"/>
    <mergeCell ref="L9:P9"/>
    <mergeCell ref="C13:E13"/>
    <mergeCell ref="F13:H13"/>
    <mergeCell ref="I13:K13"/>
    <mergeCell ref="A7:G7"/>
  </mergeCells>
  <hyperlinks>
    <hyperlink ref="F105" r:id="rId1" display="https://www.antofagasta.co.uk/media/articles/above-and-beyond-employee-wellbeing-to-drive-diversity-and-engagement/" xr:uid="{75A5257E-3B69-49C5-99C7-D605BDD645E3}"/>
    <hyperlink ref="F105:H105" r:id="rId2" display="&quot;Above and beyond: Employee well-being to drive diversity and engagement&quot; Article" xr:uid="{F733351A-5484-476A-A434-ABF45BC16824}"/>
    <hyperlink ref="F68:H68" r:id="rId3" display="Sustainability Report 2024 - Page 27_x000a_2024 Full Year Results" xr:uid="{057FD725-E6F3-4D31-9F1B-62F73383A655}"/>
    <hyperlink ref="F65:H65" r:id="rId4" display="Sustainability Report 2024 - Page 27_x000a_2024 Full Year Results" xr:uid="{121C4624-311B-4D14-9EC3-B7039547F7DB}"/>
    <hyperlink ref="F66:H66" r:id="rId5" display="Sustainability Report 2024 - Page 27_x000a_2024 Full Year Results" xr:uid="{DB9A5E8C-788E-4F5E-B4F6-7B0C98BD6B7F}"/>
    <hyperlink ref="F67:H67" r:id="rId6" display="Sustainability Report 2024 - Page 27_x000a_2024 Full Year Results" xr:uid="{60BC4DF8-1D84-41F1-AF9F-5A89C0E5B427}"/>
  </hyperlinks>
  <pageMargins left="0.7" right="0.7" top="0.75" bottom="0.75" header="0.3" footer="0.3"/>
  <pageSetup orientation="portrait" r:id="rId7"/>
  <drawing r:id="rId8"/>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914B18-9003-4484-B3CB-797DA7123F5C}">
  <sheetPr>
    <tabColor theme="7" tint="-0.249977111117893"/>
    <pageSetUpPr autoPageBreaks="0"/>
  </sheetPr>
  <dimension ref="A1:IV7140"/>
  <sheetViews>
    <sheetView showGridLines="0" zoomScale="90" zoomScaleNormal="90" zoomScaleSheetLayoutView="55" workbookViewId="0">
      <selection activeCell="L1" sqref="L1"/>
    </sheetView>
  </sheetViews>
  <sheetFormatPr baseColWidth="10" defaultColWidth="11" defaultRowHeight="15.5" x14ac:dyDescent="0.35"/>
  <cols>
    <col min="1" max="1" width="2.58203125" customWidth="1"/>
    <col min="2" max="2" width="1.58203125" customWidth="1"/>
    <col min="3" max="4" width="15.58203125" customWidth="1"/>
    <col min="5" max="7" width="13.58203125" customWidth="1"/>
    <col min="8" max="9" width="15.58203125" customWidth="1"/>
    <col min="10" max="10" width="1.58203125" customWidth="1"/>
    <col min="11" max="11" width="10.58203125" customWidth="1"/>
    <col min="13" max="13" width="2.08203125" customWidth="1"/>
    <col min="14" max="14" width="1.5" customWidth="1"/>
    <col min="16" max="16" width="11" customWidth="1"/>
    <col min="20" max="20" width="10.58203125" customWidth="1"/>
    <col min="21" max="21" width="1.58203125" customWidth="1"/>
    <col min="32" max="32" width="1.58203125" customWidth="1"/>
    <col min="33" max="33" width="10.58203125" customWidth="1"/>
    <col min="34" max="34" width="11" customWidth="1"/>
    <col min="43" max="43" width="1.58203125" customWidth="1"/>
    <col min="46" max="47" width="11" customWidth="1"/>
    <col min="62" max="62" width="11" customWidth="1"/>
    <col min="70" max="70" width="11" customWidth="1"/>
    <col min="71" max="71" width="1.58203125" customWidth="1"/>
    <col min="86" max="86" width="11" customWidth="1"/>
    <col min="92" max="92" width="1.58203125" customWidth="1"/>
    <col min="93" max="95" width="11" customWidth="1"/>
    <col min="96" max="96" width="1.58203125" customWidth="1"/>
    <col min="97" max="97" width="10.58203125" customWidth="1"/>
    <col min="108" max="109" width="10.58203125" customWidth="1"/>
    <col min="110" max="110" width="1.58203125" customWidth="1"/>
    <col min="111" max="111" width="11" customWidth="1"/>
    <col min="119" max="119" width="1.58203125" customWidth="1"/>
    <col min="130" max="131" width="1.58203125" customWidth="1"/>
    <col min="132" max="132" width="4" customWidth="1"/>
    <col min="148" max="148" width="11" customWidth="1"/>
    <col min="155" max="155" width="19.25" customWidth="1"/>
    <col min="168" max="168" width="11" customWidth="1"/>
    <col min="171" max="171" width="15.75" customWidth="1"/>
    <col min="178" max="178" width="1.58203125" customWidth="1"/>
    <col min="180" max="184" width="15.58203125" customWidth="1"/>
    <col min="186" max="186" width="1.58203125" customWidth="1"/>
    <col min="187" max="187" width="9.58203125" customWidth="1"/>
    <col min="190" max="190" width="15" customWidth="1"/>
    <col min="192" max="192" width="15" customWidth="1"/>
    <col min="194" max="194" width="11" customWidth="1"/>
    <col min="199" max="199" width="1.58203125" customWidth="1"/>
    <col min="201" max="202" width="9.58203125" customWidth="1"/>
    <col min="208" max="208" width="1.58203125" customWidth="1"/>
    <col min="211" max="211" width="15.58203125" customWidth="1"/>
    <col min="219" max="219" width="1.58203125" customWidth="1"/>
    <col min="224" max="224" width="1.58203125" customWidth="1"/>
    <col min="228" max="228" width="14.58203125" customWidth="1"/>
    <col min="235" max="235" width="1.58203125" customWidth="1"/>
    <col min="240" max="240" width="1.58203125" customWidth="1"/>
    <col min="256" max="256" width="1.58203125" customWidth="1"/>
  </cols>
  <sheetData>
    <row r="1" spans="1:10" ht="15.65" customHeight="1" thickBot="1" x14ac:dyDescent="0.4">
      <c r="A1" s="2635" t="s">
        <v>57</v>
      </c>
      <c r="B1" s="2635"/>
      <c r="C1" s="2635"/>
      <c r="D1" s="2635"/>
      <c r="E1" s="2635"/>
      <c r="F1" s="2635"/>
      <c r="G1" s="2635"/>
      <c r="H1" s="2635"/>
    </row>
    <row r="2" spans="1:10" ht="20.149999999999999" customHeight="1" thickBot="1" x14ac:dyDescent="0.4">
      <c r="A2" s="2635"/>
      <c r="B2" s="2635"/>
      <c r="C2" s="2635"/>
      <c r="D2" s="2635"/>
      <c r="E2" s="2635"/>
      <c r="F2" s="2635"/>
      <c r="G2" s="2635"/>
      <c r="H2" s="2635"/>
      <c r="I2" s="2755" t="s">
        <v>2019</v>
      </c>
      <c r="J2" s="2756"/>
    </row>
    <row r="3" spans="1:10" ht="20.149999999999999" customHeight="1" thickBot="1" x14ac:dyDescent="0.4">
      <c r="A3" s="2635"/>
      <c r="B3" s="2635"/>
      <c r="C3" s="2635"/>
      <c r="D3" s="2635"/>
      <c r="E3" s="2635"/>
      <c r="F3" s="2635"/>
      <c r="G3" s="2635"/>
      <c r="H3" s="2635"/>
      <c r="I3" s="2755" t="s">
        <v>2020</v>
      </c>
      <c r="J3" s="2756"/>
    </row>
    <row r="4" spans="1:10" ht="15.65" customHeight="1" x14ac:dyDescent="0.35">
      <c r="A4" s="2635"/>
      <c r="B4" s="2635"/>
      <c r="C4" s="2635"/>
      <c r="D4" s="2635"/>
      <c r="E4" s="2635"/>
      <c r="F4" s="2635"/>
      <c r="G4" s="2635"/>
      <c r="H4" s="2635"/>
    </row>
    <row r="5" spans="1:10" ht="15.65" customHeight="1" x14ac:dyDescent="0.35">
      <c r="A5" s="49"/>
      <c r="B5" s="49"/>
      <c r="C5" s="49"/>
      <c r="D5" s="49"/>
      <c r="E5" s="49"/>
      <c r="F5" s="49"/>
      <c r="G5" s="49"/>
      <c r="H5" s="49"/>
    </row>
    <row r="6" spans="1:10" ht="15.65" customHeight="1" thickBot="1" x14ac:dyDescent="0.4">
      <c r="A6" s="49"/>
      <c r="B6" s="49"/>
      <c r="C6" s="49"/>
      <c r="D6" s="49"/>
      <c r="E6" s="49"/>
      <c r="F6" s="49"/>
      <c r="G6" s="49"/>
      <c r="H6" s="49"/>
    </row>
    <row r="7" spans="1:10" ht="15.65" customHeight="1" x14ac:dyDescent="0.35">
      <c r="A7" s="49"/>
      <c r="B7" s="49"/>
      <c r="C7" s="2757" t="s">
        <v>16</v>
      </c>
      <c r="D7" s="2758"/>
      <c r="E7" s="2758"/>
      <c r="F7" s="2758"/>
      <c r="G7" s="2758"/>
      <c r="H7" s="2759"/>
    </row>
    <row r="8" spans="1:10" ht="28.5" customHeight="1" x14ac:dyDescent="0.35">
      <c r="A8" s="49"/>
      <c r="B8" s="49"/>
      <c r="C8" s="2760" t="s">
        <v>60</v>
      </c>
      <c r="D8" s="2761"/>
      <c r="E8" s="2653" t="s">
        <v>1966</v>
      </c>
      <c r="F8" s="2653"/>
      <c r="G8" s="2653"/>
      <c r="H8" s="2762"/>
    </row>
    <row r="9" spans="1:10" ht="45" hidden="1" customHeight="1" x14ac:dyDescent="0.35">
      <c r="A9" s="49"/>
      <c r="B9" s="49"/>
      <c r="C9" s="2764" t="s">
        <v>60</v>
      </c>
      <c r="D9" s="2765"/>
      <c r="E9" s="2649" t="s">
        <v>1967</v>
      </c>
      <c r="F9" s="2649"/>
      <c r="G9" s="2649"/>
      <c r="H9" s="2763"/>
    </row>
    <row r="10" spans="1:10" ht="32.5" customHeight="1" x14ac:dyDescent="0.35">
      <c r="A10" s="49"/>
      <c r="B10" s="49"/>
      <c r="C10" s="2750" t="s">
        <v>60</v>
      </c>
      <c r="D10" s="2751"/>
      <c r="E10" s="2752" t="s">
        <v>1968</v>
      </c>
      <c r="F10" s="2753"/>
      <c r="G10" s="2753"/>
      <c r="H10" s="2754"/>
    </row>
    <row r="11" spans="1:10" ht="28" customHeight="1" x14ac:dyDescent="0.35">
      <c r="A11" s="49"/>
      <c r="B11" s="49"/>
      <c r="C11" s="2750" t="s">
        <v>60</v>
      </c>
      <c r="D11" s="2751"/>
      <c r="E11" s="2752" t="s">
        <v>1969</v>
      </c>
      <c r="F11" s="2753"/>
      <c r="G11" s="2753"/>
      <c r="H11" s="2754"/>
    </row>
    <row r="12" spans="1:10" ht="15.65" customHeight="1" x14ac:dyDescent="0.35">
      <c r="A12" s="49"/>
      <c r="B12" s="49"/>
      <c r="C12" s="2750" t="s">
        <v>60</v>
      </c>
      <c r="D12" s="2751"/>
      <c r="E12" s="2653" t="s">
        <v>1970</v>
      </c>
      <c r="F12" s="2653"/>
      <c r="G12" s="2653"/>
      <c r="H12" s="2762"/>
    </row>
    <row r="13" spans="1:10" ht="15.65" customHeight="1" x14ac:dyDescent="0.35">
      <c r="A13" s="49"/>
      <c r="B13" s="49"/>
      <c r="C13" s="2750" t="s">
        <v>60</v>
      </c>
      <c r="D13" s="2751"/>
      <c r="E13" s="2649" t="s">
        <v>1971</v>
      </c>
      <c r="F13" s="2649"/>
      <c r="G13" s="2649"/>
      <c r="H13" s="2763"/>
    </row>
    <row r="14" spans="1:10" ht="15.65" customHeight="1" x14ac:dyDescent="0.35">
      <c r="A14" s="49"/>
      <c r="B14" s="49"/>
      <c r="C14" s="2750" t="s">
        <v>60</v>
      </c>
      <c r="D14" s="2751"/>
      <c r="E14" s="2752" t="s">
        <v>1972</v>
      </c>
      <c r="F14" s="2753"/>
      <c r="G14" s="2753"/>
      <c r="H14" s="2754"/>
    </row>
    <row r="15" spans="1:10" ht="32.5" customHeight="1" x14ac:dyDescent="0.35">
      <c r="A15" s="49"/>
      <c r="B15" s="49"/>
      <c r="C15" s="2750" t="s">
        <v>60</v>
      </c>
      <c r="D15" s="2751"/>
      <c r="E15" s="2752" t="s">
        <v>1973</v>
      </c>
      <c r="F15" s="2753"/>
      <c r="G15" s="2753"/>
      <c r="H15" s="2754"/>
    </row>
    <row r="16" spans="1:10" ht="46" customHeight="1" x14ac:dyDescent="0.35">
      <c r="A16" s="49"/>
      <c r="B16" s="49"/>
      <c r="C16" s="2750" t="s">
        <v>60</v>
      </c>
      <c r="D16" s="2751"/>
      <c r="E16" s="2752" t="s">
        <v>1549</v>
      </c>
      <c r="F16" s="2753"/>
      <c r="G16" s="2753"/>
      <c r="H16" s="2754"/>
    </row>
    <row r="17" spans="1:8" ht="32.5" customHeight="1" x14ac:dyDescent="0.35">
      <c r="A17" s="49"/>
      <c r="B17" s="49"/>
      <c r="C17" s="2750" t="s">
        <v>60</v>
      </c>
      <c r="D17" s="2751"/>
      <c r="E17" s="2752" t="s">
        <v>1974</v>
      </c>
      <c r="F17" s="2753"/>
      <c r="G17" s="2753"/>
      <c r="H17" s="2754"/>
    </row>
    <row r="18" spans="1:8" ht="32.5" customHeight="1" x14ac:dyDescent="0.35">
      <c r="A18" s="49"/>
      <c r="B18" s="49"/>
      <c r="C18" s="2750" t="s">
        <v>60</v>
      </c>
      <c r="D18" s="2751"/>
      <c r="E18" s="2752" t="s">
        <v>1975</v>
      </c>
      <c r="F18" s="2753"/>
      <c r="G18" s="2753"/>
      <c r="H18" s="2754"/>
    </row>
    <row r="19" spans="1:8" ht="32.5" customHeight="1" x14ac:dyDescent="0.35">
      <c r="A19" s="49"/>
      <c r="B19" s="49"/>
      <c r="C19" s="2750" t="s">
        <v>60</v>
      </c>
      <c r="D19" s="2751"/>
      <c r="E19" s="2752" t="s">
        <v>1976</v>
      </c>
      <c r="F19" s="2753"/>
      <c r="G19" s="2753"/>
      <c r="H19" s="2754"/>
    </row>
    <row r="20" spans="1:8" ht="32.5" customHeight="1" x14ac:dyDescent="0.35">
      <c r="A20" s="49"/>
      <c r="B20" s="49"/>
      <c r="C20" s="2750" t="s">
        <v>60</v>
      </c>
      <c r="D20" s="2751"/>
      <c r="E20" s="2752" t="s">
        <v>1977</v>
      </c>
      <c r="F20" s="2753"/>
      <c r="G20" s="2753"/>
      <c r="H20" s="2754"/>
    </row>
    <row r="21" spans="1:8" ht="32.5" customHeight="1" x14ac:dyDescent="0.35">
      <c r="A21" s="49"/>
      <c r="B21" s="49"/>
      <c r="C21" s="2750" t="s">
        <v>60</v>
      </c>
      <c r="D21" s="2751"/>
      <c r="E21" s="2752" t="s">
        <v>1978</v>
      </c>
      <c r="F21" s="2753"/>
      <c r="G21" s="2753"/>
      <c r="H21" s="2754"/>
    </row>
    <row r="22" spans="1:8" ht="32.5" customHeight="1" x14ac:dyDescent="0.35">
      <c r="A22" s="49"/>
      <c r="B22" s="49"/>
      <c r="C22" s="2750" t="s">
        <v>60</v>
      </c>
      <c r="D22" s="2751"/>
      <c r="E22" s="2752" t="s">
        <v>1979</v>
      </c>
      <c r="F22" s="2753"/>
      <c r="G22" s="2753"/>
      <c r="H22" s="2754"/>
    </row>
    <row r="23" spans="1:8" ht="41" customHeight="1" x14ac:dyDescent="0.35">
      <c r="A23" s="49"/>
      <c r="B23" s="49"/>
      <c r="C23" s="2750" t="s">
        <v>60</v>
      </c>
      <c r="D23" s="2751"/>
      <c r="E23" s="2752" t="s">
        <v>1548</v>
      </c>
      <c r="F23" s="2753"/>
      <c r="G23" s="2753"/>
      <c r="H23" s="2754"/>
    </row>
    <row r="24" spans="1:8" ht="32.5" customHeight="1" x14ac:dyDescent="0.35">
      <c r="A24" s="49"/>
      <c r="B24" s="49"/>
      <c r="C24" s="2750" t="s">
        <v>60</v>
      </c>
      <c r="D24" s="2751"/>
      <c r="E24" s="2752" t="s">
        <v>1980</v>
      </c>
      <c r="F24" s="2753"/>
      <c r="G24" s="2753"/>
      <c r="H24" s="2754"/>
    </row>
    <row r="25" spans="1:8" ht="32.5" customHeight="1" thickBot="1" x14ac:dyDescent="0.4">
      <c r="A25" s="49"/>
      <c r="B25" s="49"/>
      <c r="C25" s="2745" t="s">
        <v>60</v>
      </c>
      <c r="D25" s="2746"/>
      <c r="E25" s="2747" t="s">
        <v>1981</v>
      </c>
      <c r="F25" s="2748"/>
      <c r="G25" s="2748"/>
      <c r="H25" s="2749"/>
    </row>
    <row r="26" spans="1:8" ht="15.65" customHeight="1" x14ac:dyDescent="0.35">
      <c r="A26" s="49"/>
      <c r="B26" s="49"/>
      <c r="C26" s="49"/>
      <c r="D26" s="49"/>
      <c r="E26" s="49"/>
      <c r="F26" s="49"/>
      <c r="G26" s="49"/>
      <c r="H26" s="49"/>
    </row>
    <row r="27" spans="1:8" ht="200" customHeight="1" x14ac:dyDescent="0.35">
      <c r="A27" s="49"/>
      <c r="B27" s="49"/>
      <c r="C27" s="49"/>
      <c r="D27" s="49"/>
      <c r="E27" s="49"/>
      <c r="F27" s="49"/>
      <c r="G27" s="49"/>
      <c r="H27" s="49"/>
    </row>
    <row r="28" spans="1:8" ht="200" customHeight="1" x14ac:dyDescent="0.35">
      <c r="A28" s="49"/>
      <c r="B28" s="49"/>
      <c r="C28" s="49"/>
      <c r="D28" s="49"/>
      <c r="E28" s="49"/>
      <c r="F28" s="49"/>
      <c r="G28" s="49"/>
      <c r="H28" s="49"/>
    </row>
    <row r="29" spans="1:8" ht="200" customHeight="1" x14ac:dyDescent="0.35">
      <c r="A29" s="49"/>
      <c r="B29" s="49"/>
    </row>
    <row r="30" spans="1:8" ht="200" customHeight="1" x14ac:dyDescent="0.35">
      <c r="A30" s="49"/>
      <c r="B30" s="49"/>
    </row>
    <row r="31" spans="1:8" ht="200" customHeight="1" x14ac:dyDescent="0.35">
      <c r="A31" s="49"/>
      <c r="B31" s="49"/>
      <c r="C31" s="49"/>
      <c r="D31" s="49"/>
      <c r="F31" s="49"/>
      <c r="G31" s="49"/>
      <c r="H31" s="49"/>
    </row>
    <row r="32" spans="1:8" ht="200" customHeight="1" x14ac:dyDescent="0.35">
      <c r="A32" s="49"/>
      <c r="B32" s="49"/>
      <c r="C32" s="49"/>
      <c r="D32" s="49"/>
      <c r="F32" s="49"/>
      <c r="G32" s="49"/>
      <c r="H32" s="49"/>
    </row>
    <row r="33" spans="1:256" ht="200" customHeight="1" x14ac:dyDescent="0.35">
      <c r="A33" s="49"/>
      <c r="B33" s="49"/>
      <c r="C33" s="49"/>
      <c r="D33" s="49"/>
      <c r="F33" s="49"/>
      <c r="G33" s="49"/>
      <c r="H33" s="49"/>
    </row>
    <row r="34" spans="1:256" ht="200" customHeight="1" x14ac:dyDescent="0.35">
      <c r="A34" s="49"/>
      <c r="B34" s="49"/>
      <c r="C34" s="49"/>
      <c r="D34" s="49"/>
      <c r="F34" s="49"/>
      <c r="G34" s="49"/>
      <c r="H34" s="49"/>
    </row>
    <row r="35" spans="1:256" ht="200" customHeight="1" x14ac:dyDescent="0.35">
      <c r="A35" s="49"/>
      <c r="B35" s="49"/>
      <c r="C35" s="49"/>
      <c r="D35" s="49"/>
      <c r="F35" s="49"/>
      <c r="G35" s="49"/>
      <c r="H35" s="49"/>
    </row>
    <row r="36" spans="1:256" ht="200" customHeight="1" x14ac:dyDescent="0.35">
      <c r="A36" s="49"/>
      <c r="B36" s="49"/>
      <c r="C36" s="49"/>
      <c r="D36" s="49"/>
      <c r="E36" s="49"/>
      <c r="F36" s="49"/>
      <c r="G36" s="49"/>
      <c r="H36" s="49"/>
    </row>
    <row r="37" spans="1:256" ht="200" customHeight="1" x14ac:dyDescent="0.35">
      <c r="A37" s="49"/>
      <c r="B37" s="49"/>
      <c r="C37" s="49"/>
      <c r="D37" s="49"/>
      <c r="E37" s="49"/>
      <c r="F37" s="49"/>
      <c r="G37" s="49"/>
      <c r="H37" s="49"/>
    </row>
    <row r="38" spans="1:256" ht="200" customHeight="1" x14ac:dyDescent="0.35">
      <c r="A38" s="49"/>
      <c r="B38" s="49"/>
      <c r="C38" s="49"/>
      <c r="D38" s="49"/>
      <c r="E38" s="49"/>
      <c r="F38" s="49"/>
      <c r="G38" s="49"/>
      <c r="H38" s="49"/>
    </row>
    <row r="39" spans="1:256" ht="15.5" customHeight="1" thickBot="1" x14ac:dyDescent="0.4"/>
    <row r="40" spans="1:256" ht="20" customHeight="1" thickBot="1" x14ac:dyDescent="0.4">
      <c r="D40" s="2738" t="s">
        <v>1982</v>
      </c>
      <c r="E40" s="2739"/>
      <c r="F40" s="2740"/>
    </row>
    <row r="41" spans="1:256" ht="15.65" customHeight="1" x14ac:dyDescent="0.35">
      <c r="B41" s="2737" t="s">
        <v>1551</v>
      </c>
      <c r="C41" s="2737"/>
      <c r="D41" s="2737"/>
      <c r="E41" s="2737"/>
      <c r="F41" s="2737"/>
      <c r="G41" s="2737"/>
      <c r="H41" s="2737"/>
      <c r="I41" s="2737"/>
      <c r="J41" s="2737"/>
      <c r="K41" s="2737"/>
      <c r="L41" s="2737"/>
      <c r="M41" s="2737"/>
      <c r="N41" s="2737"/>
    </row>
    <row r="42" spans="1:256" ht="15.65" customHeight="1" x14ac:dyDescent="0.35">
      <c r="B42" s="2737"/>
      <c r="C42" s="2737"/>
      <c r="D42" s="2737"/>
      <c r="E42" s="2737"/>
      <c r="F42" s="2737"/>
      <c r="G42" s="2737"/>
      <c r="H42" s="2737"/>
      <c r="I42" s="2737"/>
      <c r="J42" s="2737"/>
      <c r="K42" s="2737"/>
      <c r="L42" s="2737"/>
      <c r="M42" s="2737"/>
      <c r="N42" s="2737"/>
    </row>
    <row r="43" spans="1:256" x14ac:dyDescent="0.35">
      <c r="B43" s="2143"/>
      <c r="N43" s="2143"/>
      <c r="IV43" s="2143"/>
    </row>
    <row r="44" spans="1:256" x14ac:dyDescent="0.35">
      <c r="B44" s="2143"/>
      <c r="N44" s="2143"/>
      <c r="IV44" s="2143"/>
    </row>
    <row r="45" spans="1:256" x14ac:dyDescent="0.35">
      <c r="B45" s="2143"/>
      <c r="N45" s="2143"/>
      <c r="IV45" s="2143"/>
    </row>
    <row r="46" spans="1:256" x14ac:dyDescent="0.35">
      <c r="B46" s="2143"/>
      <c r="N46" s="2143"/>
      <c r="IV46" s="2143"/>
    </row>
    <row r="47" spans="1:256" x14ac:dyDescent="0.35">
      <c r="B47" s="2143"/>
      <c r="N47" s="2143"/>
      <c r="IV47" s="2143"/>
    </row>
    <row r="48" spans="1:256" x14ac:dyDescent="0.35">
      <c r="B48" s="2143"/>
      <c r="N48" s="2143"/>
      <c r="IV48" s="2143"/>
    </row>
    <row r="49" spans="2:256" x14ac:dyDescent="0.35">
      <c r="B49" s="2143"/>
      <c r="N49" s="2143"/>
      <c r="IV49" s="2143"/>
    </row>
    <row r="50" spans="2:256" x14ac:dyDescent="0.35">
      <c r="B50" s="2143"/>
      <c r="N50" s="2143"/>
      <c r="IV50" s="2143"/>
    </row>
    <row r="51" spans="2:256" x14ac:dyDescent="0.35">
      <c r="B51" s="2143"/>
      <c r="N51" s="2143"/>
      <c r="IV51" s="2143"/>
    </row>
    <row r="52" spans="2:256" x14ac:dyDescent="0.35">
      <c r="B52" s="2143"/>
      <c r="N52" s="2143"/>
      <c r="IV52" s="2143"/>
    </row>
    <row r="53" spans="2:256" x14ac:dyDescent="0.35">
      <c r="B53" s="2143"/>
      <c r="N53" s="2143"/>
      <c r="IV53" s="2143"/>
    </row>
    <row r="54" spans="2:256" x14ac:dyDescent="0.35">
      <c r="B54" s="2143"/>
      <c r="N54" s="2143"/>
      <c r="IV54" s="2143"/>
    </row>
    <row r="55" spans="2:256" x14ac:dyDescent="0.35">
      <c r="B55" s="2143"/>
      <c r="N55" s="2143"/>
      <c r="IV55" s="2143"/>
    </row>
    <row r="56" spans="2:256" x14ac:dyDescent="0.35">
      <c r="B56" s="2143"/>
      <c r="N56" s="2143"/>
      <c r="IV56" s="2143"/>
    </row>
    <row r="57" spans="2:256" x14ac:dyDescent="0.35">
      <c r="B57" s="2143"/>
      <c r="N57" s="2143"/>
      <c r="IV57" s="2143"/>
    </row>
    <row r="58" spans="2:256" x14ac:dyDescent="0.35">
      <c r="B58" s="2143"/>
      <c r="N58" s="2143"/>
      <c r="IV58" s="2143"/>
    </row>
    <row r="59" spans="2:256" x14ac:dyDescent="0.35">
      <c r="B59" s="2143"/>
      <c r="N59" s="2143"/>
      <c r="IV59" s="2143"/>
    </row>
    <row r="60" spans="2:256" ht="16" customHeight="1" x14ac:dyDescent="0.35">
      <c r="B60" s="2143"/>
      <c r="N60" s="2143"/>
      <c r="IV60" s="2143"/>
    </row>
    <row r="61" spans="2:256" ht="16" customHeight="1" thickBot="1" x14ac:dyDescent="0.4">
      <c r="B61" s="2143"/>
      <c r="N61" s="2143"/>
      <c r="IV61" s="2143"/>
    </row>
    <row r="62" spans="2:256" ht="16" thickTop="1" x14ac:dyDescent="0.35">
      <c r="B62" s="2143"/>
      <c r="D62" s="2688" t="s">
        <v>1551</v>
      </c>
      <c r="E62" s="2690"/>
      <c r="F62" s="2690"/>
      <c r="G62" s="2690"/>
      <c r="H62" s="2741"/>
      <c r="N62" s="2143"/>
      <c r="IV62" s="2143"/>
    </row>
    <row r="63" spans="2:256" x14ac:dyDescent="0.35">
      <c r="B63" s="2143"/>
      <c r="D63" s="2742"/>
      <c r="E63" s="2743"/>
      <c r="F63" s="2743"/>
      <c r="G63" s="2743"/>
      <c r="H63" s="2744"/>
      <c r="N63" s="2143"/>
      <c r="IV63" s="2143"/>
    </row>
    <row r="64" spans="2:256" x14ac:dyDescent="0.35">
      <c r="B64" s="2143"/>
      <c r="N64" s="2143"/>
      <c r="IV64" s="2143"/>
    </row>
    <row r="65" spans="2:256" x14ac:dyDescent="0.35">
      <c r="B65" s="2143"/>
      <c r="N65" s="2143"/>
      <c r="IV65" s="2143"/>
    </row>
    <row r="66" spans="2:256" x14ac:dyDescent="0.35">
      <c r="B66" s="2143"/>
      <c r="N66" s="2143"/>
      <c r="IV66" s="2143"/>
    </row>
    <row r="67" spans="2:256" x14ac:dyDescent="0.35">
      <c r="B67" s="2143"/>
      <c r="N67" s="2143"/>
      <c r="IV67" s="2143"/>
    </row>
    <row r="68" spans="2:256" x14ac:dyDescent="0.35">
      <c r="B68" s="2143"/>
      <c r="N68" s="2143"/>
      <c r="IV68" s="2143"/>
    </row>
    <row r="69" spans="2:256" x14ac:dyDescent="0.35">
      <c r="B69" s="2143"/>
      <c r="N69" s="2143"/>
      <c r="IV69" s="2143"/>
    </row>
    <row r="70" spans="2:256" x14ac:dyDescent="0.35">
      <c r="B70" s="2143"/>
      <c r="N70" s="2143"/>
      <c r="IV70" s="2143"/>
    </row>
    <row r="71" spans="2:256" x14ac:dyDescent="0.35">
      <c r="B71" s="2143"/>
      <c r="N71" s="2143"/>
      <c r="IV71" s="2143"/>
    </row>
    <row r="72" spans="2:256" x14ac:dyDescent="0.35">
      <c r="B72" s="2143"/>
      <c r="N72" s="2143"/>
      <c r="IV72" s="2143"/>
    </row>
    <row r="73" spans="2:256" x14ac:dyDescent="0.35">
      <c r="B73" s="2143"/>
      <c r="N73" s="2143"/>
      <c r="IV73" s="2143"/>
    </row>
    <row r="74" spans="2:256" x14ac:dyDescent="0.35">
      <c r="B74" s="2143"/>
      <c r="N74" s="2143"/>
      <c r="IV74" s="2143"/>
    </row>
    <row r="75" spans="2:256" x14ac:dyDescent="0.35">
      <c r="B75" s="2143"/>
      <c r="N75" s="2143"/>
      <c r="IV75" s="2143"/>
    </row>
    <row r="76" spans="2:256" x14ac:dyDescent="0.35">
      <c r="B76" s="2143"/>
      <c r="N76" s="2143"/>
      <c r="IV76" s="2143"/>
    </row>
    <row r="77" spans="2:256" x14ac:dyDescent="0.35">
      <c r="B77" s="2143"/>
      <c r="N77" s="2143"/>
      <c r="IV77" s="2143"/>
    </row>
    <row r="78" spans="2:256" x14ac:dyDescent="0.35">
      <c r="B78" s="2143"/>
      <c r="N78" s="2143"/>
      <c r="IV78" s="2143"/>
    </row>
    <row r="79" spans="2:256" x14ac:dyDescent="0.35">
      <c r="B79" s="2143"/>
      <c r="N79" s="2143"/>
      <c r="IV79" s="2143"/>
    </row>
    <row r="80" spans="2:256" x14ac:dyDescent="0.35">
      <c r="B80" s="2143"/>
      <c r="N80" s="2143"/>
      <c r="IV80" s="2143"/>
    </row>
    <row r="81" spans="2:256" x14ac:dyDescent="0.35">
      <c r="B81" s="2143"/>
      <c r="N81" s="2143"/>
      <c r="IV81" s="2143"/>
    </row>
    <row r="82" spans="2:256" x14ac:dyDescent="0.35">
      <c r="B82" s="2143"/>
      <c r="N82" s="2143"/>
      <c r="IV82" s="2143"/>
    </row>
    <row r="83" spans="2:256" x14ac:dyDescent="0.35">
      <c r="B83" s="2143"/>
      <c r="N83" s="2143"/>
      <c r="IV83" s="2143"/>
    </row>
    <row r="84" spans="2:256" x14ac:dyDescent="0.35">
      <c r="B84" s="2143"/>
      <c r="N84" s="2143"/>
      <c r="IV84" s="2143"/>
    </row>
    <row r="85" spans="2:256" x14ac:dyDescent="0.35">
      <c r="B85" s="2143"/>
      <c r="N85" s="2143"/>
      <c r="IV85" s="2143"/>
    </row>
    <row r="86" spans="2:256" x14ac:dyDescent="0.35">
      <c r="B86" s="2143"/>
      <c r="N86" s="2143"/>
      <c r="IV86" s="2143"/>
    </row>
    <row r="87" spans="2:256" x14ac:dyDescent="0.35">
      <c r="B87" s="2143"/>
      <c r="N87" s="2143"/>
      <c r="IV87" s="2143"/>
    </row>
    <row r="88" spans="2:256" x14ac:dyDescent="0.35">
      <c r="B88" s="2143"/>
      <c r="N88" s="2143"/>
      <c r="IV88" s="2143"/>
    </row>
    <row r="89" spans="2:256" x14ac:dyDescent="0.35">
      <c r="B89" s="2143"/>
      <c r="N89" s="2143"/>
      <c r="IV89" s="2143"/>
    </row>
    <row r="90" spans="2:256" x14ac:dyDescent="0.35">
      <c r="B90" s="2143"/>
      <c r="N90" s="2143"/>
      <c r="IV90" s="2143"/>
    </row>
    <row r="91" spans="2:256" x14ac:dyDescent="0.35">
      <c r="B91" s="2143"/>
      <c r="N91" s="2143"/>
      <c r="IV91" s="2143"/>
    </row>
    <row r="92" spans="2:256" x14ac:dyDescent="0.35">
      <c r="B92" s="2143"/>
      <c r="N92" s="2143"/>
      <c r="IV92" s="2143"/>
    </row>
    <row r="93" spans="2:256" x14ac:dyDescent="0.35">
      <c r="B93" s="2143"/>
      <c r="N93" s="2143"/>
      <c r="IV93" s="2143"/>
    </row>
    <row r="94" spans="2:256" x14ac:dyDescent="0.35">
      <c r="B94" s="2143"/>
      <c r="N94" s="2143"/>
      <c r="IV94" s="2143"/>
    </row>
    <row r="95" spans="2:256" x14ac:dyDescent="0.35">
      <c r="B95" s="2143"/>
      <c r="N95" s="2143"/>
      <c r="IV95" s="2143"/>
    </row>
    <row r="96" spans="2:256" x14ac:dyDescent="0.35">
      <c r="B96" s="2143"/>
      <c r="N96" s="2143"/>
      <c r="IV96" s="2143"/>
    </row>
    <row r="97" spans="2:256" x14ac:dyDescent="0.35">
      <c r="B97" s="2143"/>
      <c r="N97" s="2143"/>
      <c r="IV97" s="2143"/>
    </row>
    <row r="98" spans="2:256" x14ac:dyDescent="0.35">
      <c r="B98" s="2143"/>
      <c r="N98" s="2143"/>
      <c r="IV98" s="2143"/>
    </row>
    <row r="99" spans="2:256" x14ac:dyDescent="0.35">
      <c r="B99" s="2143"/>
      <c r="N99" s="2143"/>
      <c r="IV99" s="2143"/>
    </row>
    <row r="100" spans="2:256" x14ac:dyDescent="0.35">
      <c r="B100" s="2143"/>
      <c r="N100" s="2143"/>
      <c r="IV100" s="2143"/>
    </row>
    <row r="101" spans="2:256" x14ac:dyDescent="0.35">
      <c r="B101" s="2143"/>
      <c r="N101" s="2143"/>
      <c r="IV101" s="2143"/>
    </row>
    <row r="102" spans="2:256" x14ac:dyDescent="0.35">
      <c r="B102" s="2143"/>
      <c r="N102" s="2143"/>
      <c r="IV102" s="2143"/>
    </row>
    <row r="103" spans="2:256" x14ac:dyDescent="0.35">
      <c r="B103" s="2143"/>
      <c r="N103" s="2143"/>
      <c r="IV103" s="2143"/>
    </row>
    <row r="104" spans="2:256" x14ac:dyDescent="0.35">
      <c r="B104" s="2143"/>
      <c r="N104" s="2143"/>
      <c r="IV104" s="2143"/>
    </row>
    <row r="105" spans="2:256" x14ac:dyDescent="0.35">
      <c r="B105" s="2143"/>
      <c r="N105" s="2143"/>
      <c r="IV105" s="2143"/>
    </row>
    <row r="106" spans="2:256" x14ac:dyDescent="0.35">
      <c r="B106" s="2143"/>
      <c r="N106" s="2143"/>
      <c r="IV106" s="2143"/>
    </row>
    <row r="107" spans="2:256" x14ac:dyDescent="0.35">
      <c r="B107" s="2143"/>
      <c r="N107" s="2143"/>
      <c r="IV107" s="2143"/>
    </row>
    <row r="108" spans="2:256" x14ac:dyDescent="0.35">
      <c r="B108" s="2143"/>
      <c r="N108" s="2143"/>
      <c r="IV108" s="2143"/>
    </row>
    <row r="109" spans="2:256" x14ac:dyDescent="0.35">
      <c r="B109" s="2143"/>
      <c r="N109" s="2143"/>
      <c r="IV109" s="2143"/>
    </row>
    <row r="110" spans="2:256" x14ac:dyDescent="0.35">
      <c r="B110" s="2143"/>
      <c r="N110" s="2143"/>
      <c r="IV110" s="2143"/>
    </row>
    <row r="111" spans="2:256" x14ac:dyDescent="0.35">
      <c r="B111" s="2143"/>
      <c r="N111" s="2143"/>
      <c r="IV111" s="2143"/>
    </row>
    <row r="112" spans="2:256" x14ac:dyDescent="0.35">
      <c r="B112" s="2143"/>
      <c r="N112" s="2143"/>
      <c r="IV112" s="2143"/>
    </row>
    <row r="113" spans="2:256" x14ac:dyDescent="0.35">
      <c r="B113" s="2143"/>
      <c r="N113" s="2143"/>
      <c r="IV113" s="2143"/>
    </row>
    <row r="114" spans="2:256" x14ac:dyDescent="0.35">
      <c r="B114" s="2143"/>
      <c r="N114" s="2143"/>
      <c r="IV114" s="2143"/>
    </row>
    <row r="115" spans="2:256" x14ac:dyDescent="0.35">
      <c r="B115" s="2143"/>
      <c r="N115" s="2143"/>
      <c r="IV115" s="2143"/>
    </row>
    <row r="116" spans="2:256" x14ac:dyDescent="0.35">
      <c r="B116" s="2143"/>
      <c r="N116" s="2143"/>
      <c r="IV116" s="2143"/>
    </row>
    <row r="117" spans="2:256" x14ac:dyDescent="0.35">
      <c r="B117" s="2143"/>
      <c r="N117" s="2143"/>
      <c r="IV117" s="2143"/>
    </row>
    <row r="118" spans="2:256" x14ac:dyDescent="0.35">
      <c r="B118" s="2143"/>
      <c r="N118" s="2143"/>
      <c r="IV118" s="2143"/>
    </row>
    <row r="119" spans="2:256" x14ac:dyDescent="0.35">
      <c r="B119" s="2143"/>
      <c r="N119" s="2143"/>
      <c r="IV119" s="2143"/>
    </row>
    <row r="120" spans="2:256" x14ac:dyDescent="0.35">
      <c r="B120" s="2143"/>
      <c r="N120" s="2143"/>
      <c r="IV120" s="2143"/>
    </row>
    <row r="121" spans="2:256" x14ac:dyDescent="0.35">
      <c r="B121" s="2143"/>
      <c r="N121" s="2143"/>
      <c r="IV121" s="2143"/>
    </row>
    <row r="122" spans="2:256" x14ac:dyDescent="0.35">
      <c r="B122" s="2143"/>
      <c r="N122" s="2143"/>
      <c r="IV122" s="2143"/>
    </row>
    <row r="123" spans="2:256" x14ac:dyDescent="0.35">
      <c r="B123" s="2143"/>
      <c r="N123" s="2143"/>
      <c r="IV123" s="2143"/>
    </row>
    <row r="124" spans="2:256" x14ac:dyDescent="0.35">
      <c r="B124" s="2143"/>
      <c r="N124" s="2143"/>
      <c r="IV124" s="2143"/>
    </row>
    <row r="125" spans="2:256" x14ac:dyDescent="0.35">
      <c r="B125" s="2143"/>
      <c r="N125" s="2143"/>
      <c r="IV125" s="2143"/>
    </row>
    <row r="126" spans="2:256" x14ac:dyDescent="0.35">
      <c r="B126" s="2143"/>
      <c r="N126" s="2143"/>
      <c r="IV126" s="2143"/>
    </row>
    <row r="127" spans="2:256" x14ac:dyDescent="0.35">
      <c r="B127" s="2143"/>
      <c r="N127" s="2143"/>
      <c r="IV127" s="2143"/>
    </row>
    <row r="128" spans="2:256" x14ac:dyDescent="0.35">
      <c r="B128" s="2143"/>
      <c r="N128" s="2143"/>
      <c r="IV128" s="2143"/>
    </row>
    <row r="129" spans="2:256" x14ac:dyDescent="0.35">
      <c r="B129" s="2143"/>
      <c r="N129" s="2143"/>
      <c r="IV129" s="2143"/>
    </row>
    <row r="130" spans="2:256" x14ac:dyDescent="0.35">
      <c r="B130" s="2143"/>
      <c r="N130" s="2143"/>
      <c r="IV130" s="2143"/>
    </row>
    <row r="131" spans="2:256" x14ac:dyDescent="0.35">
      <c r="B131" s="2143"/>
      <c r="N131" s="2143"/>
      <c r="IV131" s="2143"/>
    </row>
    <row r="132" spans="2:256" x14ac:dyDescent="0.35">
      <c r="B132" s="2143"/>
      <c r="N132" s="2143"/>
      <c r="IV132" s="2143"/>
    </row>
    <row r="133" spans="2:256" x14ac:dyDescent="0.35">
      <c r="B133" s="2143"/>
      <c r="N133" s="2143"/>
      <c r="IV133" s="2143"/>
    </row>
    <row r="134" spans="2:256" x14ac:dyDescent="0.35">
      <c r="B134" s="2143"/>
      <c r="N134" s="2143"/>
      <c r="IV134" s="2143"/>
    </row>
    <row r="135" spans="2:256" x14ac:dyDescent="0.35">
      <c r="B135" s="2143"/>
      <c r="N135" s="2143"/>
      <c r="IV135" s="2143"/>
    </row>
    <row r="136" spans="2:256" x14ac:dyDescent="0.35">
      <c r="B136" s="2143"/>
      <c r="N136" s="2143"/>
      <c r="IV136" s="2143"/>
    </row>
    <row r="137" spans="2:256" x14ac:dyDescent="0.35">
      <c r="B137" s="2143"/>
      <c r="N137" s="2143"/>
      <c r="IV137" s="2143"/>
    </row>
    <row r="138" spans="2:256" x14ac:dyDescent="0.35">
      <c r="B138" s="2143"/>
      <c r="N138" s="2143"/>
      <c r="IV138" s="2143"/>
    </row>
    <row r="139" spans="2:256" x14ac:dyDescent="0.35">
      <c r="B139" s="2143"/>
      <c r="N139" s="2143"/>
      <c r="IV139" s="2143"/>
    </row>
    <row r="140" spans="2:256" x14ac:dyDescent="0.35">
      <c r="B140" s="2143"/>
      <c r="N140" s="2143"/>
      <c r="IV140" s="2143"/>
    </row>
    <row r="141" spans="2:256" x14ac:dyDescent="0.35">
      <c r="B141" s="2143"/>
      <c r="N141" s="2143"/>
      <c r="IV141" s="2143"/>
    </row>
    <row r="142" spans="2:256" x14ac:dyDescent="0.35">
      <c r="B142" s="2143"/>
      <c r="N142" s="2143"/>
      <c r="IV142" s="2143"/>
    </row>
    <row r="143" spans="2:256" x14ac:dyDescent="0.35">
      <c r="B143" s="2143"/>
      <c r="N143" s="2143"/>
      <c r="IV143" s="2143"/>
    </row>
    <row r="144" spans="2:256" x14ac:dyDescent="0.35">
      <c r="B144" s="2143"/>
      <c r="N144" s="2143"/>
      <c r="IV144" s="2143"/>
    </row>
    <row r="145" spans="2:256" x14ac:dyDescent="0.35">
      <c r="B145" s="2143"/>
      <c r="N145" s="2143"/>
      <c r="IV145" s="2143"/>
    </row>
    <row r="146" spans="2:256" x14ac:dyDescent="0.35">
      <c r="B146" s="2143"/>
      <c r="N146" s="2143"/>
      <c r="IV146" s="2143"/>
    </row>
    <row r="147" spans="2:256" x14ac:dyDescent="0.35">
      <c r="B147" s="2143"/>
      <c r="N147" s="2143"/>
      <c r="IV147" s="2143"/>
    </row>
    <row r="148" spans="2:256" x14ac:dyDescent="0.35">
      <c r="B148" s="2143"/>
      <c r="N148" s="2143"/>
      <c r="IV148" s="2143"/>
    </row>
    <row r="149" spans="2:256" x14ac:dyDescent="0.35">
      <c r="B149" s="2143"/>
      <c r="N149" s="2143"/>
      <c r="IV149" s="2143"/>
    </row>
    <row r="150" spans="2:256" x14ac:dyDescent="0.35">
      <c r="B150" s="2143"/>
      <c r="N150" s="2143"/>
      <c r="IV150" s="2143"/>
    </row>
    <row r="151" spans="2:256" x14ac:dyDescent="0.35">
      <c r="B151" s="2143"/>
      <c r="N151" s="2143"/>
      <c r="IV151" s="2143"/>
    </row>
    <row r="152" spans="2:256" x14ac:dyDescent="0.35">
      <c r="B152" s="2143"/>
      <c r="N152" s="2143"/>
      <c r="IV152" s="2143"/>
    </row>
    <row r="153" spans="2:256" x14ac:dyDescent="0.35">
      <c r="B153" s="2143"/>
      <c r="N153" s="2143"/>
      <c r="IV153" s="2143"/>
    </row>
    <row r="154" spans="2:256" x14ac:dyDescent="0.35">
      <c r="B154" s="2143"/>
      <c r="N154" s="2143"/>
      <c r="IV154" s="2143"/>
    </row>
    <row r="155" spans="2:256" x14ac:dyDescent="0.35">
      <c r="B155" s="2143"/>
      <c r="N155" s="2143"/>
      <c r="IV155" s="2143"/>
    </row>
    <row r="156" spans="2:256" x14ac:dyDescent="0.35">
      <c r="B156" s="2143"/>
      <c r="N156" s="2143"/>
      <c r="IV156" s="2143"/>
    </row>
    <row r="157" spans="2:256" x14ac:dyDescent="0.35">
      <c r="B157" s="2143"/>
      <c r="N157" s="2143"/>
      <c r="IV157" s="2143"/>
    </row>
    <row r="158" spans="2:256" x14ac:dyDescent="0.35">
      <c r="B158" s="2143"/>
      <c r="N158" s="2143"/>
      <c r="IV158" s="2143"/>
    </row>
    <row r="159" spans="2:256" x14ac:dyDescent="0.35">
      <c r="B159" s="2143"/>
      <c r="N159" s="2143"/>
      <c r="IV159" s="2143"/>
    </row>
    <row r="160" spans="2:256" x14ac:dyDescent="0.35">
      <c r="B160" s="2143"/>
      <c r="N160" s="2143"/>
      <c r="IV160" s="2143"/>
    </row>
    <row r="161" spans="2:256" x14ac:dyDescent="0.35">
      <c r="B161" s="2143"/>
      <c r="N161" s="2143"/>
      <c r="IV161" s="2143"/>
    </row>
    <row r="162" spans="2:256" x14ac:dyDescent="0.35">
      <c r="B162" s="2143"/>
      <c r="N162" s="2143"/>
      <c r="IV162" s="2143"/>
    </row>
    <row r="163" spans="2:256" x14ac:dyDescent="0.35">
      <c r="B163" s="2143"/>
      <c r="N163" s="2143"/>
      <c r="IV163" s="2143"/>
    </row>
    <row r="164" spans="2:256" x14ac:dyDescent="0.35">
      <c r="B164" s="2143"/>
      <c r="N164" s="2143"/>
      <c r="IV164" s="2143"/>
    </row>
    <row r="165" spans="2:256" x14ac:dyDescent="0.35">
      <c r="B165" s="2143"/>
      <c r="N165" s="2143"/>
      <c r="IV165" s="2143"/>
    </row>
    <row r="166" spans="2:256" x14ac:dyDescent="0.35">
      <c r="B166" s="2143"/>
      <c r="N166" s="2143"/>
      <c r="IV166" s="2143"/>
    </row>
    <row r="167" spans="2:256" x14ac:dyDescent="0.35">
      <c r="B167" s="2143"/>
      <c r="N167" s="2143"/>
      <c r="IV167" s="2143"/>
    </row>
    <row r="168" spans="2:256" x14ac:dyDescent="0.35">
      <c r="B168" s="2143"/>
      <c r="N168" s="2143"/>
      <c r="IV168" s="2143"/>
    </row>
    <row r="169" spans="2:256" x14ac:dyDescent="0.35">
      <c r="B169" s="2143"/>
      <c r="N169" s="2143"/>
      <c r="IV169" s="2143"/>
    </row>
    <row r="170" spans="2:256" x14ac:dyDescent="0.35">
      <c r="B170" s="2143"/>
      <c r="N170" s="2143"/>
      <c r="IV170" s="2143"/>
    </row>
    <row r="171" spans="2:256" x14ac:dyDescent="0.35">
      <c r="B171" s="2143"/>
      <c r="N171" s="2143"/>
      <c r="IV171" s="2143"/>
    </row>
    <row r="172" spans="2:256" x14ac:dyDescent="0.35">
      <c r="B172" s="2143"/>
      <c r="N172" s="2143"/>
      <c r="IV172" s="2143"/>
    </row>
    <row r="173" spans="2:256" x14ac:dyDescent="0.35">
      <c r="B173" s="2143"/>
      <c r="N173" s="2143"/>
      <c r="IV173" s="2143"/>
    </row>
    <row r="174" spans="2:256" x14ac:dyDescent="0.35">
      <c r="B174" s="2143"/>
      <c r="N174" s="2143"/>
      <c r="IV174" s="2143"/>
    </row>
    <row r="175" spans="2:256" x14ac:dyDescent="0.35">
      <c r="B175" s="2143"/>
      <c r="N175" s="2143"/>
      <c r="IV175" s="2143"/>
    </row>
    <row r="176" spans="2:256" x14ac:dyDescent="0.35">
      <c r="B176" s="2143"/>
      <c r="N176" s="2143"/>
      <c r="IV176" s="2143"/>
    </row>
    <row r="177" spans="2:256" x14ac:dyDescent="0.35">
      <c r="B177" s="2143"/>
      <c r="N177" s="2143"/>
      <c r="IV177" s="2143"/>
    </row>
    <row r="178" spans="2:256" x14ac:dyDescent="0.35">
      <c r="B178" s="2143"/>
      <c r="N178" s="2143"/>
      <c r="IV178" s="2143"/>
    </row>
    <row r="179" spans="2:256" x14ac:dyDescent="0.35">
      <c r="B179" s="2143"/>
      <c r="N179" s="2143"/>
      <c r="IV179" s="2143"/>
    </row>
    <row r="180" spans="2:256" x14ac:dyDescent="0.35">
      <c r="B180" s="2143"/>
      <c r="N180" s="2143"/>
      <c r="IV180" s="2143"/>
    </row>
    <row r="181" spans="2:256" x14ac:dyDescent="0.35">
      <c r="B181" s="2143"/>
      <c r="N181" s="2143"/>
      <c r="IV181" s="2143"/>
    </row>
    <row r="182" spans="2:256" x14ac:dyDescent="0.35">
      <c r="B182" s="2143"/>
      <c r="N182" s="2143"/>
      <c r="IV182" s="2143"/>
    </row>
    <row r="183" spans="2:256" x14ac:dyDescent="0.35">
      <c r="B183" s="2143"/>
      <c r="N183" s="2143"/>
      <c r="IV183" s="2143"/>
    </row>
    <row r="184" spans="2:256" x14ac:dyDescent="0.35">
      <c r="B184" s="2143"/>
      <c r="N184" s="2143"/>
      <c r="IV184" s="2143"/>
    </row>
    <row r="185" spans="2:256" x14ac:dyDescent="0.35">
      <c r="B185" s="2143"/>
      <c r="N185" s="2143"/>
      <c r="IV185" s="2143"/>
    </row>
    <row r="186" spans="2:256" x14ac:dyDescent="0.35">
      <c r="B186" s="2143"/>
      <c r="N186" s="2143"/>
      <c r="IV186" s="2143"/>
    </row>
    <row r="187" spans="2:256" x14ac:dyDescent="0.35">
      <c r="B187" s="2143"/>
      <c r="N187" s="2143"/>
      <c r="IV187" s="2143"/>
    </row>
    <row r="188" spans="2:256" x14ac:dyDescent="0.35">
      <c r="B188" s="2143"/>
      <c r="N188" s="2143"/>
      <c r="IV188" s="2143"/>
    </row>
    <row r="189" spans="2:256" x14ac:dyDescent="0.35">
      <c r="B189" s="2143"/>
      <c r="N189" s="2143"/>
      <c r="IV189" s="2143"/>
    </row>
    <row r="190" spans="2:256" x14ac:dyDescent="0.35">
      <c r="B190" s="2143"/>
      <c r="N190" s="2143"/>
      <c r="IV190" s="2143"/>
    </row>
    <row r="191" spans="2:256" x14ac:dyDescent="0.35">
      <c r="B191" s="2143"/>
      <c r="N191" s="2143"/>
      <c r="IV191" s="2143"/>
    </row>
    <row r="192" spans="2:256" x14ac:dyDescent="0.35">
      <c r="B192" s="2143"/>
      <c r="N192" s="2143"/>
      <c r="IV192" s="2143"/>
    </row>
    <row r="193" spans="2:256" x14ac:dyDescent="0.35">
      <c r="B193" s="2143"/>
      <c r="N193" s="2143"/>
      <c r="IV193" s="2143"/>
    </row>
    <row r="194" spans="2:256" x14ac:dyDescent="0.35">
      <c r="B194" s="2143"/>
      <c r="N194" s="2143"/>
      <c r="IV194" s="2143"/>
    </row>
    <row r="195" spans="2:256" x14ac:dyDescent="0.35">
      <c r="B195" s="2143"/>
      <c r="N195" s="2143"/>
      <c r="IV195" s="2143"/>
    </row>
    <row r="196" spans="2:256" x14ac:dyDescent="0.35">
      <c r="B196" s="2143"/>
      <c r="N196" s="2143"/>
      <c r="IV196" s="2143"/>
    </row>
    <row r="197" spans="2:256" x14ac:dyDescent="0.35">
      <c r="B197" s="2143"/>
      <c r="N197" s="2143"/>
      <c r="IV197" s="2143"/>
    </row>
    <row r="198" spans="2:256" x14ac:dyDescent="0.35">
      <c r="B198" s="2143"/>
      <c r="N198" s="2143"/>
      <c r="IV198" s="2143"/>
    </row>
    <row r="199" spans="2:256" x14ac:dyDescent="0.35">
      <c r="B199" s="2143"/>
      <c r="N199" s="2143"/>
      <c r="IV199" s="2143"/>
    </row>
    <row r="200" spans="2:256" x14ac:dyDescent="0.35">
      <c r="B200" s="2143"/>
      <c r="N200" s="2143"/>
      <c r="IV200" s="2143"/>
    </row>
    <row r="201" spans="2:256" x14ac:dyDescent="0.35">
      <c r="B201" s="2143"/>
      <c r="N201" s="2143"/>
      <c r="IV201" s="2143"/>
    </row>
    <row r="202" spans="2:256" x14ac:dyDescent="0.35">
      <c r="B202" s="2143"/>
      <c r="N202" s="2143"/>
      <c r="IV202" s="2143"/>
    </row>
    <row r="203" spans="2:256" x14ac:dyDescent="0.35">
      <c r="B203" s="2143"/>
      <c r="N203" s="2143"/>
      <c r="IV203" s="2143"/>
    </row>
    <row r="204" spans="2:256" x14ac:dyDescent="0.35">
      <c r="B204" s="2143"/>
      <c r="N204" s="2143"/>
      <c r="IV204" s="2143"/>
    </row>
    <row r="205" spans="2:256" x14ac:dyDescent="0.35">
      <c r="B205" s="2143"/>
      <c r="N205" s="2143"/>
      <c r="IV205" s="2143"/>
    </row>
    <row r="206" spans="2:256" x14ac:dyDescent="0.35">
      <c r="B206" s="2143"/>
      <c r="N206" s="2143"/>
      <c r="IV206" s="2143"/>
    </row>
    <row r="207" spans="2:256" x14ac:dyDescent="0.35">
      <c r="B207" s="2143"/>
      <c r="N207" s="2143"/>
      <c r="IV207" s="2143"/>
    </row>
    <row r="208" spans="2:256" x14ac:dyDescent="0.35">
      <c r="B208" s="2143"/>
      <c r="N208" s="2143"/>
      <c r="IV208" s="2143"/>
    </row>
    <row r="209" spans="2:256" x14ac:dyDescent="0.35">
      <c r="B209" s="2143"/>
      <c r="N209" s="2143"/>
      <c r="IV209" s="2143"/>
    </row>
    <row r="210" spans="2:256" x14ac:dyDescent="0.35">
      <c r="B210" s="2143"/>
      <c r="N210" s="2143"/>
      <c r="IV210" s="2143"/>
    </row>
    <row r="211" spans="2:256" x14ac:dyDescent="0.35">
      <c r="B211" s="2143"/>
      <c r="N211" s="2143"/>
      <c r="IV211" s="2143"/>
    </row>
    <row r="212" spans="2:256" x14ac:dyDescent="0.35">
      <c r="B212" s="2143"/>
      <c r="N212" s="2143"/>
      <c r="IV212" s="2143"/>
    </row>
    <row r="213" spans="2:256" x14ac:dyDescent="0.35">
      <c r="B213" s="2143"/>
      <c r="N213" s="2143"/>
      <c r="IV213" s="2143"/>
    </row>
    <row r="214" spans="2:256" x14ac:dyDescent="0.35">
      <c r="B214" s="2143"/>
      <c r="N214" s="2143"/>
      <c r="IV214" s="2143"/>
    </row>
    <row r="215" spans="2:256" x14ac:dyDescent="0.35">
      <c r="B215" s="2143"/>
      <c r="N215" s="2143"/>
      <c r="IV215" s="2143"/>
    </row>
    <row r="216" spans="2:256" x14ac:dyDescent="0.35">
      <c r="B216" s="2143"/>
      <c r="N216" s="2143"/>
      <c r="IV216" s="2143"/>
    </row>
    <row r="217" spans="2:256" x14ac:dyDescent="0.35">
      <c r="B217" s="2143"/>
      <c r="N217" s="2143"/>
    </row>
    <row r="218" spans="2:256" x14ac:dyDescent="0.35">
      <c r="B218" s="2143"/>
      <c r="N218" s="2143"/>
    </row>
    <row r="219" spans="2:256" x14ac:dyDescent="0.35">
      <c r="B219" s="2143"/>
      <c r="N219" s="2143"/>
    </row>
    <row r="220" spans="2:256" x14ac:dyDescent="0.35">
      <c r="B220" s="2143"/>
      <c r="N220" s="2143"/>
    </row>
    <row r="221" spans="2:256" x14ac:dyDescent="0.35">
      <c r="B221" s="2143"/>
      <c r="N221" s="2143"/>
    </row>
    <row r="222" spans="2:256" x14ac:dyDescent="0.35">
      <c r="B222" s="2143"/>
      <c r="N222" s="2143"/>
    </row>
    <row r="223" spans="2:256" x14ac:dyDescent="0.35">
      <c r="B223" s="2143"/>
      <c r="N223" s="2143"/>
    </row>
    <row r="224" spans="2:256" x14ac:dyDescent="0.35">
      <c r="B224" s="2143"/>
      <c r="N224" s="2143"/>
    </row>
    <row r="225" spans="2:14" x14ac:dyDescent="0.35">
      <c r="B225" s="2143"/>
      <c r="N225" s="2143"/>
    </row>
    <row r="226" spans="2:14" x14ac:dyDescent="0.35">
      <c r="B226" s="2143"/>
      <c r="N226" s="2143"/>
    </row>
    <row r="227" spans="2:14" x14ac:dyDescent="0.35">
      <c r="B227" s="2143"/>
      <c r="N227" s="2143"/>
    </row>
    <row r="228" spans="2:14" x14ac:dyDescent="0.35">
      <c r="B228" s="2143"/>
      <c r="N228" s="2143"/>
    </row>
    <row r="229" spans="2:14" x14ac:dyDescent="0.35">
      <c r="B229" s="2143"/>
      <c r="N229" s="2143"/>
    </row>
    <row r="230" spans="2:14" x14ac:dyDescent="0.35">
      <c r="B230" s="2143"/>
      <c r="N230" s="2143"/>
    </row>
    <row r="231" spans="2:14" x14ac:dyDescent="0.35">
      <c r="B231" s="2143"/>
      <c r="N231" s="2143"/>
    </row>
    <row r="232" spans="2:14" x14ac:dyDescent="0.35">
      <c r="B232" s="2143"/>
      <c r="N232" s="2143"/>
    </row>
    <row r="233" spans="2:14" x14ac:dyDescent="0.35">
      <c r="B233" s="2143"/>
      <c r="N233" s="2143"/>
    </row>
    <row r="234" spans="2:14" x14ac:dyDescent="0.35">
      <c r="B234" s="2143"/>
      <c r="N234" s="2143"/>
    </row>
    <row r="235" spans="2:14" x14ac:dyDescent="0.35">
      <c r="B235" s="2143"/>
      <c r="N235" s="2143"/>
    </row>
    <row r="236" spans="2:14" x14ac:dyDescent="0.35">
      <c r="B236" s="2143"/>
      <c r="N236" s="2143"/>
    </row>
    <row r="237" spans="2:14" x14ac:dyDescent="0.35">
      <c r="B237" s="2143"/>
      <c r="N237" s="2143"/>
    </row>
    <row r="238" spans="2:14" x14ac:dyDescent="0.35">
      <c r="B238" s="2143"/>
      <c r="N238" s="2143"/>
    </row>
    <row r="239" spans="2:14" x14ac:dyDescent="0.35">
      <c r="B239" s="2143"/>
      <c r="N239" s="2143"/>
    </row>
    <row r="240" spans="2:14" x14ac:dyDescent="0.35">
      <c r="B240" s="2143"/>
      <c r="N240" s="2143"/>
    </row>
    <row r="241" spans="2:14" x14ac:dyDescent="0.35">
      <c r="B241" s="2143"/>
      <c r="N241" s="2143"/>
    </row>
    <row r="242" spans="2:14" x14ac:dyDescent="0.35">
      <c r="B242" s="2143"/>
      <c r="N242" s="2143"/>
    </row>
    <row r="243" spans="2:14" x14ac:dyDescent="0.35">
      <c r="B243" s="2143"/>
      <c r="N243" s="2143"/>
    </row>
    <row r="244" spans="2:14" x14ac:dyDescent="0.35">
      <c r="B244" s="2143"/>
      <c r="N244" s="2143"/>
    </row>
    <row r="245" spans="2:14" x14ac:dyDescent="0.35">
      <c r="B245" s="2143"/>
      <c r="N245" s="2143"/>
    </row>
    <row r="246" spans="2:14" x14ac:dyDescent="0.35">
      <c r="B246" s="2143"/>
      <c r="N246" s="2143"/>
    </row>
    <row r="247" spans="2:14" x14ac:dyDescent="0.35">
      <c r="B247" s="2143"/>
      <c r="N247" s="2143"/>
    </row>
    <row r="248" spans="2:14" x14ac:dyDescent="0.35">
      <c r="B248" s="2143"/>
      <c r="N248" s="2143"/>
    </row>
    <row r="249" spans="2:14" x14ac:dyDescent="0.35">
      <c r="B249" s="2143"/>
      <c r="N249" s="2143"/>
    </row>
    <row r="250" spans="2:14" x14ac:dyDescent="0.35">
      <c r="B250" s="2143"/>
      <c r="N250" s="2143"/>
    </row>
    <row r="251" spans="2:14" x14ac:dyDescent="0.35">
      <c r="B251" s="2143"/>
      <c r="N251" s="2143"/>
    </row>
    <row r="252" spans="2:14" x14ac:dyDescent="0.35">
      <c r="B252" s="2143"/>
      <c r="N252" s="2143"/>
    </row>
    <row r="253" spans="2:14" x14ac:dyDescent="0.35">
      <c r="B253" s="2143"/>
      <c r="N253" s="2143"/>
    </row>
    <row r="254" spans="2:14" x14ac:dyDescent="0.35">
      <c r="B254" s="2143"/>
      <c r="N254" s="2143"/>
    </row>
    <row r="255" spans="2:14" x14ac:dyDescent="0.35">
      <c r="B255" s="2143"/>
      <c r="N255" s="2143"/>
    </row>
    <row r="256" spans="2:14" x14ac:dyDescent="0.35">
      <c r="B256" s="2143"/>
      <c r="N256" s="2143"/>
    </row>
    <row r="257" spans="2:14" x14ac:dyDescent="0.35">
      <c r="B257" s="2143"/>
      <c r="N257" s="2143"/>
    </row>
    <row r="258" spans="2:14" x14ac:dyDescent="0.35">
      <c r="B258" s="2143"/>
      <c r="N258" s="2143"/>
    </row>
    <row r="259" spans="2:14" x14ac:dyDescent="0.35">
      <c r="B259" s="2143"/>
      <c r="N259" s="2143"/>
    </row>
    <row r="260" spans="2:14" x14ac:dyDescent="0.35">
      <c r="B260" s="2143"/>
      <c r="N260" s="2143"/>
    </row>
    <row r="261" spans="2:14" x14ac:dyDescent="0.35">
      <c r="B261" s="2143"/>
      <c r="N261" s="2143"/>
    </row>
    <row r="262" spans="2:14" x14ac:dyDescent="0.35">
      <c r="B262" s="2143"/>
      <c r="N262" s="2143"/>
    </row>
    <row r="263" spans="2:14" x14ac:dyDescent="0.35">
      <c r="B263" s="2143"/>
      <c r="N263" s="2143"/>
    </row>
    <row r="264" spans="2:14" x14ac:dyDescent="0.35">
      <c r="B264" s="2143"/>
      <c r="N264" s="2143"/>
    </row>
    <row r="265" spans="2:14" x14ac:dyDescent="0.35">
      <c r="B265" s="2143"/>
      <c r="N265" s="2143"/>
    </row>
    <row r="266" spans="2:14" x14ac:dyDescent="0.35">
      <c r="B266" s="2143"/>
      <c r="N266" s="2143"/>
    </row>
    <row r="267" spans="2:14" x14ac:dyDescent="0.35">
      <c r="B267" s="2143"/>
      <c r="N267" s="2143"/>
    </row>
    <row r="268" spans="2:14" x14ac:dyDescent="0.35">
      <c r="B268" s="2143"/>
      <c r="N268" s="2143"/>
    </row>
    <row r="269" spans="2:14" x14ac:dyDescent="0.35">
      <c r="B269" s="2143"/>
      <c r="N269" s="2143"/>
    </row>
    <row r="270" spans="2:14" x14ac:dyDescent="0.35">
      <c r="B270" s="2143"/>
      <c r="N270" s="2143"/>
    </row>
    <row r="271" spans="2:14" x14ac:dyDescent="0.35">
      <c r="B271" s="2143"/>
      <c r="N271" s="2143"/>
    </row>
    <row r="272" spans="2:14" x14ac:dyDescent="0.35">
      <c r="B272" s="2143"/>
      <c r="N272" s="2143"/>
    </row>
    <row r="273" spans="2:14" x14ac:dyDescent="0.35">
      <c r="B273" s="2143"/>
      <c r="N273" s="2143"/>
    </row>
    <row r="274" spans="2:14" x14ac:dyDescent="0.35">
      <c r="B274" s="2143"/>
      <c r="N274" s="2143"/>
    </row>
    <row r="275" spans="2:14" x14ac:dyDescent="0.35">
      <c r="B275" s="2143"/>
      <c r="N275" s="2143"/>
    </row>
    <row r="276" spans="2:14" x14ac:dyDescent="0.35">
      <c r="B276" s="2143"/>
      <c r="N276" s="2143"/>
    </row>
    <row r="277" spans="2:14" x14ac:dyDescent="0.35">
      <c r="B277" s="2143"/>
      <c r="N277" s="2143"/>
    </row>
    <row r="278" spans="2:14" x14ac:dyDescent="0.35">
      <c r="B278" s="2143"/>
      <c r="N278" s="2143"/>
    </row>
    <row r="279" spans="2:14" x14ac:dyDescent="0.35">
      <c r="B279" s="2143"/>
      <c r="N279" s="2143"/>
    </row>
    <row r="280" spans="2:14" x14ac:dyDescent="0.35">
      <c r="B280" s="2143"/>
      <c r="N280" s="2143"/>
    </row>
    <row r="281" spans="2:14" x14ac:dyDescent="0.35">
      <c r="B281" s="2143"/>
      <c r="N281" s="2143"/>
    </row>
    <row r="282" spans="2:14" x14ac:dyDescent="0.35">
      <c r="B282" s="2143"/>
      <c r="N282" s="2143"/>
    </row>
    <row r="283" spans="2:14" x14ac:dyDescent="0.35">
      <c r="B283" s="2143"/>
      <c r="N283" s="2143"/>
    </row>
    <row r="284" spans="2:14" x14ac:dyDescent="0.35">
      <c r="B284" s="2143"/>
      <c r="N284" s="2143"/>
    </row>
    <row r="285" spans="2:14" x14ac:dyDescent="0.35">
      <c r="B285" s="2143"/>
      <c r="N285" s="2143"/>
    </row>
    <row r="286" spans="2:14" x14ac:dyDescent="0.35">
      <c r="B286" s="2143"/>
      <c r="N286" s="2143"/>
    </row>
    <row r="287" spans="2:14" x14ac:dyDescent="0.35">
      <c r="B287" s="2143"/>
      <c r="N287" s="2143"/>
    </row>
    <row r="288" spans="2:14" x14ac:dyDescent="0.35">
      <c r="B288" s="2143"/>
      <c r="N288" s="2143"/>
    </row>
    <row r="289" spans="2:14" x14ac:dyDescent="0.35">
      <c r="B289" s="2143"/>
      <c r="N289" s="2143"/>
    </row>
    <row r="290" spans="2:14" x14ac:dyDescent="0.35">
      <c r="B290" s="2143"/>
      <c r="N290" s="2143"/>
    </row>
    <row r="291" spans="2:14" x14ac:dyDescent="0.35">
      <c r="B291" s="2143"/>
      <c r="N291" s="2143"/>
    </row>
    <row r="292" spans="2:14" x14ac:dyDescent="0.35">
      <c r="B292" s="2143"/>
      <c r="N292" s="2143"/>
    </row>
    <row r="293" spans="2:14" x14ac:dyDescent="0.35">
      <c r="B293" s="2143"/>
      <c r="N293" s="2143"/>
    </row>
    <row r="294" spans="2:14" x14ac:dyDescent="0.35">
      <c r="B294" s="2143"/>
      <c r="N294" s="2143"/>
    </row>
    <row r="295" spans="2:14" x14ac:dyDescent="0.35">
      <c r="B295" s="2143"/>
      <c r="N295" s="2143"/>
    </row>
    <row r="296" spans="2:14" x14ac:dyDescent="0.35">
      <c r="B296" s="2143"/>
      <c r="N296" s="2143"/>
    </row>
    <row r="297" spans="2:14" x14ac:dyDescent="0.35">
      <c r="B297" s="2143"/>
      <c r="N297" s="2143"/>
    </row>
    <row r="298" spans="2:14" x14ac:dyDescent="0.35">
      <c r="B298" s="2143"/>
      <c r="N298" s="2143"/>
    </row>
    <row r="299" spans="2:14" x14ac:dyDescent="0.35">
      <c r="B299" s="2143"/>
      <c r="N299" s="2143"/>
    </row>
    <row r="300" spans="2:14" x14ac:dyDescent="0.35">
      <c r="B300" s="2143"/>
      <c r="N300" s="2143"/>
    </row>
    <row r="301" spans="2:14" x14ac:dyDescent="0.35">
      <c r="B301" s="2143"/>
      <c r="N301" s="2143"/>
    </row>
    <row r="302" spans="2:14" x14ac:dyDescent="0.35">
      <c r="B302" s="2143"/>
      <c r="N302" s="2143"/>
    </row>
    <row r="303" spans="2:14" x14ac:dyDescent="0.35">
      <c r="B303" s="2143"/>
      <c r="N303" s="2143"/>
    </row>
    <row r="304" spans="2:14" x14ac:dyDescent="0.35">
      <c r="B304" s="2143"/>
      <c r="N304" s="2143"/>
    </row>
    <row r="305" spans="2:14" x14ac:dyDescent="0.35">
      <c r="B305" s="2143"/>
      <c r="N305" s="2143"/>
    </row>
    <row r="306" spans="2:14" x14ac:dyDescent="0.35">
      <c r="B306" s="2143"/>
      <c r="N306" s="2143"/>
    </row>
    <row r="307" spans="2:14" x14ac:dyDescent="0.35">
      <c r="B307" s="2143"/>
      <c r="N307" s="2143"/>
    </row>
    <row r="308" spans="2:14" x14ac:dyDescent="0.35">
      <c r="B308" s="2143"/>
      <c r="N308" s="2143"/>
    </row>
    <row r="309" spans="2:14" x14ac:dyDescent="0.35">
      <c r="B309" s="2143"/>
      <c r="N309" s="2143"/>
    </row>
    <row r="310" spans="2:14" x14ac:dyDescent="0.35">
      <c r="B310" s="2143"/>
      <c r="N310" s="2143"/>
    </row>
    <row r="311" spans="2:14" x14ac:dyDescent="0.35">
      <c r="B311" s="2143"/>
      <c r="N311" s="2143"/>
    </row>
    <row r="312" spans="2:14" x14ac:dyDescent="0.35">
      <c r="B312" s="2143"/>
      <c r="N312" s="2143"/>
    </row>
    <row r="313" spans="2:14" x14ac:dyDescent="0.35">
      <c r="B313" s="2143"/>
      <c r="N313" s="2143"/>
    </row>
    <row r="314" spans="2:14" x14ac:dyDescent="0.35">
      <c r="B314" s="2143"/>
      <c r="N314" s="2143"/>
    </row>
    <row r="315" spans="2:14" x14ac:dyDescent="0.35">
      <c r="B315" s="2143"/>
      <c r="N315" s="2143"/>
    </row>
    <row r="316" spans="2:14" x14ac:dyDescent="0.35">
      <c r="B316" s="2143"/>
      <c r="N316" s="2143"/>
    </row>
    <row r="317" spans="2:14" x14ac:dyDescent="0.35">
      <c r="B317" s="2143"/>
      <c r="N317" s="2143"/>
    </row>
    <row r="318" spans="2:14" x14ac:dyDescent="0.35">
      <c r="B318" s="2143"/>
      <c r="N318" s="2143"/>
    </row>
    <row r="319" spans="2:14" x14ac:dyDescent="0.35">
      <c r="B319" s="2143"/>
      <c r="N319" s="2143"/>
    </row>
    <row r="320" spans="2:14" x14ac:dyDescent="0.35">
      <c r="B320" s="2143"/>
      <c r="N320" s="2143"/>
    </row>
    <row r="321" spans="2:14" x14ac:dyDescent="0.35">
      <c r="B321" s="2143"/>
      <c r="N321" s="2143"/>
    </row>
    <row r="322" spans="2:14" x14ac:dyDescent="0.35">
      <c r="B322" s="2143"/>
      <c r="N322" s="2143"/>
    </row>
    <row r="323" spans="2:14" x14ac:dyDescent="0.35">
      <c r="B323" s="2143"/>
      <c r="N323" s="2143"/>
    </row>
    <row r="324" spans="2:14" x14ac:dyDescent="0.35">
      <c r="B324" s="2143"/>
      <c r="N324" s="2143"/>
    </row>
    <row r="325" spans="2:14" x14ac:dyDescent="0.35">
      <c r="B325" s="2143"/>
      <c r="N325" s="2143"/>
    </row>
    <row r="326" spans="2:14" x14ac:dyDescent="0.35">
      <c r="B326" s="2143"/>
      <c r="N326" s="2143"/>
    </row>
    <row r="327" spans="2:14" x14ac:dyDescent="0.35">
      <c r="B327" s="2143"/>
      <c r="N327" s="2143"/>
    </row>
    <row r="328" spans="2:14" x14ac:dyDescent="0.35">
      <c r="B328" s="2143"/>
      <c r="N328" s="2143"/>
    </row>
    <row r="329" spans="2:14" x14ac:dyDescent="0.35">
      <c r="B329" s="2143"/>
      <c r="N329" s="2143"/>
    </row>
    <row r="330" spans="2:14" x14ac:dyDescent="0.35">
      <c r="B330" s="2143"/>
      <c r="N330" s="2143"/>
    </row>
    <row r="331" spans="2:14" x14ac:dyDescent="0.35">
      <c r="B331" s="2143"/>
      <c r="N331" s="2143"/>
    </row>
    <row r="332" spans="2:14" x14ac:dyDescent="0.35">
      <c r="B332" s="2143"/>
      <c r="N332" s="2143"/>
    </row>
    <row r="333" spans="2:14" x14ac:dyDescent="0.35">
      <c r="B333" s="2143"/>
      <c r="N333" s="2143"/>
    </row>
    <row r="334" spans="2:14" x14ac:dyDescent="0.35">
      <c r="B334" s="2143"/>
      <c r="N334" s="2143"/>
    </row>
    <row r="335" spans="2:14" x14ac:dyDescent="0.35">
      <c r="B335" s="2143"/>
      <c r="N335" s="2143"/>
    </row>
    <row r="336" spans="2:14" x14ac:dyDescent="0.35">
      <c r="B336" s="2143"/>
      <c r="N336" s="2143"/>
    </row>
    <row r="337" spans="2:14" x14ac:dyDescent="0.35">
      <c r="B337" s="2143"/>
      <c r="N337" s="2143"/>
    </row>
    <row r="338" spans="2:14" x14ac:dyDescent="0.35">
      <c r="B338" s="2143"/>
      <c r="N338" s="2143"/>
    </row>
    <row r="339" spans="2:14" x14ac:dyDescent="0.35">
      <c r="B339" s="2143"/>
      <c r="N339" s="2143"/>
    </row>
    <row r="340" spans="2:14" x14ac:dyDescent="0.35">
      <c r="B340" s="2143"/>
      <c r="N340" s="2143"/>
    </row>
    <row r="341" spans="2:14" x14ac:dyDescent="0.35">
      <c r="B341" s="2143"/>
      <c r="N341" s="2143"/>
    </row>
    <row r="342" spans="2:14" x14ac:dyDescent="0.35">
      <c r="B342" s="2143"/>
      <c r="N342" s="2143"/>
    </row>
    <row r="343" spans="2:14" x14ac:dyDescent="0.35">
      <c r="B343" s="2143"/>
      <c r="N343" s="2143"/>
    </row>
    <row r="344" spans="2:14" x14ac:dyDescent="0.35">
      <c r="B344" s="2143"/>
      <c r="N344" s="2143"/>
    </row>
    <row r="345" spans="2:14" x14ac:dyDescent="0.35">
      <c r="B345" s="2143"/>
      <c r="N345" s="2143"/>
    </row>
    <row r="346" spans="2:14" x14ac:dyDescent="0.35">
      <c r="B346" s="2143"/>
      <c r="N346" s="2143"/>
    </row>
    <row r="347" spans="2:14" x14ac:dyDescent="0.35">
      <c r="B347" s="2143"/>
      <c r="N347" s="2143"/>
    </row>
    <row r="348" spans="2:14" x14ac:dyDescent="0.35">
      <c r="B348" s="2143"/>
      <c r="N348" s="2143"/>
    </row>
    <row r="349" spans="2:14" x14ac:dyDescent="0.35">
      <c r="B349" s="2143"/>
      <c r="N349" s="2143"/>
    </row>
    <row r="350" spans="2:14" x14ac:dyDescent="0.35">
      <c r="B350" s="2143"/>
      <c r="N350" s="2143"/>
    </row>
    <row r="351" spans="2:14" x14ac:dyDescent="0.35">
      <c r="B351" s="2143"/>
      <c r="N351" s="2143"/>
    </row>
    <row r="352" spans="2:14" x14ac:dyDescent="0.35">
      <c r="B352" s="2143"/>
      <c r="N352" s="2143"/>
    </row>
    <row r="353" spans="2:14" x14ac:dyDescent="0.35">
      <c r="B353" s="2143"/>
      <c r="N353" s="2143"/>
    </row>
    <row r="354" spans="2:14" x14ac:dyDescent="0.35">
      <c r="B354" s="2143"/>
      <c r="N354" s="2143"/>
    </row>
    <row r="355" spans="2:14" x14ac:dyDescent="0.35">
      <c r="B355" s="2143"/>
      <c r="N355" s="2143"/>
    </row>
    <row r="356" spans="2:14" x14ac:dyDescent="0.35">
      <c r="B356" s="2143"/>
      <c r="N356" s="2143"/>
    </row>
    <row r="357" spans="2:14" x14ac:dyDescent="0.35">
      <c r="B357" s="2143"/>
      <c r="N357" s="2143"/>
    </row>
    <row r="358" spans="2:14" x14ac:dyDescent="0.35">
      <c r="B358" s="2143"/>
      <c r="N358" s="2143"/>
    </row>
    <row r="359" spans="2:14" x14ac:dyDescent="0.35">
      <c r="B359" s="2143"/>
      <c r="N359" s="2143"/>
    </row>
    <row r="360" spans="2:14" x14ac:dyDescent="0.35">
      <c r="B360" s="2143"/>
      <c r="N360" s="2143"/>
    </row>
    <row r="361" spans="2:14" x14ac:dyDescent="0.35">
      <c r="B361" s="2143"/>
      <c r="N361" s="2143"/>
    </row>
    <row r="362" spans="2:14" x14ac:dyDescent="0.35">
      <c r="B362" s="2143"/>
      <c r="N362" s="2143"/>
    </row>
    <row r="363" spans="2:14" x14ac:dyDescent="0.35">
      <c r="B363" s="2143"/>
      <c r="N363" s="2143"/>
    </row>
    <row r="364" spans="2:14" x14ac:dyDescent="0.35">
      <c r="B364" s="2143"/>
      <c r="N364" s="2143"/>
    </row>
    <row r="365" spans="2:14" x14ac:dyDescent="0.35">
      <c r="B365" s="2143"/>
      <c r="N365" s="2143"/>
    </row>
    <row r="366" spans="2:14" x14ac:dyDescent="0.35">
      <c r="B366" s="2143"/>
      <c r="N366" s="2143"/>
    </row>
    <row r="367" spans="2:14" x14ac:dyDescent="0.35">
      <c r="B367" s="2143"/>
      <c r="N367" s="2143"/>
    </row>
    <row r="368" spans="2:14" x14ac:dyDescent="0.35">
      <c r="B368" s="2143"/>
      <c r="N368" s="2143"/>
    </row>
    <row r="369" spans="2:14" x14ac:dyDescent="0.35">
      <c r="B369" s="2143"/>
      <c r="N369" s="2143"/>
    </row>
    <row r="370" spans="2:14" x14ac:dyDescent="0.35">
      <c r="B370" s="2143"/>
      <c r="N370" s="2143"/>
    </row>
    <row r="371" spans="2:14" x14ac:dyDescent="0.35">
      <c r="B371" s="2143"/>
      <c r="N371" s="2143"/>
    </row>
    <row r="372" spans="2:14" x14ac:dyDescent="0.35">
      <c r="B372" s="2143"/>
      <c r="N372" s="2143"/>
    </row>
    <row r="373" spans="2:14" x14ac:dyDescent="0.35">
      <c r="B373" s="2143"/>
      <c r="N373" s="2143"/>
    </row>
    <row r="374" spans="2:14" x14ac:dyDescent="0.35">
      <c r="B374" s="2143"/>
      <c r="N374" s="2143"/>
    </row>
    <row r="375" spans="2:14" x14ac:dyDescent="0.35">
      <c r="B375" s="2143"/>
      <c r="N375" s="2143"/>
    </row>
    <row r="376" spans="2:14" x14ac:dyDescent="0.35">
      <c r="B376" s="2143"/>
      <c r="N376" s="2143"/>
    </row>
    <row r="377" spans="2:14" x14ac:dyDescent="0.35">
      <c r="B377" s="2143"/>
      <c r="N377" s="2143"/>
    </row>
    <row r="378" spans="2:14" x14ac:dyDescent="0.35">
      <c r="B378" s="2143"/>
      <c r="N378" s="2143"/>
    </row>
    <row r="379" spans="2:14" x14ac:dyDescent="0.35">
      <c r="B379" s="2143"/>
      <c r="N379" s="2143"/>
    </row>
    <row r="380" spans="2:14" x14ac:dyDescent="0.35">
      <c r="B380" s="2143"/>
      <c r="N380" s="2143"/>
    </row>
    <row r="381" spans="2:14" x14ac:dyDescent="0.35">
      <c r="B381" s="2143"/>
      <c r="N381" s="2143"/>
    </row>
    <row r="382" spans="2:14" x14ac:dyDescent="0.35">
      <c r="B382" s="2143"/>
      <c r="N382" s="2143"/>
    </row>
    <row r="383" spans="2:14" x14ac:dyDescent="0.35">
      <c r="B383" s="2143"/>
      <c r="N383" s="2143"/>
    </row>
    <row r="384" spans="2:14" x14ac:dyDescent="0.35">
      <c r="B384" s="2143"/>
      <c r="N384" s="2143"/>
    </row>
    <row r="385" spans="2:14" x14ac:dyDescent="0.35">
      <c r="B385" s="2143"/>
      <c r="N385" s="2143"/>
    </row>
    <row r="386" spans="2:14" x14ac:dyDescent="0.35">
      <c r="B386" s="2143"/>
      <c r="N386" s="2143"/>
    </row>
    <row r="387" spans="2:14" x14ac:dyDescent="0.35">
      <c r="B387" s="2143"/>
      <c r="N387" s="2143"/>
    </row>
    <row r="388" spans="2:14" x14ac:dyDescent="0.35">
      <c r="B388" s="2143"/>
      <c r="N388" s="2143"/>
    </row>
    <row r="389" spans="2:14" x14ac:dyDescent="0.35">
      <c r="B389" s="2143"/>
      <c r="N389" s="2143"/>
    </row>
    <row r="390" spans="2:14" x14ac:dyDescent="0.35">
      <c r="B390" s="2143"/>
      <c r="N390" s="2143"/>
    </row>
    <row r="391" spans="2:14" x14ac:dyDescent="0.35">
      <c r="B391" s="2143"/>
      <c r="N391" s="2143"/>
    </row>
    <row r="392" spans="2:14" x14ac:dyDescent="0.35">
      <c r="B392" s="2143"/>
      <c r="N392" s="2143"/>
    </row>
    <row r="393" spans="2:14" x14ac:dyDescent="0.35">
      <c r="B393" s="2143"/>
      <c r="N393" s="2143"/>
    </row>
    <row r="394" spans="2:14" x14ac:dyDescent="0.35">
      <c r="B394" s="2143"/>
      <c r="N394" s="2143"/>
    </row>
    <row r="395" spans="2:14" x14ac:dyDescent="0.35">
      <c r="B395" s="2143"/>
      <c r="N395" s="2143"/>
    </row>
    <row r="396" spans="2:14" x14ac:dyDescent="0.35">
      <c r="B396" s="2143"/>
      <c r="N396" s="2143"/>
    </row>
    <row r="397" spans="2:14" x14ac:dyDescent="0.35">
      <c r="B397" s="2143"/>
      <c r="N397" s="2143"/>
    </row>
    <row r="398" spans="2:14" x14ac:dyDescent="0.35">
      <c r="B398" s="2143"/>
      <c r="N398" s="2143"/>
    </row>
    <row r="399" spans="2:14" x14ac:dyDescent="0.35">
      <c r="B399" s="2143"/>
      <c r="N399" s="2143"/>
    </row>
    <row r="400" spans="2:14" x14ac:dyDescent="0.35">
      <c r="B400" s="2143"/>
      <c r="N400" s="2143"/>
    </row>
    <row r="401" spans="2:14" x14ac:dyDescent="0.35">
      <c r="B401" s="2143"/>
      <c r="N401" s="2143"/>
    </row>
    <row r="402" spans="2:14" x14ac:dyDescent="0.35">
      <c r="B402" s="2143"/>
      <c r="N402" s="2143"/>
    </row>
    <row r="403" spans="2:14" x14ac:dyDescent="0.35">
      <c r="B403" s="2143"/>
      <c r="N403" s="2143"/>
    </row>
    <row r="404" spans="2:14" x14ac:dyDescent="0.35">
      <c r="B404" s="2143"/>
      <c r="N404" s="2143"/>
    </row>
    <row r="405" spans="2:14" x14ac:dyDescent="0.35">
      <c r="B405" s="2143"/>
      <c r="N405" s="2143"/>
    </row>
    <row r="406" spans="2:14" x14ac:dyDescent="0.35">
      <c r="B406" s="2143"/>
      <c r="N406" s="2143"/>
    </row>
    <row r="407" spans="2:14" x14ac:dyDescent="0.35">
      <c r="B407" s="2143"/>
      <c r="N407" s="2143"/>
    </row>
    <row r="408" spans="2:14" x14ac:dyDescent="0.35">
      <c r="B408" s="2143"/>
      <c r="N408" s="2143"/>
    </row>
    <row r="409" spans="2:14" x14ac:dyDescent="0.35">
      <c r="B409" s="2143"/>
      <c r="N409" s="2143"/>
    </row>
    <row r="410" spans="2:14" x14ac:dyDescent="0.35">
      <c r="B410" s="2143"/>
      <c r="N410" s="2143"/>
    </row>
    <row r="411" spans="2:14" x14ac:dyDescent="0.35">
      <c r="B411" s="2143"/>
      <c r="N411" s="2143"/>
    </row>
    <row r="412" spans="2:14" x14ac:dyDescent="0.35">
      <c r="B412" s="2143"/>
      <c r="N412" s="2143"/>
    </row>
    <row r="413" spans="2:14" x14ac:dyDescent="0.35">
      <c r="B413" s="2143"/>
      <c r="N413" s="2143"/>
    </row>
    <row r="414" spans="2:14" x14ac:dyDescent="0.35">
      <c r="B414" s="2143"/>
      <c r="N414" s="2143"/>
    </row>
    <row r="415" spans="2:14" x14ac:dyDescent="0.35">
      <c r="B415" s="2143"/>
      <c r="N415" s="2143"/>
    </row>
    <row r="416" spans="2:14" x14ac:dyDescent="0.35">
      <c r="B416" s="2143"/>
      <c r="N416" s="2143"/>
    </row>
    <row r="417" spans="2:14" x14ac:dyDescent="0.35">
      <c r="B417" s="2143"/>
      <c r="N417" s="2143"/>
    </row>
    <row r="418" spans="2:14" x14ac:dyDescent="0.35">
      <c r="B418" s="2143"/>
      <c r="N418" s="2143"/>
    </row>
    <row r="419" spans="2:14" x14ac:dyDescent="0.35">
      <c r="B419" s="2143"/>
      <c r="N419" s="2143"/>
    </row>
    <row r="420" spans="2:14" x14ac:dyDescent="0.35">
      <c r="B420" s="2143"/>
      <c r="N420" s="2143"/>
    </row>
    <row r="421" spans="2:14" x14ac:dyDescent="0.35">
      <c r="B421" s="2143"/>
      <c r="N421" s="2143"/>
    </row>
    <row r="422" spans="2:14" x14ac:dyDescent="0.35">
      <c r="B422" s="2143"/>
      <c r="N422" s="2143"/>
    </row>
    <row r="423" spans="2:14" x14ac:dyDescent="0.35">
      <c r="B423" s="2143"/>
      <c r="N423" s="2143"/>
    </row>
    <row r="424" spans="2:14" x14ac:dyDescent="0.35">
      <c r="B424" s="2143"/>
      <c r="N424" s="2143"/>
    </row>
    <row r="425" spans="2:14" x14ac:dyDescent="0.35">
      <c r="B425" s="2143"/>
      <c r="N425" s="2143"/>
    </row>
    <row r="426" spans="2:14" x14ac:dyDescent="0.35">
      <c r="B426" s="2143"/>
      <c r="N426" s="2143"/>
    </row>
    <row r="427" spans="2:14" x14ac:dyDescent="0.35">
      <c r="B427" s="2143"/>
      <c r="N427" s="2143"/>
    </row>
    <row r="428" spans="2:14" x14ac:dyDescent="0.35">
      <c r="B428" s="2143"/>
      <c r="N428" s="2143"/>
    </row>
    <row r="429" spans="2:14" x14ac:dyDescent="0.35">
      <c r="B429" s="2143"/>
      <c r="N429" s="2143"/>
    </row>
    <row r="430" spans="2:14" x14ac:dyDescent="0.35">
      <c r="B430" s="2143"/>
      <c r="N430" s="2143"/>
    </row>
    <row r="431" spans="2:14" x14ac:dyDescent="0.35">
      <c r="B431" s="2143"/>
      <c r="N431" s="2143"/>
    </row>
    <row r="432" spans="2:14" x14ac:dyDescent="0.35">
      <c r="B432" s="2143"/>
      <c r="N432" s="2143"/>
    </row>
    <row r="433" spans="2:14" x14ac:dyDescent="0.35">
      <c r="B433" s="2143"/>
      <c r="N433" s="2143"/>
    </row>
    <row r="434" spans="2:14" x14ac:dyDescent="0.35">
      <c r="B434" s="2143"/>
      <c r="N434" s="2143"/>
    </row>
    <row r="435" spans="2:14" x14ac:dyDescent="0.35">
      <c r="B435" s="2143"/>
      <c r="N435" s="2143"/>
    </row>
    <row r="436" spans="2:14" x14ac:dyDescent="0.35">
      <c r="B436" s="2143"/>
      <c r="N436" s="2143"/>
    </row>
    <row r="437" spans="2:14" x14ac:dyDescent="0.35">
      <c r="B437" s="2143"/>
      <c r="N437" s="2143"/>
    </row>
    <row r="438" spans="2:14" x14ac:dyDescent="0.35">
      <c r="B438" s="2143"/>
      <c r="N438" s="2143"/>
    </row>
    <row r="439" spans="2:14" x14ac:dyDescent="0.35">
      <c r="B439" s="2143"/>
      <c r="N439" s="2143"/>
    </row>
    <row r="440" spans="2:14" x14ac:dyDescent="0.35">
      <c r="B440" s="2143"/>
      <c r="N440" s="2143"/>
    </row>
    <row r="441" spans="2:14" x14ac:dyDescent="0.35">
      <c r="B441" s="2143"/>
      <c r="N441" s="2143"/>
    </row>
    <row r="442" spans="2:14" x14ac:dyDescent="0.35">
      <c r="B442" s="2143"/>
      <c r="N442" s="2143"/>
    </row>
    <row r="443" spans="2:14" x14ac:dyDescent="0.35">
      <c r="B443" s="2143"/>
      <c r="N443" s="2143"/>
    </row>
    <row r="444" spans="2:14" x14ac:dyDescent="0.35">
      <c r="B444" s="2143"/>
      <c r="N444" s="2143"/>
    </row>
    <row r="445" spans="2:14" x14ac:dyDescent="0.35">
      <c r="B445" s="2143"/>
      <c r="N445" s="2143"/>
    </row>
    <row r="446" spans="2:14" x14ac:dyDescent="0.35">
      <c r="B446" s="2143"/>
      <c r="N446" s="2143"/>
    </row>
    <row r="447" spans="2:14" x14ac:dyDescent="0.35">
      <c r="B447" s="2143"/>
      <c r="N447" s="2143"/>
    </row>
    <row r="448" spans="2:14" x14ac:dyDescent="0.35">
      <c r="B448" s="2143"/>
      <c r="N448" s="2143"/>
    </row>
    <row r="449" spans="2:14" x14ac:dyDescent="0.35">
      <c r="B449" s="2143"/>
      <c r="N449" s="2143"/>
    </row>
    <row r="450" spans="2:14" x14ac:dyDescent="0.35">
      <c r="B450" s="2143"/>
      <c r="N450" s="2143"/>
    </row>
    <row r="451" spans="2:14" x14ac:dyDescent="0.35">
      <c r="B451" s="2143"/>
      <c r="N451" s="2143"/>
    </row>
    <row r="452" spans="2:14" x14ac:dyDescent="0.35">
      <c r="B452" s="2143"/>
      <c r="N452" s="2143"/>
    </row>
    <row r="453" spans="2:14" x14ac:dyDescent="0.35">
      <c r="B453" s="2143"/>
      <c r="N453" s="2143"/>
    </row>
    <row r="454" spans="2:14" x14ac:dyDescent="0.35">
      <c r="B454" s="2143"/>
      <c r="N454" s="2143"/>
    </row>
    <row r="455" spans="2:14" x14ac:dyDescent="0.35">
      <c r="B455" s="2143"/>
      <c r="N455" s="2143"/>
    </row>
    <row r="456" spans="2:14" x14ac:dyDescent="0.35">
      <c r="B456" s="2143"/>
      <c r="N456" s="2143"/>
    </row>
    <row r="457" spans="2:14" x14ac:dyDescent="0.35">
      <c r="B457" s="2143"/>
      <c r="N457" s="2143"/>
    </row>
    <row r="458" spans="2:14" x14ac:dyDescent="0.35">
      <c r="B458" s="2143"/>
      <c r="N458" s="2143"/>
    </row>
    <row r="459" spans="2:14" x14ac:dyDescent="0.35">
      <c r="B459" s="2143"/>
      <c r="N459" s="2143"/>
    </row>
    <row r="460" spans="2:14" x14ac:dyDescent="0.35">
      <c r="B460" s="2143"/>
      <c r="N460" s="2143"/>
    </row>
    <row r="461" spans="2:14" x14ac:dyDescent="0.35">
      <c r="B461" s="2143"/>
      <c r="N461" s="2143"/>
    </row>
    <row r="462" spans="2:14" x14ac:dyDescent="0.35">
      <c r="B462" s="2143"/>
      <c r="N462" s="2143"/>
    </row>
    <row r="463" spans="2:14" x14ac:dyDescent="0.35">
      <c r="B463" s="2143"/>
      <c r="N463" s="2143"/>
    </row>
    <row r="464" spans="2:14" x14ac:dyDescent="0.35">
      <c r="B464" s="2143"/>
      <c r="N464" s="2143"/>
    </row>
    <row r="465" spans="2:14" x14ac:dyDescent="0.35">
      <c r="B465" s="2143"/>
      <c r="N465" s="2143"/>
    </row>
    <row r="466" spans="2:14" x14ac:dyDescent="0.35">
      <c r="B466" s="2143"/>
      <c r="N466" s="2143"/>
    </row>
    <row r="467" spans="2:14" x14ac:dyDescent="0.35">
      <c r="B467" s="2143"/>
      <c r="N467" s="2143"/>
    </row>
    <row r="468" spans="2:14" x14ac:dyDescent="0.35">
      <c r="B468" s="2143"/>
      <c r="N468" s="2143"/>
    </row>
    <row r="469" spans="2:14" x14ac:dyDescent="0.35">
      <c r="B469" s="2143"/>
      <c r="N469" s="2143"/>
    </row>
    <row r="470" spans="2:14" x14ac:dyDescent="0.35">
      <c r="B470" s="2143"/>
      <c r="N470" s="2143"/>
    </row>
    <row r="471" spans="2:14" x14ac:dyDescent="0.35">
      <c r="B471" s="2143"/>
      <c r="N471" s="2143"/>
    </row>
    <row r="472" spans="2:14" x14ac:dyDescent="0.35">
      <c r="B472" s="2143"/>
      <c r="N472" s="2143"/>
    </row>
    <row r="473" spans="2:14" x14ac:dyDescent="0.35">
      <c r="B473" s="2143"/>
      <c r="N473" s="2143"/>
    </row>
    <row r="474" spans="2:14" x14ac:dyDescent="0.35">
      <c r="B474" s="2143"/>
      <c r="N474" s="2143"/>
    </row>
    <row r="475" spans="2:14" x14ac:dyDescent="0.35">
      <c r="B475" s="2143"/>
      <c r="N475" s="2143"/>
    </row>
    <row r="476" spans="2:14" x14ac:dyDescent="0.35">
      <c r="B476" s="2143"/>
      <c r="N476" s="2143"/>
    </row>
    <row r="477" spans="2:14" x14ac:dyDescent="0.35">
      <c r="B477" s="2143"/>
      <c r="N477" s="2143"/>
    </row>
    <row r="478" spans="2:14" x14ac:dyDescent="0.35">
      <c r="B478" s="2143"/>
      <c r="N478" s="2143"/>
    </row>
    <row r="479" spans="2:14" x14ac:dyDescent="0.35">
      <c r="B479" s="2143"/>
      <c r="N479" s="2143"/>
    </row>
    <row r="480" spans="2:14" x14ac:dyDescent="0.35">
      <c r="B480" s="2143"/>
      <c r="N480" s="2143"/>
    </row>
    <row r="481" spans="2:14" x14ac:dyDescent="0.35">
      <c r="B481" s="2143"/>
      <c r="N481" s="2143"/>
    </row>
    <row r="482" spans="2:14" x14ac:dyDescent="0.35">
      <c r="B482" s="2143"/>
      <c r="N482" s="2143"/>
    </row>
    <row r="483" spans="2:14" x14ac:dyDescent="0.35">
      <c r="B483" s="2143"/>
      <c r="N483" s="2143"/>
    </row>
    <row r="484" spans="2:14" x14ac:dyDescent="0.35">
      <c r="B484" s="2143"/>
      <c r="N484" s="2143"/>
    </row>
    <row r="485" spans="2:14" x14ac:dyDescent="0.35">
      <c r="B485" s="2143"/>
      <c r="N485" s="2143"/>
    </row>
    <row r="486" spans="2:14" x14ac:dyDescent="0.35">
      <c r="B486" s="2143"/>
      <c r="N486" s="2143"/>
    </row>
    <row r="487" spans="2:14" x14ac:dyDescent="0.35">
      <c r="B487" s="2143"/>
      <c r="N487" s="2143"/>
    </row>
    <row r="488" spans="2:14" x14ac:dyDescent="0.35">
      <c r="B488" s="2143"/>
      <c r="N488" s="2143"/>
    </row>
    <row r="489" spans="2:14" x14ac:dyDescent="0.35">
      <c r="B489" s="2143"/>
      <c r="N489" s="2143"/>
    </row>
    <row r="490" spans="2:14" x14ac:dyDescent="0.35">
      <c r="B490" s="2143"/>
      <c r="N490" s="2143"/>
    </row>
    <row r="491" spans="2:14" x14ac:dyDescent="0.35">
      <c r="B491" s="2143"/>
      <c r="N491" s="2143"/>
    </row>
    <row r="492" spans="2:14" x14ac:dyDescent="0.35">
      <c r="B492" s="2143"/>
      <c r="N492" s="2143"/>
    </row>
    <row r="493" spans="2:14" x14ac:dyDescent="0.35">
      <c r="B493" s="2143"/>
      <c r="N493" s="2143"/>
    </row>
    <row r="494" spans="2:14" x14ac:dyDescent="0.35">
      <c r="B494" s="2143"/>
      <c r="N494" s="2143"/>
    </row>
    <row r="495" spans="2:14" x14ac:dyDescent="0.35">
      <c r="B495" s="2143"/>
      <c r="N495" s="2143"/>
    </row>
    <row r="496" spans="2:14" x14ac:dyDescent="0.35">
      <c r="B496" s="2143"/>
      <c r="N496" s="2143"/>
    </row>
    <row r="497" spans="2:14" x14ac:dyDescent="0.35">
      <c r="B497" s="2143"/>
      <c r="N497" s="2143"/>
    </row>
    <row r="498" spans="2:14" x14ac:dyDescent="0.35">
      <c r="B498" s="2143"/>
      <c r="N498" s="2143"/>
    </row>
    <row r="499" spans="2:14" x14ac:dyDescent="0.35">
      <c r="B499" s="2143"/>
      <c r="N499" s="2143"/>
    </row>
    <row r="500" spans="2:14" x14ac:dyDescent="0.35">
      <c r="B500" s="2143"/>
      <c r="N500" s="2143"/>
    </row>
    <row r="501" spans="2:14" x14ac:dyDescent="0.35">
      <c r="B501" s="2143"/>
      <c r="N501" s="2143"/>
    </row>
    <row r="502" spans="2:14" x14ac:dyDescent="0.35">
      <c r="B502" s="2143"/>
      <c r="N502" s="2143"/>
    </row>
    <row r="503" spans="2:14" x14ac:dyDescent="0.35">
      <c r="B503" s="2143"/>
      <c r="N503" s="2143"/>
    </row>
    <row r="504" spans="2:14" x14ac:dyDescent="0.35">
      <c r="B504" s="2143"/>
      <c r="N504" s="2143"/>
    </row>
    <row r="505" spans="2:14" x14ac:dyDescent="0.35">
      <c r="B505" s="2143"/>
      <c r="N505" s="2143"/>
    </row>
    <row r="506" spans="2:14" x14ac:dyDescent="0.35">
      <c r="B506" s="2143"/>
      <c r="N506" s="2143"/>
    </row>
    <row r="507" spans="2:14" x14ac:dyDescent="0.35">
      <c r="B507" s="2143"/>
      <c r="N507" s="2143"/>
    </row>
    <row r="508" spans="2:14" x14ac:dyDescent="0.35">
      <c r="B508" s="2143"/>
      <c r="N508" s="2143"/>
    </row>
    <row r="509" spans="2:14" x14ac:dyDescent="0.35">
      <c r="B509" s="2143"/>
      <c r="N509" s="2143"/>
    </row>
    <row r="510" spans="2:14" x14ac:dyDescent="0.35">
      <c r="B510" s="2143"/>
      <c r="N510" s="2143"/>
    </row>
    <row r="511" spans="2:14" x14ac:dyDescent="0.35">
      <c r="B511" s="2143"/>
      <c r="N511" s="2143"/>
    </row>
    <row r="512" spans="2:14" x14ac:dyDescent="0.35">
      <c r="B512" s="2143"/>
      <c r="N512" s="2143"/>
    </row>
    <row r="513" spans="2:14" x14ac:dyDescent="0.35">
      <c r="B513" s="2143"/>
      <c r="N513" s="2143"/>
    </row>
    <row r="514" spans="2:14" x14ac:dyDescent="0.35">
      <c r="B514" s="2143"/>
      <c r="N514" s="2143"/>
    </row>
    <row r="515" spans="2:14" x14ac:dyDescent="0.35">
      <c r="B515" s="2143"/>
      <c r="N515" s="2143"/>
    </row>
    <row r="516" spans="2:14" x14ac:dyDescent="0.35">
      <c r="B516" s="2143"/>
      <c r="N516" s="2143"/>
    </row>
    <row r="517" spans="2:14" x14ac:dyDescent="0.35">
      <c r="B517" s="2143"/>
      <c r="N517" s="2143"/>
    </row>
    <row r="518" spans="2:14" x14ac:dyDescent="0.35">
      <c r="B518" s="2143"/>
      <c r="N518" s="2143"/>
    </row>
    <row r="519" spans="2:14" x14ac:dyDescent="0.35">
      <c r="B519" s="2143"/>
      <c r="N519" s="2143"/>
    </row>
    <row r="520" spans="2:14" x14ac:dyDescent="0.35">
      <c r="B520" s="2143"/>
      <c r="N520" s="2143"/>
    </row>
    <row r="521" spans="2:14" x14ac:dyDescent="0.35">
      <c r="B521" s="2143"/>
      <c r="N521" s="2143"/>
    </row>
    <row r="522" spans="2:14" x14ac:dyDescent="0.35">
      <c r="B522" s="2143"/>
      <c r="N522" s="2143"/>
    </row>
    <row r="523" spans="2:14" x14ac:dyDescent="0.35">
      <c r="B523" s="2143"/>
      <c r="N523" s="2143"/>
    </row>
    <row r="524" spans="2:14" x14ac:dyDescent="0.35">
      <c r="B524" s="2143"/>
      <c r="N524" s="2143"/>
    </row>
    <row r="525" spans="2:14" x14ac:dyDescent="0.35">
      <c r="B525" s="2143"/>
      <c r="N525" s="2143"/>
    </row>
    <row r="526" spans="2:14" x14ac:dyDescent="0.35">
      <c r="B526" s="2143"/>
      <c r="N526" s="2143"/>
    </row>
    <row r="527" spans="2:14" x14ac:dyDescent="0.35">
      <c r="B527" s="2143"/>
      <c r="N527" s="2143"/>
    </row>
    <row r="528" spans="2:14" x14ac:dyDescent="0.35">
      <c r="B528" s="2143"/>
      <c r="N528" s="2143"/>
    </row>
    <row r="529" spans="2:14" x14ac:dyDescent="0.35">
      <c r="B529" s="2143"/>
      <c r="N529" s="2143"/>
    </row>
    <row r="530" spans="2:14" x14ac:dyDescent="0.35">
      <c r="B530" s="2143"/>
      <c r="N530" s="2143"/>
    </row>
    <row r="531" spans="2:14" x14ac:dyDescent="0.35">
      <c r="B531" s="2143"/>
      <c r="N531" s="2143"/>
    </row>
    <row r="532" spans="2:14" x14ac:dyDescent="0.35">
      <c r="B532" s="2143"/>
      <c r="N532" s="2143"/>
    </row>
    <row r="533" spans="2:14" x14ac:dyDescent="0.35">
      <c r="B533" s="2143"/>
      <c r="N533" s="2143"/>
    </row>
    <row r="534" spans="2:14" x14ac:dyDescent="0.35">
      <c r="B534" s="2143"/>
      <c r="N534" s="2143"/>
    </row>
    <row r="535" spans="2:14" x14ac:dyDescent="0.35">
      <c r="B535" s="2143"/>
      <c r="N535" s="2143"/>
    </row>
    <row r="536" spans="2:14" x14ac:dyDescent="0.35">
      <c r="B536" s="2143"/>
      <c r="N536" s="2143"/>
    </row>
    <row r="537" spans="2:14" x14ac:dyDescent="0.35">
      <c r="B537" s="2143"/>
      <c r="N537" s="2143"/>
    </row>
    <row r="538" spans="2:14" x14ac:dyDescent="0.35">
      <c r="B538" s="2143"/>
      <c r="N538" s="2143"/>
    </row>
    <row r="539" spans="2:14" x14ac:dyDescent="0.35">
      <c r="B539" s="2143"/>
      <c r="N539" s="2143"/>
    </row>
    <row r="540" spans="2:14" x14ac:dyDescent="0.35">
      <c r="B540" s="2143"/>
      <c r="N540" s="2143"/>
    </row>
    <row r="541" spans="2:14" x14ac:dyDescent="0.35">
      <c r="B541" s="2143"/>
      <c r="N541" s="2143"/>
    </row>
    <row r="542" spans="2:14" x14ac:dyDescent="0.35">
      <c r="B542" s="2143"/>
      <c r="N542" s="2143"/>
    </row>
    <row r="543" spans="2:14" x14ac:dyDescent="0.35">
      <c r="B543" s="2143"/>
      <c r="N543" s="2143"/>
    </row>
    <row r="544" spans="2:14" x14ac:dyDescent="0.35">
      <c r="B544" s="2143"/>
      <c r="N544" s="2143"/>
    </row>
    <row r="545" spans="2:14" x14ac:dyDescent="0.35">
      <c r="B545" s="2143"/>
      <c r="N545" s="2143"/>
    </row>
    <row r="546" spans="2:14" x14ac:dyDescent="0.35">
      <c r="B546" s="2143"/>
      <c r="N546" s="2143"/>
    </row>
    <row r="547" spans="2:14" x14ac:dyDescent="0.35">
      <c r="B547" s="2143"/>
      <c r="N547" s="2143"/>
    </row>
    <row r="548" spans="2:14" x14ac:dyDescent="0.35">
      <c r="B548" s="2143"/>
      <c r="N548" s="2143"/>
    </row>
    <row r="549" spans="2:14" x14ac:dyDescent="0.35">
      <c r="B549" s="2143"/>
      <c r="N549" s="2143"/>
    </row>
    <row r="550" spans="2:14" x14ac:dyDescent="0.35">
      <c r="B550" s="2143"/>
      <c r="N550" s="2143"/>
    </row>
    <row r="551" spans="2:14" x14ac:dyDescent="0.35">
      <c r="B551" s="2143"/>
      <c r="N551" s="2143"/>
    </row>
    <row r="552" spans="2:14" x14ac:dyDescent="0.35">
      <c r="B552" s="2143"/>
      <c r="N552" s="2143"/>
    </row>
    <row r="553" spans="2:14" x14ac:dyDescent="0.35">
      <c r="B553" s="2143"/>
      <c r="N553" s="2143"/>
    </row>
    <row r="554" spans="2:14" x14ac:dyDescent="0.35">
      <c r="B554" s="2143"/>
      <c r="N554" s="2143"/>
    </row>
    <row r="555" spans="2:14" x14ac:dyDescent="0.35">
      <c r="B555" s="2143"/>
      <c r="N555" s="2143"/>
    </row>
    <row r="556" spans="2:14" x14ac:dyDescent="0.35">
      <c r="B556" s="2143"/>
      <c r="N556" s="2143"/>
    </row>
    <row r="557" spans="2:14" x14ac:dyDescent="0.35">
      <c r="B557" s="2143"/>
      <c r="N557" s="2143"/>
    </row>
    <row r="558" spans="2:14" x14ac:dyDescent="0.35">
      <c r="B558" s="2143"/>
      <c r="N558" s="2143"/>
    </row>
    <row r="559" spans="2:14" x14ac:dyDescent="0.35">
      <c r="B559" s="2143"/>
      <c r="N559" s="2143"/>
    </row>
    <row r="560" spans="2:14" x14ac:dyDescent="0.35">
      <c r="B560" s="2143"/>
      <c r="N560" s="2143"/>
    </row>
    <row r="561" spans="2:14" x14ac:dyDescent="0.35">
      <c r="B561" s="2143"/>
      <c r="N561" s="2143"/>
    </row>
    <row r="562" spans="2:14" x14ac:dyDescent="0.35">
      <c r="B562" s="2143"/>
      <c r="N562" s="2143"/>
    </row>
    <row r="563" spans="2:14" x14ac:dyDescent="0.35">
      <c r="B563" s="2143"/>
      <c r="N563" s="2143"/>
    </row>
    <row r="564" spans="2:14" x14ac:dyDescent="0.35">
      <c r="B564" s="2143"/>
      <c r="N564" s="2143"/>
    </row>
    <row r="565" spans="2:14" x14ac:dyDescent="0.35">
      <c r="B565" s="2143"/>
      <c r="N565" s="2143"/>
    </row>
    <row r="566" spans="2:14" x14ac:dyDescent="0.35">
      <c r="B566" s="2143"/>
      <c r="N566" s="2143"/>
    </row>
    <row r="567" spans="2:14" x14ac:dyDescent="0.35">
      <c r="B567" s="2143"/>
      <c r="N567" s="2143"/>
    </row>
    <row r="568" spans="2:14" x14ac:dyDescent="0.35">
      <c r="B568" s="2143"/>
      <c r="N568" s="2143"/>
    </row>
    <row r="569" spans="2:14" x14ac:dyDescent="0.35">
      <c r="B569" s="2143"/>
      <c r="N569" s="2143"/>
    </row>
    <row r="570" spans="2:14" x14ac:dyDescent="0.35">
      <c r="B570" s="2143"/>
      <c r="N570" s="2143"/>
    </row>
    <row r="571" spans="2:14" x14ac:dyDescent="0.35">
      <c r="B571" s="2143"/>
      <c r="N571" s="2143"/>
    </row>
    <row r="572" spans="2:14" x14ac:dyDescent="0.35">
      <c r="B572" s="2143"/>
      <c r="N572" s="2143"/>
    </row>
    <row r="573" spans="2:14" x14ac:dyDescent="0.35">
      <c r="B573" s="2143"/>
      <c r="N573" s="2143"/>
    </row>
    <row r="574" spans="2:14" x14ac:dyDescent="0.35">
      <c r="B574" s="2143"/>
      <c r="N574" s="2143"/>
    </row>
    <row r="575" spans="2:14" x14ac:dyDescent="0.35">
      <c r="B575" s="2143"/>
      <c r="N575" s="2143"/>
    </row>
    <row r="576" spans="2:14" x14ac:dyDescent="0.35">
      <c r="B576" s="2143"/>
      <c r="N576" s="2143"/>
    </row>
    <row r="577" spans="2:14" x14ac:dyDescent="0.35">
      <c r="B577" s="2143"/>
      <c r="N577" s="2143"/>
    </row>
    <row r="578" spans="2:14" x14ac:dyDescent="0.35">
      <c r="B578" s="2143"/>
      <c r="N578" s="2143"/>
    </row>
    <row r="579" spans="2:14" x14ac:dyDescent="0.35">
      <c r="B579" s="2143"/>
      <c r="N579" s="2143"/>
    </row>
    <row r="580" spans="2:14" x14ac:dyDescent="0.35">
      <c r="B580" s="2143"/>
      <c r="N580" s="2143"/>
    </row>
    <row r="581" spans="2:14" x14ac:dyDescent="0.35">
      <c r="B581" s="2143"/>
      <c r="N581" s="2143"/>
    </row>
    <row r="582" spans="2:14" x14ac:dyDescent="0.35">
      <c r="B582" s="2143"/>
      <c r="N582" s="2143"/>
    </row>
    <row r="583" spans="2:14" x14ac:dyDescent="0.35">
      <c r="B583" s="2143"/>
      <c r="N583" s="2143"/>
    </row>
    <row r="584" spans="2:14" x14ac:dyDescent="0.35">
      <c r="B584" s="2143"/>
      <c r="N584" s="2143"/>
    </row>
    <row r="585" spans="2:14" x14ac:dyDescent="0.35">
      <c r="B585" s="2143"/>
      <c r="N585" s="2143"/>
    </row>
    <row r="586" spans="2:14" x14ac:dyDescent="0.35">
      <c r="B586" s="2143"/>
      <c r="N586" s="2143"/>
    </row>
    <row r="587" spans="2:14" x14ac:dyDescent="0.35">
      <c r="B587" s="2143"/>
      <c r="N587" s="2143"/>
    </row>
    <row r="588" spans="2:14" x14ac:dyDescent="0.35">
      <c r="B588" s="2143"/>
      <c r="N588" s="2143"/>
    </row>
    <row r="589" spans="2:14" x14ac:dyDescent="0.35">
      <c r="B589" s="2143"/>
      <c r="N589" s="2143"/>
    </row>
    <row r="590" spans="2:14" x14ac:dyDescent="0.35">
      <c r="B590" s="2143"/>
      <c r="N590" s="2143"/>
    </row>
    <row r="591" spans="2:14" x14ac:dyDescent="0.35">
      <c r="B591" s="2143"/>
      <c r="N591" s="2143"/>
    </row>
    <row r="592" spans="2:14" x14ac:dyDescent="0.35">
      <c r="B592" s="2143"/>
      <c r="N592" s="2143"/>
    </row>
    <row r="593" spans="2:14" x14ac:dyDescent="0.35">
      <c r="B593" s="2143"/>
      <c r="N593" s="2143"/>
    </row>
    <row r="594" spans="2:14" x14ac:dyDescent="0.35">
      <c r="B594" s="2143"/>
      <c r="N594" s="2143"/>
    </row>
    <row r="595" spans="2:14" x14ac:dyDescent="0.35">
      <c r="B595" s="2143"/>
      <c r="N595" s="2143"/>
    </row>
    <row r="596" spans="2:14" x14ac:dyDescent="0.35">
      <c r="B596" s="2143"/>
      <c r="N596" s="2143"/>
    </row>
    <row r="597" spans="2:14" x14ac:dyDescent="0.35">
      <c r="B597" s="2143"/>
      <c r="N597" s="2143"/>
    </row>
    <row r="598" spans="2:14" x14ac:dyDescent="0.35">
      <c r="B598" s="2143"/>
      <c r="N598" s="2143"/>
    </row>
    <row r="599" spans="2:14" x14ac:dyDescent="0.35">
      <c r="B599" s="2143"/>
      <c r="N599" s="2143"/>
    </row>
    <row r="600" spans="2:14" x14ac:dyDescent="0.35">
      <c r="B600" s="2143"/>
      <c r="N600" s="2143"/>
    </row>
    <row r="601" spans="2:14" x14ac:dyDescent="0.35">
      <c r="B601" s="2143"/>
      <c r="N601" s="2143"/>
    </row>
    <row r="602" spans="2:14" x14ac:dyDescent="0.35">
      <c r="B602" s="2143"/>
      <c r="N602" s="2143"/>
    </row>
    <row r="603" spans="2:14" x14ac:dyDescent="0.35">
      <c r="B603" s="2143"/>
      <c r="N603" s="2143"/>
    </row>
    <row r="604" spans="2:14" x14ac:dyDescent="0.35">
      <c r="B604" s="2143"/>
      <c r="N604" s="2143"/>
    </row>
    <row r="605" spans="2:14" x14ac:dyDescent="0.35">
      <c r="B605" s="2143"/>
      <c r="N605" s="2143"/>
    </row>
    <row r="606" spans="2:14" x14ac:dyDescent="0.35">
      <c r="B606" s="2143"/>
      <c r="N606" s="2143"/>
    </row>
    <row r="607" spans="2:14" x14ac:dyDescent="0.35">
      <c r="B607" s="2143"/>
      <c r="N607" s="2143"/>
    </row>
    <row r="608" spans="2:14" x14ac:dyDescent="0.35">
      <c r="B608" s="2143"/>
      <c r="N608" s="2143"/>
    </row>
    <row r="609" spans="2:14" x14ac:dyDescent="0.35">
      <c r="B609" s="2143"/>
      <c r="N609" s="2143"/>
    </row>
    <row r="610" spans="2:14" x14ac:dyDescent="0.35">
      <c r="B610" s="2143"/>
      <c r="N610" s="2143"/>
    </row>
    <row r="611" spans="2:14" x14ac:dyDescent="0.35">
      <c r="B611" s="2143"/>
      <c r="N611" s="2143"/>
    </row>
    <row r="612" spans="2:14" x14ac:dyDescent="0.35">
      <c r="B612" s="2143"/>
      <c r="N612" s="2143"/>
    </row>
    <row r="613" spans="2:14" x14ac:dyDescent="0.35">
      <c r="B613" s="2143"/>
      <c r="N613" s="2143"/>
    </row>
    <row r="614" spans="2:14" x14ac:dyDescent="0.35">
      <c r="B614" s="2143"/>
      <c r="N614" s="2143"/>
    </row>
    <row r="615" spans="2:14" x14ac:dyDescent="0.35">
      <c r="B615" s="2143"/>
      <c r="N615" s="2143"/>
    </row>
    <row r="616" spans="2:14" x14ac:dyDescent="0.35">
      <c r="B616" s="2143"/>
      <c r="N616" s="2143"/>
    </row>
    <row r="617" spans="2:14" x14ac:dyDescent="0.35">
      <c r="B617" s="2143"/>
      <c r="N617" s="2143"/>
    </row>
    <row r="618" spans="2:14" x14ac:dyDescent="0.35">
      <c r="B618" s="2143"/>
      <c r="N618" s="2143"/>
    </row>
    <row r="619" spans="2:14" x14ac:dyDescent="0.35">
      <c r="B619" s="2143"/>
      <c r="N619" s="2143"/>
    </row>
    <row r="620" spans="2:14" x14ac:dyDescent="0.35">
      <c r="B620" s="2143"/>
      <c r="N620" s="2143"/>
    </row>
    <row r="621" spans="2:14" x14ac:dyDescent="0.35">
      <c r="B621" s="2143"/>
      <c r="N621" s="2143"/>
    </row>
    <row r="622" spans="2:14" x14ac:dyDescent="0.35">
      <c r="B622" s="2143"/>
      <c r="N622" s="2143"/>
    </row>
    <row r="623" spans="2:14" x14ac:dyDescent="0.35">
      <c r="B623" s="2143"/>
      <c r="N623" s="2143"/>
    </row>
    <row r="624" spans="2:14" x14ac:dyDescent="0.35">
      <c r="B624" s="2143"/>
      <c r="N624" s="2143"/>
    </row>
    <row r="625" spans="2:14" x14ac:dyDescent="0.35">
      <c r="B625" s="2143"/>
      <c r="N625" s="2143"/>
    </row>
    <row r="626" spans="2:14" x14ac:dyDescent="0.35">
      <c r="B626" s="2143"/>
      <c r="N626" s="2143"/>
    </row>
    <row r="627" spans="2:14" x14ac:dyDescent="0.35">
      <c r="B627" s="2143"/>
      <c r="N627" s="2143"/>
    </row>
    <row r="628" spans="2:14" x14ac:dyDescent="0.35">
      <c r="B628" s="2143"/>
      <c r="N628" s="2143"/>
    </row>
    <row r="629" spans="2:14" x14ac:dyDescent="0.35">
      <c r="B629" s="2143"/>
      <c r="N629" s="2143"/>
    </row>
    <row r="630" spans="2:14" x14ac:dyDescent="0.35">
      <c r="B630" s="2143"/>
      <c r="N630" s="2143"/>
    </row>
    <row r="631" spans="2:14" x14ac:dyDescent="0.35">
      <c r="B631" s="2143"/>
      <c r="N631" s="2143"/>
    </row>
    <row r="632" spans="2:14" x14ac:dyDescent="0.35">
      <c r="B632" s="2143"/>
      <c r="N632" s="2143"/>
    </row>
    <row r="633" spans="2:14" x14ac:dyDescent="0.35">
      <c r="B633" s="2143"/>
      <c r="N633" s="2143"/>
    </row>
    <row r="634" spans="2:14" x14ac:dyDescent="0.35">
      <c r="B634" s="2143"/>
      <c r="N634" s="2143"/>
    </row>
    <row r="635" spans="2:14" x14ac:dyDescent="0.35">
      <c r="B635" s="2143"/>
      <c r="N635" s="2143"/>
    </row>
    <row r="636" spans="2:14" x14ac:dyDescent="0.35">
      <c r="B636" s="2143"/>
      <c r="N636" s="2143"/>
    </row>
    <row r="637" spans="2:14" x14ac:dyDescent="0.35">
      <c r="B637" s="2143"/>
      <c r="N637" s="2143"/>
    </row>
    <row r="638" spans="2:14" x14ac:dyDescent="0.35">
      <c r="B638" s="2143"/>
      <c r="N638" s="2143"/>
    </row>
    <row r="639" spans="2:14" x14ac:dyDescent="0.35">
      <c r="B639" s="2143"/>
      <c r="N639" s="2143"/>
    </row>
    <row r="640" spans="2:14" x14ac:dyDescent="0.35">
      <c r="B640" s="2143"/>
      <c r="N640" s="2143"/>
    </row>
    <row r="641" spans="2:14" x14ac:dyDescent="0.35">
      <c r="B641" s="2143"/>
      <c r="N641" s="2143"/>
    </row>
    <row r="642" spans="2:14" x14ac:dyDescent="0.35">
      <c r="B642" s="2143"/>
      <c r="N642" s="2143"/>
    </row>
    <row r="643" spans="2:14" x14ac:dyDescent="0.35">
      <c r="B643" s="2143"/>
      <c r="N643" s="2143"/>
    </row>
    <row r="644" spans="2:14" x14ac:dyDescent="0.35">
      <c r="B644" s="2143"/>
      <c r="N644" s="2143"/>
    </row>
    <row r="645" spans="2:14" x14ac:dyDescent="0.35">
      <c r="B645" s="2143"/>
      <c r="N645" s="2143"/>
    </row>
    <row r="646" spans="2:14" x14ac:dyDescent="0.35">
      <c r="B646" s="2143"/>
      <c r="N646" s="2143"/>
    </row>
    <row r="647" spans="2:14" x14ac:dyDescent="0.35">
      <c r="B647" s="2143"/>
      <c r="N647" s="2143"/>
    </row>
    <row r="648" spans="2:14" x14ac:dyDescent="0.35">
      <c r="B648" s="2143"/>
      <c r="N648" s="2143"/>
    </row>
    <row r="649" spans="2:14" x14ac:dyDescent="0.35">
      <c r="B649" s="2143"/>
      <c r="N649" s="2143"/>
    </row>
    <row r="650" spans="2:14" x14ac:dyDescent="0.35">
      <c r="B650" s="2143"/>
      <c r="N650" s="2143"/>
    </row>
    <row r="651" spans="2:14" x14ac:dyDescent="0.35">
      <c r="B651" s="2143"/>
      <c r="N651" s="2143"/>
    </row>
    <row r="652" spans="2:14" x14ac:dyDescent="0.35">
      <c r="B652" s="2143"/>
      <c r="N652" s="2143"/>
    </row>
    <row r="653" spans="2:14" x14ac:dyDescent="0.35">
      <c r="B653" s="2143"/>
      <c r="N653" s="2143"/>
    </row>
    <row r="654" spans="2:14" x14ac:dyDescent="0.35">
      <c r="B654" s="2143"/>
      <c r="N654" s="2143"/>
    </row>
    <row r="655" spans="2:14" x14ac:dyDescent="0.35">
      <c r="B655" s="2143"/>
      <c r="N655" s="2143"/>
    </row>
    <row r="656" spans="2:14" x14ac:dyDescent="0.35">
      <c r="B656" s="2143"/>
      <c r="N656" s="2143"/>
    </row>
    <row r="657" spans="2:14" x14ac:dyDescent="0.35">
      <c r="B657" s="2143"/>
      <c r="N657" s="2143"/>
    </row>
    <row r="658" spans="2:14" x14ac:dyDescent="0.35">
      <c r="B658" s="2143"/>
      <c r="N658" s="2143"/>
    </row>
    <row r="659" spans="2:14" x14ac:dyDescent="0.35">
      <c r="B659" s="2143"/>
      <c r="N659" s="2143"/>
    </row>
    <row r="660" spans="2:14" x14ac:dyDescent="0.35">
      <c r="B660" s="2143"/>
      <c r="N660" s="2143"/>
    </row>
    <row r="661" spans="2:14" x14ac:dyDescent="0.35">
      <c r="B661" s="2143"/>
      <c r="N661" s="2143"/>
    </row>
    <row r="662" spans="2:14" x14ac:dyDescent="0.35">
      <c r="B662" s="2143"/>
      <c r="N662" s="2143"/>
    </row>
    <row r="663" spans="2:14" x14ac:dyDescent="0.35">
      <c r="B663" s="2143"/>
      <c r="N663" s="2143"/>
    </row>
    <row r="664" spans="2:14" x14ac:dyDescent="0.35">
      <c r="B664" s="2143"/>
      <c r="N664" s="2143"/>
    </row>
    <row r="665" spans="2:14" x14ac:dyDescent="0.35">
      <c r="B665" s="2143"/>
      <c r="N665" s="2143"/>
    </row>
    <row r="666" spans="2:14" x14ac:dyDescent="0.35">
      <c r="B666" s="2143"/>
      <c r="N666" s="2143"/>
    </row>
    <row r="667" spans="2:14" x14ac:dyDescent="0.35">
      <c r="B667" s="2143"/>
      <c r="N667" s="2143"/>
    </row>
    <row r="668" spans="2:14" x14ac:dyDescent="0.35">
      <c r="B668" s="2143"/>
      <c r="N668" s="2143"/>
    </row>
    <row r="669" spans="2:14" x14ac:dyDescent="0.35">
      <c r="B669" s="2143"/>
      <c r="N669" s="2143"/>
    </row>
    <row r="670" spans="2:14" x14ac:dyDescent="0.35">
      <c r="B670" s="2143"/>
      <c r="N670" s="2143"/>
    </row>
    <row r="671" spans="2:14" x14ac:dyDescent="0.35">
      <c r="B671" s="2143"/>
      <c r="N671" s="2143"/>
    </row>
    <row r="672" spans="2:14" x14ac:dyDescent="0.35">
      <c r="B672" s="2143"/>
      <c r="N672" s="2143"/>
    </row>
    <row r="673" spans="2:14" x14ac:dyDescent="0.35">
      <c r="B673" s="2143"/>
      <c r="N673" s="2143"/>
    </row>
    <row r="674" spans="2:14" x14ac:dyDescent="0.35">
      <c r="B674" s="2143"/>
      <c r="N674" s="2143"/>
    </row>
    <row r="675" spans="2:14" x14ac:dyDescent="0.35">
      <c r="B675" s="2143"/>
      <c r="N675" s="2143"/>
    </row>
    <row r="676" spans="2:14" x14ac:dyDescent="0.35">
      <c r="B676" s="2143"/>
      <c r="N676" s="2143"/>
    </row>
    <row r="677" spans="2:14" x14ac:dyDescent="0.35">
      <c r="B677" s="2143"/>
      <c r="N677" s="2143"/>
    </row>
    <row r="678" spans="2:14" x14ac:dyDescent="0.35">
      <c r="B678" s="2143"/>
      <c r="N678" s="2143"/>
    </row>
    <row r="679" spans="2:14" x14ac:dyDescent="0.35">
      <c r="B679" s="2143"/>
      <c r="N679" s="2143"/>
    </row>
    <row r="680" spans="2:14" x14ac:dyDescent="0.35">
      <c r="B680" s="2143"/>
      <c r="N680" s="2143"/>
    </row>
    <row r="681" spans="2:14" x14ac:dyDescent="0.35">
      <c r="B681" s="2143"/>
      <c r="N681" s="2143"/>
    </row>
    <row r="682" spans="2:14" x14ac:dyDescent="0.35">
      <c r="B682" s="2143"/>
      <c r="N682" s="2143"/>
    </row>
    <row r="683" spans="2:14" x14ac:dyDescent="0.35">
      <c r="B683" s="2143"/>
      <c r="N683" s="2143"/>
    </row>
    <row r="684" spans="2:14" x14ac:dyDescent="0.35">
      <c r="B684" s="2143"/>
      <c r="N684" s="2143"/>
    </row>
    <row r="685" spans="2:14" x14ac:dyDescent="0.35">
      <c r="B685" s="2143"/>
      <c r="N685" s="2143"/>
    </row>
    <row r="686" spans="2:14" x14ac:dyDescent="0.35">
      <c r="B686" s="2143"/>
      <c r="N686" s="2143"/>
    </row>
    <row r="687" spans="2:14" x14ac:dyDescent="0.35">
      <c r="B687" s="2143"/>
      <c r="N687" s="2143"/>
    </row>
    <row r="688" spans="2:14" x14ac:dyDescent="0.35">
      <c r="B688" s="2143"/>
      <c r="N688" s="2143"/>
    </row>
    <row r="689" spans="2:14" x14ac:dyDescent="0.35">
      <c r="B689" s="2143"/>
      <c r="N689" s="2143"/>
    </row>
    <row r="690" spans="2:14" x14ac:dyDescent="0.35">
      <c r="B690" s="2143"/>
      <c r="N690" s="2143"/>
    </row>
    <row r="691" spans="2:14" x14ac:dyDescent="0.35">
      <c r="B691" s="2143"/>
      <c r="N691" s="2143"/>
    </row>
    <row r="692" spans="2:14" x14ac:dyDescent="0.35">
      <c r="B692" s="2143"/>
      <c r="N692" s="2143"/>
    </row>
    <row r="693" spans="2:14" x14ac:dyDescent="0.35">
      <c r="B693" s="2143"/>
      <c r="N693" s="2143"/>
    </row>
    <row r="694" spans="2:14" x14ac:dyDescent="0.35">
      <c r="B694" s="2143"/>
      <c r="N694" s="2143"/>
    </row>
    <row r="695" spans="2:14" x14ac:dyDescent="0.35">
      <c r="B695" s="2143"/>
      <c r="N695" s="2143"/>
    </row>
    <row r="696" spans="2:14" x14ac:dyDescent="0.35">
      <c r="B696" s="2143"/>
      <c r="N696" s="2143"/>
    </row>
    <row r="697" spans="2:14" x14ac:dyDescent="0.35">
      <c r="B697" s="2143"/>
      <c r="N697" s="2143"/>
    </row>
    <row r="698" spans="2:14" x14ac:dyDescent="0.35">
      <c r="B698" s="2143"/>
      <c r="N698" s="2143"/>
    </row>
    <row r="699" spans="2:14" x14ac:dyDescent="0.35">
      <c r="B699" s="2143"/>
      <c r="N699" s="2143"/>
    </row>
    <row r="700" spans="2:14" x14ac:dyDescent="0.35">
      <c r="B700" s="2143"/>
      <c r="N700" s="2143"/>
    </row>
    <row r="701" spans="2:14" x14ac:dyDescent="0.35">
      <c r="B701" s="2143"/>
      <c r="N701" s="2143"/>
    </row>
    <row r="702" spans="2:14" x14ac:dyDescent="0.35">
      <c r="B702" s="2143"/>
      <c r="N702" s="2143"/>
    </row>
    <row r="703" spans="2:14" x14ac:dyDescent="0.35">
      <c r="B703" s="2143"/>
      <c r="N703" s="2143"/>
    </row>
    <row r="704" spans="2:14" x14ac:dyDescent="0.35">
      <c r="B704" s="2143"/>
      <c r="N704" s="2143"/>
    </row>
    <row r="705" spans="2:14" x14ac:dyDescent="0.35">
      <c r="B705" s="2143"/>
      <c r="N705" s="2143"/>
    </row>
    <row r="706" spans="2:14" x14ac:dyDescent="0.35">
      <c r="B706" s="2143"/>
      <c r="N706" s="2143"/>
    </row>
    <row r="707" spans="2:14" x14ac:dyDescent="0.35">
      <c r="B707" s="2143"/>
      <c r="N707" s="2143"/>
    </row>
    <row r="708" spans="2:14" x14ac:dyDescent="0.35">
      <c r="B708" s="2143"/>
      <c r="N708" s="2143"/>
    </row>
    <row r="709" spans="2:14" x14ac:dyDescent="0.35">
      <c r="B709" s="2143"/>
      <c r="N709" s="2143"/>
    </row>
    <row r="710" spans="2:14" x14ac:dyDescent="0.35">
      <c r="B710" s="2143"/>
      <c r="N710" s="2143"/>
    </row>
    <row r="711" spans="2:14" x14ac:dyDescent="0.35">
      <c r="B711" s="2143"/>
      <c r="N711" s="2143"/>
    </row>
    <row r="712" spans="2:14" x14ac:dyDescent="0.35">
      <c r="B712" s="2143"/>
      <c r="N712" s="2143"/>
    </row>
    <row r="713" spans="2:14" x14ac:dyDescent="0.35">
      <c r="B713" s="2143"/>
      <c r="N713" s="2143"/>
    </row>
    <row r="714" spans="2:14" x14ac:dyDescent="0.35">
      <c r="B714" s="2143"/>
      <c r="N714" s="2143"/>
    </row>
    <row r="715" spans="2:14" x14ac:dyDescent="0.35">
      <c r="B715" s="2143"/>
      <c r="N715" s="2143"/>
    </row>
    <row r="716" spans="2:14" x14ac:dyDescent="0.35">
      <c r="B716" s="2143"/>
      <c r="N716" s="2143"/>
    </row>
    <row r="717" spans="2:14" x14ac:dyDescent="0.35">
      <c r="B717" s="2143"/>
      <c r="N717" s="2143"/>
    </row>
    <row r="718" spans="2:14" x14ac:dyDescent="0.35">
      <c r="B718" s="2143"/>
      <c r="N718" s="2143"/>
    </row>
    <row r="719" spans="2:14" x14ac:dyDescent="0.35">
      <c r="B719" s="2143"/>
      <c r="N719" s="2143"/>
    </row>
    <row r="720" spans="2:14" x14ac:dyDescent="0.35">
      <c r="B720" s="2143"/>
      <c r="N720" s="2143"/>
    </row>
    <row r="721" spans="2:14" x14ac:dyDescent="0.35">
      <c r="B721" s="2143"/>
      <c r="N721" s="2143"/>
    </row>
    <row r="722" spans="2:14" x14ac:dyDescent="0.35">
      <c r="B722" s="2143"/>
      <c r="N722" s="2143"/>
    </row>
    <row r="723" spans="2:14" x14ac:dyDescent="0.35">
      <c r="B723" s="2143"/>
      <c r="N723" s="2143"/>
    </row>
    <row r="724" spans="2:14" x14ac:dyDescent="0.35">
      <c r="B724" s="2143"/>
      <c r="N724" s="2143"/>
    </row>
    <row r="725" spans="2:14" x14ac:dyDescent="0.35">
      <c r="B725" s="2143"/>
      <c r="N725" s="2143"/>
    </row>
    <row r="726" spans="2:14" x14ac:dyDescent="0.35">
      <c r="B726" s="2143"/>
      <c r="N726" s="2143"/>
    </row>
    <row r="727" spans="2:14" x14ac:dyDescent="0.35">
      <c r="B727" s="2143"/>
      <c r="N727" s="2143"/>
    </row>
    <row r="728" spans="2:14" x14ac:dyDescent="0.35">
      <c r="B728" s="2143"/>
      <c r="N728" s="2143"/>
    </row>
    <row r="729" spans="2:14" x14ac:dyDescent="0.35">
      <c r="B729" s="2143"/>
      <c r="N729" s="2143"/>
    </row>
    <row r="730" spans="2:14" x14ac:dyDescent="0.35">
      <c r="B730" s="2143"/>
      <c r="N730" s="2143"/>
    </row>
    <row r="731" spans="2:14" x14ac:dyDescent="0.35">
      <c r="B731" s="2143"/>
      <c r="N731" s="2143"/>
    </row>
    <row r="732" spans="2:14" x14ac:dyDescent="0.35">
      <c r="B732" s="2143"/>
      <c r="N732" s="2143"/>
    </row>
    <row r="733" spans="2:14" x14ac:dyDescent="0.35">
      <c r="B733" s="2143"/>
      <c r="N733" s="2143"/>
    </row>
    <row r="734" spans="2:14" x14ac:dyDescent="0.35">
      <c r="B734" s="2143"/>
      <c r="N734" s="2143"/>
    </row>
    <row r="735" spans="2:14" x14ac:dyDescent="0.35">
      <c r="B735" s="2143"/>
      <c r="N735" s="2143"/>
    </row>
    <row r="736" spans="2:14" x14ac:dyDescent="0.35">
      <c r="B736" s="2143"/>
      <c r="N736" s="2143"/>
    </row>
    <row r="737" spans="2:14" x14ac:dyDescent="0.35">
      <c r="B737" s="2143"/>
      <c r="N737" s="2143"/>
    </row>
    <row r="738" spans="2:14" x14ac:dyDescent="0.35">
      <c r="B738" s="2143"/>
      <c r="N738" s="2143"/>
    </row>
    <row r="739" spans="2:14" x14ac:dyDescent="0.35">
      <c r="B739" s="2143"/>
      <c r="N739" s="2143"/>
    </row>
    <row r="740" spans="2:14" x14ac:dyDescent="0.35">
      <c r="B740" s="2143"/>
      <c r="N740" s="2143"/>
    </row>
    <row r="741" spans="2:14" x14ac:dyDescent="0.35">
      <c r="B741" s="2143"/>
      <c r="N741" s="2143"/>
    </row>
    <row r="742" spans="2:14" x14ac:dyDescent="0.35">
      <c r="B742" s="2143"/>
      <c r="N742" s="2143"/>
    </row>
    <row r="743" spans="2:14" x14ac:dyDescent="0.35">
      <c r="B743" s="2143"/>
      <c r="N743" s="2143"/>
    </row>
    <row r="744" spans="2:14" x14ac:dyDescent="0.35">
      <c r="B744" s="2143"/>
      <c r="N744" s="2143"/>
    </row>
    <row r="745" spans="2:14" x14ac:dyDescent="0.35">
      <c r="B745" s="2143"/>
      <c r="N745" s="2143"/>
    </row>
    <row r="746" spans="2:14" x14ac:dyDescent="0.35">
      <c r="B746" s="2143"/>
      <c r="N746" s="2143"/>
    </row>
    <row r="747" spans="2:14" x14ac:dyDescent="0.35">
      <c r="B747" s="2143"/>
      <c r="N747" s="2143"/>
    </row>
    <row r="748" spans="2:14" x14ac:dyDescent="0.35">
      <c r="B748" s="2143"/>
      <c r="N748" s="2143"/>
    </row>
    <row r="749" spans="2:14" x14ac:dyDescent="0.35">
      <c r="B749" s="2143"/>
      <c r="N749" s="2143"/>
    </row>
    <row r="750" spans="2:14" x14ac:dyDescent="0.35">
      <c r="B750" s="2143"/>
      <c r="N750" s="2143"/>
    </row>
    <row r="751" spans="2:14" x14ac:dyDescent="0.35">
      <c r="B751" s="2143"/>
      <c r="N751" s="2143"/>
    </row>
    <row r="752" spans="2:14" x14ac:dyDescent="0.35">
      <c r="B752" s="2143"/>
      <c r="N752" s="2143"/>
    </row>
    <row r="753" spans="2:14" x14ac:dyDescent="0.35">
      <c r="B753" s="2143"/>
      <c r="N753" s="2143"/>
    </row>
    <row r="754" spans="2:14" x14ac:dyDescent="0.35">
      <c r="B754" s="2143"/>
      <c r="N754" s="2143"/>
    </row>
    <row r="755" spans="2:14" x14ac:dyDescent="0.35">
      <c r="B755" s="2143"/>
      <c r="N755" s="2143"/>
    </row>
    <row r="756" spans="2:14" x14ac:dyDescent="0.35">
      <c r="B756" s="2143"/>
      <c r="N756" s="2143"/>
    </row>
    <row r="757" spans="2:14" x14ac:dyDescent="0.35">
      <c r="B757" s="2143"/>
      <c r="N757" s="2143"/>
    </row>
    <row r="758" spans="2:14" x14ac:dyDescent="0.35">
      <c r="B758" s="2143"/>
      <c r="N758" s="2143"/>
    </row>
    <row r="759" spans="2:14" x14ac:dyDescent="0.35">
      <c r="B759" s="2143"/>
      <c r="N759" s="2143"/>
    </row>
    <row r="760" spans="2:14" x14ac:dyDescent="0.35">
      <c r="B760" s="2143"/>
      <c r="N760" s="2143"/>
    </row>
    <row r="761" spans="2:14" x14ac:dyDescent="0.35">
      <c r="B761" s="2143"/>
      <c r="N761" s="2143"/>
    </row>
    <row r="762" spans="2:14" x14ac:dyDescent="0.35">
      <c r="B762" s="2143"/>
      <c r="N762" s="2143"/>
    </row>
    <row r="763" spans="2:14" x14ac:dyDescent="0.35">
      <c r="B763" s="2143"/>
      <c r="N763" s="2143"/>
    </row>
    <row r="764" spans="2:14" x14ac:dyDescent="0.35">
      <c r="B764" s="2143"/>
      <c r="N764" s="2143"/>
    </row>
    <row r="765" spans="2:14" x14ac:dyDescent="0.35">
      <c r="B765" s="2143"/>
      <c r="N765" s="2143"/>
    </row>
    <row r="766" spans="2:14" x14ac:dyDescent="0.35">
      <c r="B766" s="2143"/>
      <c r="N766" s="2143"/>
    </row>
    <row r="767" spans="2:14" x14ac:dyDescent="0.35">
      <c r="B767" s="2143"/>
      <c r="N767" s="2143"/>
    </row>
    <row r="768" spans="2:14" x14ac:dyDescent="0.35">
      <c r="B768" s="2143"/>
      <c r="N768" s="2143"/>
    </row>
    <row r="769" spans="2:14" x14ac:dyDescent="0.35">
      <c r="B769" s="2143"/>
      <c r="N769" s="2143"/>
    </row>
    <row r="770" spans="2:14" x14ac:dyDescent="0.35">
      <c r="B770" s="2143"/>
      <c r="N770" s="2143"/>
    </row>
    <row r="771" spans="2:14" x14ac:dyDescent="0.35">
      <c r="B771" s="2143"/>
      <c r="N771" s="2143"/>
    </row>
    <row r="772" spans="2:14" x14ac:dyDescent="0.35">
      <c r="B772" s="2143"/>
      <c r="N772" s="2143"/>
    </row>
    <row r="773" spans="2:14" x14ac:dyDescent="0.35">
      <c r="B773" s="2143"/>
      <c r="N773" s="2143"/>
    </row>
    <row r="774" spans="2:14" x14ac:dyDescent="0.35">
      <c r="B774" s="2143"/>
      <c r="N774" s="2143"/>
    </row>
    <row r="775" spans="2:14" x14ac:dyDescent="0.35">
      <c r="B775" s="2143"/>
      <c r="N775" s="2143"/>
    </row>
    <row r="776" spans="2:14" x14ac:dyDescent="0.35">
      <c r="B776" s="2143"/>
      <c r="N776" s="2143"/>
    </row>
    <row r="777" spans="2:14" x14ac:dyDescent="0.35">
      <c r="B777" s="2143"/>
      <c r="N777" s="2143"/>
    </row>
    <row r="778" spans="2:14" x14ac:dyDescent="0.35">
      <c r="B778" s="2143"/>
      <c r="N778" s="2143"/>
    </row>
    <row r="779" spans="2:14" x14ac:dyDescent="0.35">
      <c r="B779" s="2143"/>
      <c r="N779" s="2143"/>
    </row>
    <row r="780" spans="2:14" x14ac:dyDescent="0.35">
      <c r="B780" s="2143"/>
      <c r="N780" s="2143"/>
    </row>
    <row r="781" spans="2:14" x14ac:dyDescent="0.35">
      <c r="B781" s="2143"/>
      <c r="N781" s="2143"/>
    </row>
    <row r="782" spans="2:14" x14ac:dyDescent="0.35">
      <c r="B782" s="2143"/>
      <c r="N782" s="2143"/>
    </row>
    <row r="783" spans="2:14" x14ac:dyDescent="0.35">
      <c r="B783" s="2143"/>
      <c r="N783" s="2143"/>
    </row>
    <row r="784" spans="2:14" x14ac:dyDescent="0.35">
      <c r="B784" s="2143"/>
      <c r="N784" s="2143"/>
    </row>
    <row r="785" spans="2:14" x14ac:dyDescent="0.35">
      <c r="B785" s="2143"/>
      <c r="N785" s="2143"/>
    </row>
    <row r="786" spans="2:14" x14ac:dyDescent="0.35">
      <c r="B786" s="2143"/>
      <c r="N786" s="2143"/>
    </row>
    <row r="787" spans="2:14" x14ac:dyDescent="0.35">
      <c r="B787" s="2143"/>
      <c r="N787" s="2143"/>
    </row>
    <row r="788" spans="2:14" x14ac:dyDescent="0.35">
      <c r="B788" s="2143"/>
      <c r="N788" s="2143"/>
    </row>
    <row r="789" spans="2:14" x14ac:dyDescent="0.35">
      <c r="B789" s="2143"/>
      <c r="N789" s="2143"/>
    </row>
    <row r="790" spans="2:14" x14ac:dyDescent="0.35">
      <c r="B790" s="2143"/>
      <c r="N790" s="2143"/>
    </row>
    <row r="791" spans="2:14" x14ac:dyDescent="0.35">
      <c r="B791" s="2143"/>
      <c r="N791" s="2143"/>
    </row>
    <row r="792" spans="2:14" x14ac:dyDescent="0.35">
      <c r="B792" s="2143"/>
      <c r="N792" s="2143"/>
    </row>
    <row r="793" spans="2:14" x14ac:dyDescent="0.35">
      <c r="B793" s="2143"/>
      <c r="N793" s="2143"/>
    </row>
    <row r="794" spans="2:14" x14ac:dyDescent="0.35">
      <c r="B794" s="2143"/>
      <c r="N794" s="2143"/>
    </row>
    <row r="795" spans="2:14" x14ac:dyDescent="0.35">
      <c r="B795" s="2143"/>
      <c r="N795" s="2143"/>
    </row>
    <row r="796" spans="2:14" x14ac:dyDescent="0.35">
      <c r="B796" s="2143"/>
      <c r="N796" s="2143"/>
    </row>
    <row r="797" spans="2:14" x14ac:dyDescent="0.35">
      <c r="B797" s="2143"/>
      <c r="N797" s="2143"/>
    </row>
    <row r="798" spans="2:14" x14ac:dyDescent="0.35">
      <c r="B798" s="2143"/>
      <c r="N798" s="2143"/>
    </row>
    <row r="799" spans="2:14" x14ac:dyDescent="0.35">
      <c r="B799" s="2143"/>
      <c r="N799" s="2143"/>
    </row>
    <row r="800" spans="2:14" x14ac:dyDescent="0.35">
      <c r="B800" s="2143"/>
      <c r="N800" s="2143"/>
    </row>
    <row r="801" spans="2:14" x14ac:dyDescent="0.35">
      <c r="B801" s="2143"/>
      <c r="N801" s="2143"/>
    </row>
    <row r="802" spans="2:14" x14ac:dyDescent="0.35">
      <c r="B802" s="2143"/>
      <c r="N802" s="2143"/>
    </row>
    <row r="803" spans="2:14" x14ac:dyDescent="0.35">
      <c r="B803" s="2143"/>
      <c r="N803" s="2143"/>
    </row>
    <row r="804" spans="2:14" x14ac:dyDescent="0.35">
      <c r="B804" s="2143"/>
      <c r="N804" s="2143"/>
    </row>
    <row r="805" spans="2:14" x14ac:dyDescent="0.35">
      <c r="B805" s="2143"/>
      <c r="N805" s="2143"/>
    </row>
    <row r="806" spans="2:14" x14ac:dyDescent="0.35">
      <c r="B806" s="2143"/>
      <c r="N806" s="2143"/>
    </row>
    <row r="807" spans="2:14" x14ac:dyDescent="0.35">
      <c r="B807" s="2143"/>
      <c r="N807" s="2143"/>
    </row>
    <row r="808" spans="2:14" x14ac:dyDescent="0.35">
      <c r="B808" s="2143"/>
      <c r="N808" s="2143"/>
    </row>
    <row r="809" spans="2:14" x14ac:dyDescent="0.35">
      <c r="B809" s="2143"/>
      <c r="N809" s="2143"/>
    </row>
    <row r="810" spans="2:14" x14ac:dyDescent="0.35">
      <c r="B810" s="2143"/>
      <c r="N810" s="2143"/>
    </row>
    <row r="811" spans="2:14" x14ac:dyDescent="0.35">
      <c r="B811" s="2143"/>
      <c r="N811" s="2143"/>
    </row>
    <row r="812" spans="2:14" x14ac:dyDescent="0.35">
      <c r="B812" s="2143"/>
      <c r="N812" s="2143"/>
    </row>
    <row r="813" spans="2:14" x14ac:dyDescent="0.35">
      <c r="B813" s="2143"/>
      <c r="N813" s="2143"/>
    </row>
    <row r="814" spans="2:14" x14ac:dyDescent="0.35">
      <c r="B814" s="2143"/>
      <c r="N814" s="2143"/>
    </row>
    <row r="815" spans="2:14" ht="15.5" customHeight="1" x14ac:dyDescent="0.35">
      <c r="B815" s="2143"/>
      <c r="C815" s="2732" t="s">
        <v>1982</v>
      </c>
      <c r="D815" s="2732"/>
      <c r="E815" s="2732"/>
      <c r="F815" s="2732"/>
      <c r="G815" s="2732"/>
      <c r="H815" s="2732"/>
      <c r="I815" s="2732"/>
      <c r="J815" s="2732"/>
      <c r="K815" s="2732"/>
      <c r="L815" s="2732"/>
      <c r="M815" s="2732"/>
      <c r="N815" s="2143"/>
    </row>
    <row r="816" spans="2:14" ht="15.5" customHeight="1" x14ac:dyDescent="0.35">
      <c r="B816" s="2143"/>
      <c r="C816" s="2732"/>
      <c r="D816" s="2732"/>
      <c r="E816" s="2732"/>
      <c r="F816" s="2732"/>
      <c r="G816" s="2732"/>
      <c r="H816" s="2732"/>
      <c r="I816" s="2732"/>
      <c r="J816" s="2732"/>
      <c r="K816" s="2732"/>
      <c r="L816" s="2732"/>
      <c r="M816" s="2732"/>
      <c r="N816" s="2143"/>
    </row>
    <row r="817" spans="2:14" ht="15.5" customHeight="1" x14ac:dyDescent="0.35">
      <c r="B817" s="2143"/>
      <c r="C817" s="2732"/>
      <c r="D817" s="2732"/>
      <c r="E817" s="2732"/>
      <c r="F817" s="2732"/>
      <c r="G817" s="2732"/>
      <c r="H817" s="2732"/>
      <c r="I817" s="2732"/>
      <c r="J817" s="2732"/>
      <c r="K817" s="2732"/>
      <c r="L817" s="2732"/>
      <c r="M817" s="2732"/>
      <c r="N817" s="2143"/>
    </row>
    <row r="818" spans="2:14" ht="15.5" customHeight="1" x14ac:dyDescent="0.35">
      <c r="B818" s="2143"/>
      <c r="C818" s="2732"/>
      <c r="D818" s="2732"/>
      <c r="E818" s="2732"/>
      <c r="F818" s="2732"/>
      <c r="G818" s="2732"/>
      <c r="H818" s="2732"/>
      <c r="I818" s="2732"/>
      <c r="J818" s="2732"/>
      <c r="K818" s="2732"/>
      <c r="L818" s="2732"/>
      <c r="M818" s="2732"/>
      <c r="N818" s="2143"/>
    </row>
    <row r="819" spans="2:14" ht="15.5" customHeight="1" x14ac:dyDescent="0.35">
      <c r="B819" s="2143"/>
      <c r="C819" s="2732"/>
      <c r="D819" s="2732"/>
      <c r="E819" s="2732"/>
      <c r="F819" s="2732"/>
      <c r="G819" s="2732"/>
      <c r="H819" s="2732"/>
      <c r="I819" s="2732"/>
      <c r="J819" s="2732"/>
      <c r="K819" s="2732"/>
      <c r="L819" s="2732"/>
      <c r="M819" s="2732"/>
      <c r="N819" s="2143"/>
    </row>
    <row r="820" spans="2:14" ht="15.5" customHeight="1" x14ac:dyDescent="0.35">
      <c r="B820" s="2143"/>
      <c r="C820" s="2732"/>
      <c r="D820" s="2732"/>
      <c r="E820" s="2732"/>
      <c r="F820" s="2732"/>
      <c r="G820" s="2732"/>
      <c r="H820" s="2732"/>
      <c r="I820" s="2732"/>
      <c r="J820" s="2732"/>
      <c r="K820" s="2732"/>
      <c r="L820" s="2732"/>
      <c r="M820" s="2732"/>
      <c r="N820" s="2143"/>
    </row>
    <row r="821" spans="2:14" x14ac:dyDescent="0.35">
      <c r="B821" s="2143"/>
      <c r="N821" s="2143"/>
    </row>
    <row r="822" spans="2:14" x14ac:dyDescent="0.35">
      <c r="B822" s="2143"/>
      <c r="N822" s="2143"/>
    </row>
    <row r="823" spans="2:14" x14ac:dyDescent="0.35">
      <c r="B823" s="2143"/>
      <c r="N823" s="2143"/>
    </row>
    <row r="824" spans="2:14" x14ac:dyDescent="0.35">
      <c r="B824" s="2143"/>
      <c r="N824" s="2143"/>
    </row>
    <row r="825" spans="2:14" hidden="1" x14ac:dyDescent="0.35">
      <c r="B825" s="2143"/>
      <c r="N825" s="2143"/>
    </row>
    <row r="826" spans="2:14" hidden="1" x14ac:dyDescent="0.35">
      <c r="B826" s="2143"/>
      <c r="N826" s="2143"/>
    </row>
    <row r="827" spans="2:14" hidden="1" x14ac:dyDescent="0.35">
      <c r="B827" s="2143"/>
      <c r="N827" s="2143"/>
    </row>
    <row r="828" spans="2:14" hidden="1" x14ac:dyDescent="0.35">
      <c r="B828" s="2143"/>
      <c r="N828" s="2143"/>
    </row>
    <row r="829" spans="2:14" hidden="1" x14ac:dyDescent="0.35">
      <c r="B829" s="2143"/>
      <c r="N829" s="2143"/>
    </row>
    <row r="830" spans="2:14" hidden="1" x14ac:dyDescent="0.35">
      <c r="B830" s="2143"/>
      <c r="N830" s="2143"/>
    </row>
    <row r="831" spans="2:14" hidden="1" x14ac:dyDescent="0.35">
      <c r="B831" s="2143"/>
      <c r="N831" s="2143"/>
    </row>
    <row r="832" spans="2:14" hidden="1" x14ac:dyDescent="0.35">
      <c r="B832" s="2143"/>
      <c r="N832" s="2143"/>
    </row>
    <row r="833" spans="2:14" hidden="1" x14ac:dyDescent="0.35">
      <c r="B833" s="2143"/>
      <c r="N833" s="2143"/>
    </row>
    <row r="834" spans="2:14" hidden="1" x14ac:dyDescent="0.35">
      <c r="B834" s="2143"/>
      <c r="N834" s="2143"/>
    </row>
    <row r="835" spans="2:14" hidden="1" x14ac:dyDescent="0.35">
      <c r="B835" s="2143"/>
      <c r="N835" s="2143"/>
    </row>
    <row r="836" spans="2:14" hidden="1" x14ac:dyDescent="0.35">
      <c r="B836" s="2143"/>
      <c r="N836" s="2143"/>
    </row>
    <row r="837" spans="2:14" hidden="1" x14ac:dyDescent="0.35">
      <c r="B837" s="2143"/>
      <c r="N837" s="2143"/>
    </row>
    <row r="838" spans="2:14" hidden="1" x14ac:dyDescent="0.35">
      <c r="B838" s="2143"/>
      <c r="N838" s="2143"/>
    </row>
    <row r="839" spans="2:14" hidden="1" x14ac:dyDescent="0.35">
      <c r="B839" s="2143"/>
      <c r="N839" s="2143"/>
    </row>
    <row r="840" spans="2:14" hidden="1" x14ac:dyDescent="0.35">
      <c r="B840" s="2143"/>
      <c r="N840" s="2143"/>
    </row>
    <row r="841" spans="2:14" hidden="1" x14ac:dyDescent="0.35">
      <c r="B841" s="2143"/>
      <c r="N841" s="2143"/>
    </row>
    <row r="842" spans="2:14" hidden="1" x14ac:dyDescent="0.35">
      <c r="B842" s="2143"/>
      <c r="N842" s="2143"/>
    </row>
    <row r="843" spans="2:14" hidden="1" x14ac:dyDescent="0.35">
      <c r="B843" s="2143"/>
      <c r="N843" s="2143"/>
    </row>
    <row r="844" spans="2:14" hidden="1" x14ac:dyDescent="0.35">
      <c r="B844" s="2143"/>
      <c r="N844" s="2143"/>
    </row>
    <row r="845" spans="2:14" hidden="1" x14ac:dyDescent="0.35">
      <c r="B845" s="2143"/>
      <c r="N845" s="2143"/>
    </row>
    <row r="846" spans="2:14" hidden="1" x14ac:dyDescent="0.35">
      <c r="B846" s="2143"/>
      <c r="N846" s="2143"/>
    </row>
    <row r="847" spans="2:14" hidden="1" x14ac:dyDescent="0.35">
      <c r="B847" s="2143"/>
      <c r="N847" s="2143"/>
    </row>
    <row r="848" spans="2:14" hidden="1" x14ac:dyDescent="0.35">
      <c r="B848" s="2143"/>
      <c r="N848" s="2143"/>
    </row>
    <row r="849" spans="2:14" hidden="1" x14ac:dyDescent="0.35">
      <c r="B849" s="2143"/>
      <c r="N849" s="2143"/>
    </row>
    <row r="850" spans="2:14" hidden="1" x14ac:dyDescent="0.35">
      <c r="B850" s="2143"/>
      <c r="N850" s="2143"/>
    </row>
    <row r="851" spans="2:14" ht="16" hidden="1" thickBot="1" x14ac:dyDescent="0.4">
      <c r="B851" s="2143"/>
      <c r="D851" s="2738" t="s">
        <v>1982</v>
      </c>
      <c r="E851" s="2739"/>
      <c r="F851" s="2740"/>
      <c r="N851" s="2143"/>
    </row>
    <row r="852" spans="2:14" ht="16" hidden="1" customHeight="1" x14ac:dyDescent="0.35">
      <c r="B852" s="2143"/>
      <c r="C852" s="2737" t="s">
        <v>1550</v>
      </c>
      <c r="D852" s="2737"/>
      <c r="E852" s="2737"/>
      <c r="F852" s="2737"/>
      <c r="G852" s="2737"/>
      <c r="H852" s="2737"/>
      <c r="I852" s="2737"/>
      <c r="J852" s="2737"/>
      <c r="K852" s="2737"/>
      <c r="L852" s="2737"/>
      <c r="M852" s="2737"/>
      <c r="N852" s="2143"/>
    </row>
    <row r="853" spans="2:14" ht="15.5" hidden="1" customHeight="1" x14ac:dyDescent="0.35">
      <c r="B853" s="2143"/>
      <c r="C853" s="2737"/>
      <c r="D853" s="2737"/>
      <c r="E853" s="2737"/>
      <c r="F853" s="2737"/>
      <c r="G853" s="2737"/>
      <c r="H853" s="2737"/>
      <c r="I853" s="2737"/>
      <c r="J853" s="2737"/>
      <c r="K853" s="2737"/>
      <c r="L853" s="2737"/>
      <c r="M853" s="2737"/>
      <c r="N853" s="2143"/>
    </row>
    <row r="854" spans="2:14" hidden="1" x14ac:dyDescent="0.35">
      <c r="B854" s="2143"/>
      <c r="N854" s="2143"/>
    </row>
    <row r="855" spans="2:14" hidden="1" x14ac:dyDescent="0.35">
      <c r="B855" s="2143"/>
      <c r="N855" s="2143"/>
    </row>
    <row r="856" spans="2:14" hidden="1" x14ac:dyDescent="0.35">
      <c r="B856" s="2143"/>
      <c r="N856" s="2143"/>
    </row>
    <row r="857" spans="2:14" hidden="1" x14ac:dyDescent="0.35">
      <c r="B857" s="2143"/>
      <c r="N857" s="2143"/>
    </row>
    <row r="858" spans="2:14" hidden="1" x14ac:dyDescent="0.35">
      <c r="B858" s="2143"/>
      <c r="N858" s="2143"/>
    </row>
    <row r="859" spans="2:14" hidden="1" x14ac:dyDescent="0.35">
      <c r="B859" s="2143"/>
      <c r="N859" s="2143"/>
    </row>
    <row r="860" spans="2:14" hidden="1" x14ac:dyDescent="0.35">
      <c r="B860" s="2143"/>
      <c r="N860" s="2143"/>
    </row>
    <row r="861" spans="2:14" hidden="1" x14ac:dyDescent="0.35">
      <c r="B861" s="2143"/>
      <c r="N861" s="2143"/>
    </row>
    <row r="862" spans="2:14" hidden="1" x14ac:dyDescent="0.35">
      <c r="B862" s="2143"/>
      <c r="N862" s="2143"/>
    </row>
    <row r="863" spans="2:14" hidden="1" x14ac:dyDescent="0.35">
      <c r="B863" s="2143"/>
      <c r="N863" s="2143"/>
    </row>
    <row r="864" spans="2:14" hidden="1" x14ac:dyDescent="0.35">
      <c r="B864" s="2143"/>
      <c r="N864" s="2143"/>
    </row>
    <row r="865" spans="2:14" hidden="1" x14ac:dyDescent="0.35">
      <c r="B865" s="2143"/>
      <c r="N865" s="2143"/>
    </row>
    <row r="866" spans="2:14" hidden="1" x14ac:dyDescent="0.35">
      <c r="B866" s="2143"/>
      <c r="N866" s="2143"/>
    </row>
    <row r="867" spans="2:14" hidden="1" x14ac:dyDescent="0.35">
      <c r="B867" s="2143"/>
      <c r="N867" s="2143"/>
    </row>
    <row r="868" spans="2:14" hidden="1" x14ac:dyDescent="0.35">
      <c r="B868" s="2143"/>
      <c r="N868" s="2143"/>
    </row>
    <row r="869" spans="2:14" hidden="1" x14ac:dyDescent="0.35">
      <c r="B869" s="2143"/>
      <c r="N869" s="2143"/>
    </row>
    <row r="870" spans="2:14" hidden="1" x14ac:dyDescent="0.35">
      <c r="B870" s="2143"/>
      <c r="N870" s="2143"/>
    </row>
    <row r="871" spans="2:14" ht="16" hidden="1" customHeight="1" x14ac:dyDescent="0.35">
      <c r="B871" s="2143"/>
      <c r="N871" s="2143"/>
    </row>
    <row r="872" spans="2:14" ht="15.5" hidden="1" customHeight="1" x14ac:dyDescent="0.35">
      <c r="B872" s="2143"/>
      <c r="N872" s="2143"/>
    </row>
    <row r="873" spans="2:14" hidden="1" x14ac:dyDescent="0.35">
      <c r="B873" s="2143"/>
      <c r="N873" s="2143"/>
    </row>
    <row r="874" spans="2:14" hidden="1" x14ac:dyDescent="0.35">
      <c r="B874" s="2143"/>
      <c r="N874" s="2143"/>
    </row>
    <row r="875" spans="2:14" hidden="1" x14ac:dyDescent="0.35">
      <c r="B875" s="2143"/>
      <c r="N875" s="2143"/>
    </row>
    <row r="876" spans="2:14" hidden="1" x14ac:dyDescent="0.35">
      <c r="B876" s="2143"/>
      <c r="N876" s="2143"/>
    </row>
    <row r="877" spans="2:14" hidden="1" x14ac:dyDescent="0.35">
      <c r="B877" s="2143"/>
      <c r="N877" s="2143"/>
    </row>
    <row r="878" spans="2:14" hidden="1" x14ac:dyDescent="0.35">
      <c r="B878" s="2143"/>
      <c r="N878" s="2143"/>
    </row>
    <row r="879" spans="2:14" hidden="1" x14ac:dyDescent="0.35">
      <c r="B879" s="2143"/>
      <c r="N879" s="2143"/>
    </row>
    <row r="880" spans="2:14" hidden="1" x14ac:dyDescent="0.35">
      <c r="B880" s="2143"/>
      <c r="N880" s="2143"/>
    </row>
    <row r="881" spans="2:14" hidden="1" x14ac:dyDescent="0.35">
      <c r="B881" s="2143"/>
      <c r="N881" s="2143"/>
    </row>
    <row r="882" spans="2:14" hidden="1" x14ac:dyDescent="0.35">
      <c r="B882" s="2143"/>
      <c r="N882" s="2143"/>
    </row>
    <row r="883" spans="2:14" hidden="1" x14ac:dyDescent="0.35">
      <c r="B883" s="2143"/>
      <c r="N883" s="2143"/>
    </row>
    <row r="884" spans="2:14" hidden="1" x14ac:dyDescent="0.35">
      <c r="B884" s="2143"/>
      <c r="N884" s="2143"/>
    </row>
    <row r="885" spans="2:14" hidden="1" x14ac:dyDescent="0.35">
      <c r="B885" s="2143"/>
      <c r="N885" s="2143"/>
    </row>
    <row r="886" spans="2:14" hidden="1" x14ac:dyDescent="0.35">
      <c r="B886" s="2143"/>
      <c r="N886" s="2143"/>
    </row>
    <row r="887" spans="2:14" hidden="1" x14ac:dyDescent="0.35">
      <c r="B887" s="2143"/>
      <c r="N887" s="2143"/>
    </row>
    <row r="888" spans="2:14" hidden="1" x14ac:dyDescent="0.35">
      <c r="B888" s="2143"/>
      <c r="N888" s="2143"/>
    </row>
    <row r="889" spans="2:14" hidden="1" x14ac:dyDescent="0.35">
      <c r="B889" s="2143"/>
      <c r="N889" s="2143"/>
    </row>
    <row r="890" spans="2:14" hidden="1" x14ac:dyDescent="0.35">
      <c r="B890" s="2143"/>
      <c r="N890" s="2143"/>
    </row>
    <row r="891" spans="2:14" hidden="1" x14ac:dyDescent="0.35">
      <c r="B891" s="2143"/>
      <c r="N891" s="2143"/>
    </row>
    <row r="892" spans="2:14" hidden="1" x14ac:dyDescent="0.35">
      <c r="B892" s="2143"/>
      <c r="N892" s="2143"/>
    </row>
    <row r="893" spans="2:14" hidden="1" x14ac:dyDescent="0.35">
      <c r="B893" s="2143"/>
      <c r="N893" s="2143"/>
    </row>
    <row r="894" spans="2:14" hidden="1" x14ac:dyDescent="0.35">
      <c r="B894" s="2143"/>
      <c r="N894" s="2143"/>
    </row>
    <row r="895" spans="2:14" hidden="1" x14ac:dyDescent="0.35">
      <c r="B895" s="2143"/>
      <c r="N895" s="2143"/>
    </row>
    <row r="896" spans="2:14" hidden="1" x14ac:dyDescent="0.35">
      <c r="B896" s="2143"/>
      <c r="N896" s="2143"/>
    </row>
    <row r="897" spans="2:14" hidden="1" x14ac:dyDescent="0.35">
      <c r="B897" s="2143"/>
      <c r="N897" s="2143"/>
    </row>
    <row r="898" spans="2:14" hidden="1" x14ac:dyDescent="0.35">
      <c r="B898" s="2143"/>
      <c r="N898" s="2143"/>
    </row>
    <row r="899" spans="2:14" hidden="1" x14ac:dyDescent="0.35">
      <c r="B899" s="2143"/>
      <c r="N899" s="2143"/>
    </row>
    <row r="900" spans="2:14" hidden="1" x14ac:dyDescent="0.35">
      <c r="B900" s="2143"/>
      <c r="N900" s="2143"/>
    </row>
    <row r="901" spans="2:14" hidden="1" x14ac:dyDescent="0.35">
      <c r="B901" s="2143"/>
      <c r="N901" s="2143"/>
    </row>
    <row r="902" spans="2:14" hidden="1" x14ac:dyDescent="0.35">
      <c r="B902" s="2143"/>
      <c r="N902" s="2143"/>
    </row>
    <row r="903" spans="2:14" hidden="1" x14ac:dyDescent="0.35">
      <c r="B903" s="2143"/>
      <c r="N903" s="2143"/>
    </row>
    <row r="904" spans="2:14" hidden="1" x14ac:dyDescent="0.35">
      <c r="B904" s="2143"/>
      <c r="N904" s="2143"/>
    </row>
    <row r="905" spans="2:14" hidden="1" x14ac:dyDescent="0.35">
      <c r="B905" s="2143"/>
      <c r="N905" s="2143"/>
    </row>
    <row r="906" spans="2:14" hidden="1" x14ac:dyDescent="0.35">
      <c r="B906" s="2143"/>
      <c r="N906" s="2143"/>
    </row>
    <row r="907" spans="2:14" hidden="1" x14ac:dyDescent="0.35">
      <c r="B907" s="2143"/>
      <c r="N907" s="2143"/>
    </row>
    <row r="908" spans="2:14" hidden="1" x14ac:dyDescent="0.35">
      <c r="B908" s="2143"/>
      <c r="N908" s="2143"/>
    </row>
    <row r="909" spans="2:14" hidden="1" x14ac:dyDescent="0.35">
      <c r="B909" s="2143"/>
      <c r="N909" s="2143"/>
    </row>
    <row r="910" spans="2:14" hidden="1" x14ac:dyDescent="0.35">
      <c r="B910" s="2143"/>
      <c r="N910" s="2143"/>
    </row>
    <row r="911" spans="2:14" hidden="1" x14ac:dyDescent="0.35">
      <c r="B911" s="2143"/>
      <c r="N911" s="2143"/>
    </row>
    <row r="912" spans="2:14" hidden="1" x14ac:dyDescent="0.35">
      <c r="B912" s="2143"/>
      <c r="N912" s="2143"/>
    </row>
    <row r="913" spans="2:14" hidden="1" x14ac:dyDescent="0.35">
      <c r="B913" s="2143"/>
      <c r="N913" s="2143"/>
    </row>
    <row r="914" spans="2:14" hidden="1" x14ac:dyDescent="0.35">
      <c r="B914" s="2143"/>
      <c r="N914" s="2143"/>
    </row>
    <row r="915" spans="2:14" hidden="1" x14ac:dyDescent="0.35">
      <c r="B915" s="2143"/>
      <c r="N915" s="2143"/>
    </row>
    <row r="916" spans="2:14" hidden="1" x14ac:dyDescent="0.35">
      <c r="B916" s="2143"/>
      <c r="N916" s="2143"/>
    </row>
    <row r="917" spans="2:14" hidden="1" x14ac:dyDescent="0.35">
      <c r="B917" s="2143"/>
      <c r="N917" s="2143"/>
    </row>
    <row r="918" spans="2:14" hidden="1" x14ac:dyDescent="0.35">
      <c r="B918" s="2143"/>
      <c r="N918" s="2143"/>
    </row>
    <row r="919" spans="2:14" hidden="1" x14ac:dyDescent="0.35">
      <c r="B919" s="2143"/>
      <c r="N919" s="2143"/>
    </row>
    <row r="920" spans="2:14" hidden="1" x14ac:dyDescent="0.35">
      <c r="B920" s="2143"/>
      <c r="N920" s="2143"/>
    </row>
    <row r="921" spans="2:14" hidden="1" x14ac:dyDescent="0.35">
      <c r="B921" s="2143"/>
      <c r="N921" s="2143"/>
    </row>
    <row r="922" spans="2:14" hidden="1" x14ac:dyDescent="0.35">
      <c r="B922" s="2143"/>
      <c r="N922" s="2143"/>
    </row>
    <row r="923" spans="2:14" hidden="1" x14ac:dyDescent="0.35">
      <c r="B923" s="2143"/>
      <c r="N923" s="2143"/>
    </row>
    <row r="924" spans="2:14" hidden="1" x14ac:dyDescent="0.35">
      <c r="B924" s="2143"/>
      <c r="N924" s="2143"/>
    </row>
    <row r="925" spans="2:14" hidden="1" x14ac:dyDescent="0.35">
      <c r="B925" s="2143"/>
      <c r="N925" s="2143"/>
    </row>
    <row r="926" spans="2:14" hidden="1" x14ac:dyDescent="0.35">
      <c r="B926" s="2143"/>
      <c r="N926" s="2143"/>
    </row>
    <row r="927" spans="2:14" hidden="1" x14ac:dyDescent="0.35">
      <c r="B927" s="2143"/>
      <c r="N927" s="2143"/>
    </row>
    <row r="928" spans="2:14" hidden="1" x14ac:dyDescent="0.35">
      <c r="B928" s="2143"/>
      <c r="N928" s="2143"/>
    </row>
    <row r="929" spans="2:14" hidden="1" x14ac:dyDescent="0.35">
      <c r="B929" s="2143"/>
      <c r="N929" s="2143"/>
    </row>
    <row r="930" spans="2:14" hidden="1" x14ac:dyDescent="0.35">
      <c r="B930" s="2143"/>
      <c r="N930" s="2143"/>
    </row>
    <row r="931" spans="2:14" hidden="1" x14ac:dyDescent="0.35">
      <c r="B931" s="2143"/>
      <c r="N931" s="2143"/>
    </row>
    <row r="932" spans="2:14" hidden="1" x14ac:dyDescent="0.35">
      <c r="B932" s="2143"/>
      <c r="N932" s="2143"/>
    </row>
    <row r="933" spans="2:14" hidden="1" x14ac:dyDescent="0.35">
      <c r="B933" s="2143"/>
      <c r="N933" s="2143"/>
    </row>
    <row r="934" spans="2:14" hidden="1" x14ac:dyDescent="0.35">
      <c r="B934" s="2143"/>
      <c r="N934" s="2143"/>
    </row>
    <row r="935" spans="2:14" hidden="1" x14ac:dyDescent="0.35">
      <c r="B935" s="2143"/>
      <c r="N935" s="2143"/>
    </row>
    <row r="936" spans="2:14" hidden="1" x14ac:dyDescent="0.35">
      <c r="B936" s="2143"/>
      <c r="N936" s="2143"/>
    </row>
    <row r="937" spans="2:14" hidden="1" x14ac:dyDescent="0.35">
      <c r="B937" s="2143"/>
      <c r="N937" s="2143"/>
    </row>
    <row r="938" spans="2:14" hidden="1" x14ac:dyDescent="0.35">
      <c r="B938" s="2143"/>
      <c r="N938" s="2143"/>
    </row>
    <row r="939" spans="2:14" hidden="1" x14ac:dyDescent="0.35">
      <c r="B939" s="2143"/>
      <c r="N939" s="2143"/>
    </row>
    <row r="940" spans="2:14" hidden="1" x14ac:dyDescent="0.35">
      <c r="B940" s="2143"/>
      <c r="N940" s="2143"/>
    </row>
    <row r="941" spans="2:14" hidden="1" x14ac:dyDescent="0.35">
      <c r="B941" s="2143"/>
      <c r="N941" s="2143"/>
    </row>
    <row r="942" spans="2:14" hidden="1" x14ac:dyDescent="0.35">
      <c r="B942" s="2143"/>
      <c r="N942" s="2143"/>
    </row>
    <row r="943" spans="2:14" hidden="1" x14ac:dyDescent="0.35">
      <c r="B943" s="2143"/>
      <c r="N943" s="2143"/>
    </row>
    <row r="944" spans="2:14" hidden="1" x14ac:dyDescent="0.35">
      <c r="B944" s="2143"/>
      <c r="N944" s="2143"/>
    </row>
    <row r="945" spans="2:14" hidden="1" x14ac:dyDescent="0.35">
      <c r="B945" s="2143"/>
      <c r="N945" s="2143"/>
    </row>
    <row r="946" spans="2:14" hidden="1" x14ac:dyDescent="0.35">
      <c r="B946" s="2143"/>
      <c r="N946" s="2143"/>
    </row>
    <row r="947" spans="2:14" hidden="1" x14ac:dyDescent="0.35">
      <c r="B947" s="2143"/>
      <c r="N947" s="2143"/>
    </row>
    <row r="948" spans="2:14" hidden="1" x14ac:dyDescent="0.35">
      <c r="B948" s="2143"/>
      <c r="N948" s="2143"/>
    </row>
    <row r="949" spans="2:14" hidden="1" x14ac:dyDescent="0.35">
      <c r="B949" s="2143"/>
      <c r="N949" s="2143"/>
    </row>
    <row r="950" spans="2:14" hidden="1" x14ac:dyDescent="0.35">
      <c r="B950" s="2143"/>
      <c r="N950" s="2143"/>
    </row>
    <row r="951" spans="2:14" hidden="1" x14ac:dyDescent="0.35">
      <c r="B951" s="2143"/>
      <c r="N951" s="2143"/>
    </row>
    <row r="952" spans="2:14" hidden="1" x14ac:dyDescent="0.35">
      <c r="B952" s="2143"/>
      <c r="N952" s="2143"/>
    </row>
    <row r="953" spans="2:14" hidden="1" x14ac:dyDescent="0.35">
      <c r="B953" s="2143"/>
      <c r="N953" s="2143"/>
    </row>
    <row r="954" spans="2:14" hidden="1" x14ac:dyDescent="0.35">
      <c r="B954" s="2143"/>
      <c r="N954" s="2143"/>
    </row>
    <row r="955" spans="2:14" hidden="1" x14ac:dyDescent="0.35">
      <c r="B955" s="2143"/>
      <c r="N955" s="2143"/>
    </row>
    <row r="956" spans="2:14" hidden="1" x14ac:dyDescent="0.35">
      <c r="B956" s="2143"/>
      <c r="N956" s="2143"/>
    </row>
    <row r="957" spans="2:14" hidden="1" x14ac:dyDescent="0.35">
      <c r="B957" s="2143"/>
      <c r="N957" s="2143"/>
    </row>
    <row r="958" spans="2:14" hidden="1" x14ac:dyDescent="0.35">
      <c r="B958" s="2143"/>
      <c r="N958" s="2143"/>
    </row>
    <row r="959" spans="2:14" hidden="1" x14ac:dyDescent="0.35">
      <c r="B959" s="2143"/>
      <c r="N959" s="2143"/>
    </row>
    <row r="960" spans="2:14" hidden="1" x14ac:dyDescent="0.35">
      <c r="B960" s="2143"/>
      <c r="N960" s="2143"/>
    </row>
    <row r="961" spans="2:14" hidden="1" x14ac:dyDescent="0.35">
      <c r="B961" s="2143"/>
      <c r="N961" s="2143"/>
    </row>
    <row r="962" spans="2:14" hidden="1" x14ac:dyDescent="0.35">
      <c r="B962" s="2143"/>
      <c r="N962" s="2143"/>
    </row>
    <row r="963" spans="2:14" hidden="1" x14ac:dyDescent="0.35">
      <c r="B963" s="2143"/>
      <c r="N963" s="2143"/>
    </row>
    <row r="964" spans="2:14" hidden="1" x14ac:dyDescent="0.35">
      <c r="B964" s="2143"/>
      <c r="N964" s="2143"/>
    </row>
    <row r="965" spans="2:14" hidden="1" x14ac:dyDescent="0.35">
      <c r="B965" s="2143"/>
      <c r="N965" s="2143"/>
    </row>
    <row r="966" spans="2:14" hidden="1" x14ac:dyDescent="0.35">
      <c r="B966" s="2143"/>
      <c r="N966" s="2143"/>
    </row>
    <row r="967" spans="2:14" hidden="1" x14ac:dyDescent="0.35">
      <c r="B967" s="2143"/>
      <c r="N967" s="2143"/>
    </row>
    <row r="968" spans="2:14" hidden="1" x14ac:dyDescent="0.35">
      <c r="B968" s="2143"/>
      <c r="N968" s="2143"/>
    </row>
    <row r="969" spans="2:14" hidden="1" x14ac:dyDescent="0.35">
      <c r="B969" s="2143"/>
      <c r="N969" s="2143"/>
    </row>
    <row r="970" spans="2:14" hidden="1" x14ac:dyDescent="0.35">
      <c r="B970" s="2143"/>
      <c r="N970" s="2143"/>
    </row>
    <row r="971" spans="2:14" hidden="1" x14ac:dyDescent="0.35">
      <c r="B971" s="2143"/>
      <c r="N971" s="2143"/>
    </row>
    <row r="972" spans="2:14" hidden="1" x14ac:dyDescent="0.35">
      <c r="B972" s="2143"/>
      <c r="N972" s="2143"/>
    </row>
    <row r="973" spans="2:14" hidden="1" x14ac:dyDescent="0.35">
      <c r="B973" s="2143"/>
      <c r="N973" s="2143"/>
    </row>
    <row r="974" spans="2:14" hidden="1" x14ac:dyDescent="0.35">
      <c r="B974" s="2143"/>
      <c r="N974" s="2143"/>
    </row>
    <row r="975" spans="2:14" hidden="1" x14ac:dyDescent="0.35">
      <c r="B975" s="2143"/>
      <c r="N975" s="2143"/>
    </row>
    <row r="976" spans="2:14" hidden="1" x14ac:dyDescent="0.35">
      <c r="B976" s="2143"/>
      <c r="N976" s="2143"/>
    </row>
    <row r="977" spans="2:14" hidden="1" x14ac:dyDescent="0.35">
      <c r="B977" s="2143"/>
      <c r="N977" s="2143"/>
    </row>
    <row r="978" spans="2:14" hidden="1" x14ac:dyDescent="0.35">
      <c r="B978" s="2143"/>
      <c r="N978" s="2143"/>
    </row>
    <row r="979" spans="2:14" hidden="1" x14ac:dyDescent="0.35">
      <c r="B979" s="2143"/>
      <c r="N979" s="2143"/>
    </row>
    <row r="980" spans="2:14" hidden="1" x14ac:dyDescent="0.35">
      <c r="B980" s="2143"/>
      <c r="N980" s="2143"/>
    </row>
    <row r="981" spans="2:14" hidden="1" x14ac:dyDescent="0.35">
      <c r="B981" s="2143"/>
      <c r="N981" s="2143"/>
    </row>
    <row r="982" spans="2:14" hidden="1" x14ac:dyDescent="0.35">
      <c r="B982" s="2143"/>
      <c r="N982" s="2143"/>
    </row>
    <row r="983" spans="2:14" hidden="1" x14ac:dyDescent="0.35">
      <c r="B983" s="2143"/>
      <c r="N983" s="2143"/>
    </row>
    <row r="984" spans="2:14" hidden="1" x14ac:dyDescent="0.35">
      <c r="B984" s="2143"/>
      <c r="N984" s="2143"/>
    </row>
    <row r="985" spans="2:14" hidden="1" x14ac:dyDescent="0.35">
      <c r="B985" s="2143"/>
      <c r="N985" s="2143"/>
    </row>
    <row r="986" spans="2:14" hidden="1" x14ac:dyDescent="0.35">
      <c r="B986" s="2143"/>
      <c r="N986" s="2143"/>
    </row>
    <row r="987" spans="2:14" hidden="1" x14ac:dyDescent="0.35">
      <c r="B987" s="2143"/>
      <c r="N987" s="2143"/>
    </row>
    <row r="988" spans="2:14" hidden="1" x14ac:dyDescent="0.35">
      <c r="B988" s="2143"/>
      <c r="N988" s="2143"/>
    </row>
    <row r="989" spans="2:14" hidden="1" x14ac:dyDescent="0.35">
      <c r="B989" s="2143"/>
      <c r="N989" s="2143"/>
    </row>
    <row r="990" spans="2:14" hidden="1" x14ac:dyDescent="0.35">
      <c r="B990" s="2143"/>
      <c r="N990" s="2143"/>
    </row>
    <row r="991" spans="2:14" hidden="1" x14ac:dyDescent="0.35">
      <c r="B991" s="2143"/>
      <c r="N991" s="2143"/>
    </row>
    <row r="992" spans="2:14" hidden="1" x14ac:dyDescent="0.35">
      <c r="B992" s="2143"/>
      <c r="N992" s="2143"/>
    </row>
    <row r="993" spans="2:14" hidden="1" x14ac:dyDescent="0.35">
      <c r="B993" s="2143"/>
      <c r="N993" s="2143"/>
    </row>
    <row r="994" spans="2:14" hidden="1" x14ac:dyDescent="0.35">
      <c r="B994" s="2143"/>
      <c r="N994" s="2143"/>
    </row>
    <row r="995" spans="2:14" hidden="1" x14ac:dyDescent="0.35">
      <c r="B995" s="2143"/>
      <c r="N995" s="2143"/>
    </row>
    <row r="996" spans="2:14" hidden="1" x14ac:dyDescent="0.35">
      <c r="B996" s="2143"/>
      <c r="N996" s="2143"/>
    </row>
    <row r="997" spans="2:14" hidden="1" x14ac:dyDescent="0.35">
      <c r="B997" s="2143"/>
      <c r="N997" s="2143"/>
    </row>
    <row r="998" spans="2:14" hidden="1" x14ac:dyDescent="0.35">
      <c r="B998" s="2143"/>
      <c r="N998" s="2143"/>
    </row>
    <row r="999" spans="2:14" hidden="1" x14ac:dyDescent="0.35">
      <c r="B999" s="2143"/>
      <c r="N999" s="2143"/>
    </row>
    <row r="1000" spans="2:14" hidden="1" x14ac:dyDescent="0.35">
      <c r="B1000" s="2143"/>
      <c r="N1000" s="2143"/>
    </row>
    <row r="1001" spans="2:14" hidden="1" x14ac:dyDescent="0.35">
      <c r="B1001" s="2143"/>
      <c r="N1001" s="2143"/>
    </row>
    <row r="1002" spans="2:14" hidden="1" x14ac:dyDescent="0.35">
      <c r="B1002" s="2143"/>
      <c r="N1002" s="2143"/>
    </row>
    <row r="1003" spans="2:14" hidden="1" x14ac:dyDescent="0.35">
      <c r="B1003" s="2143"/>
      <c r="N1003" s="2143"/>
    </row>
    <row r="1004" spans="2:14" hidden="1" x14ac:dyDescent="0.35">
      <c r="B1004" s="2143"/>
      <c r="N1004" s="2143"/>
    </row>
    <row r="1005" spans="2:14" hidden="1" x14ac:dyDescent="0.35">
      <c r="B1005" s="2143"/>
      <c r="N1005" s="2143"/>
    </row>
    <row r="1006" spans="2:14" hidden="1" x14ac:dyDescent="0.35">
      <c r="B1006" s="2143"/>
      <c r="N1006" s="2143"/>
    </row>
    <row r="1007" spans="2:14" hidden="1" x14ac:dyDescent="0.35">
      <c r="B1007" s="2143"/>
      <c r="N1007" s="2143"/>
    </row>
    <row r="1008" spans="2:14" hidden="1" x14ac:dyDescent="0.35">
      <c r="B1008" s="2143"/>
      <c r="N1008" s="2143"/>
    </row>
    <row r="1009" spans="2:14" hidden="1" x14ac:dyDescent="0.35">
      <c r="B1009" s="2143"/>
      <c r="N1009" s="2143"/>
    </row>
    <row r="1010" spans="2:14" hidden="1" x14ac:dyDescent="0.35">
      <c r="B1010" s="2143"/>
      <c r="N1010" s="2143"/>
    </row>
    <row r="1011" spans="2:14" hidden="1" x14ac:dyDescent="0.35">
      <c r="B1011" s="2143"/>
      <c r="N1011" s="2143"/>
    </row>
    <row r="1012" spans="2:14" hidden="1" x14ac:dyDescent="0.35">
      <c r="B1012" s="2143"/>
      <c r="N1012" s="2143"/>
    </row>
    <row r="1013" spans="2:14" hidden="1" x14ac:dyDescent="0.35">
      <c r="B1013" s="2143"/>
      <c r="N1013" s="2143"/>
    </row>
    <row r="1014" spans="2:14" hidden="1" x14ac:dyDescent="0.35">
      <c r="B1014" s="2143"/>
      <c r="N1014" s="2143"/>
    </row>
    <row r="1015" spans="2:14" hidden="1" x14ac:dyDescent="0.35">
      <c r="B1015" s="2143"/>
      <c r="N1015" s="2143"/>
    </row>
    <row r="1016" spans="2:14" hidden="1" x14ac:dyDescent="0.35">
      <c r="B1016" s="2143"/>
      <c r="N1016" s="2143"/>
    </row>
    <row r="1017" spans="2:14" hidden="1" x14ac:dyDescent="0.35">
      <c r="B1017" s="2143"/>
      <c r="N1017" s="2143"/>
    </row>
    <row r="1018" spans="2:14" hidden="1" x14ac:dyDescent="0.35">
      <c r="B1018" s="2143"/>
      <c r="N1018" s="2143"/>
    </row>
    <row r="1019" spans="2:14" hidden="1" x14ac:dyDescent="0.35">
      <c r="B1019" s="2143"/>
      <c r="N1019" s="2143"/>
    </row>
    <row r="1020" spans="2:14" hidden="1" x14ac:dyDescent="0.35">
      <c r="B1020" s="2143"/>
      <c r="N1020" s="2143"/>
    </row>
    <row r="1021" spans="2:14" hidden="1" x14ac:dyDescent="0.35">
      <c r="B1021" s="2143"/>
      <c r="N1021" s="2143"/>
    </row>
    <row r="1022" spans="2:14" hidden="1" x14ac:dyDescent="0.35">
      <c r="B1022" s="2143"/>
      <c r="N1022" s="2143"/>
    </row>
    <row r="1023" spans="2:14" hidden="1" x14ac:dyDescent="0.35">
      <c r="B1023" s="2143"/>
      <c r="N1023" s="2143"/>
    </row>
    <row r="1024" spans="2:14" hidden="1" x14ac:dyDescent="0.35">
      <c r="B1024" s="2143"/>
      <c r="N1024" s="2143"/>
    </row>
    <row r="1025" spans="2:14" hidden="1" x14ac:dyDescent="0.35">
      <c r="B1025" s="2143"/>
      <c r="N1025" s="2143"/>
    </row>
    <row r="1026" spans="2:14" hidden="1" x14ac:dyDescent="0.35">
      <c r="B1026" s="2143"/>
      <c r="N1026" s="2143"/>
    </row>
    <row r="1027" spans="2:14" hidden="1" x14ac:dyDescent="0.35">
      <c r="B1027" s="2143"/>
      <c r="N1027" s="2143"/>
    </row>
    <row r="1028" spans="2:14" hidden="1" x14ac:dyDescent="0.35">
      <c r="B1028" s="2143"/>
      <c r="N1028" s="2143"/>
    </row>
    <row r="1029" spans="2:14" hidden="1" x14ac:dyDescent="0.35">
      <c r="B1029" s="2143"/>
      <c r="N1029" s="2143"/>
    </row>
    <row r="1030" spans="2:14" hidden="1" x14ac:dyDescent="0.35">
      <c r="B1030" s="2143"/>
      <c r="N1030" s="2143"/>
    </row>
    <row r="1031" spans="2:14" hidden="1" x14ac:dyDescent="0.35">
      <c r="B1031" s="2143"/>
      <c r="N1031" s="2143"/>
    </row>
    <row r="1032" spans="2:14" hidden="1" x14ac:dyDescent="0.35">
      <c r="B1032" s="2143"/>
      <c r="N1032" s="2143"/>
    </row>
    <row r="1033" spans="2:14" hidden="1" x14ac:dyDescent="0.35">
      <c r="B1033" s="2143"/>
      <c r="N1033" s="2143"/>
    </row>
    <row r="1034" spans="2:14" hidden="1" x14ac:dyDescent="0.35">
      <c r="B1034" s="2143"/>
      <c r="N1034" s="2143"/>
    </row>
    <row r="1035" spans="2:14" hidden="1" x14ac:dyDescent="0.35">
      <c r="B1035" s="2143"/>
      <c r="N1035" s="2143"/>
    </row>
    <row r="1036" spans="2:14" hidden="1" x14ac:dyDescent="0.35">
      <c r="B1036" s="2143"/>
      <c r="N1036" s="2143"/>
    </row>
    <row r="1037" spans="2:14" hidden="1" x14ac:dyDescent="0.35">
      <c r="B1037" s="2143"/>
      <c r="N1037" s="2143"/>
    </row>
    <row r="1038" spans="2:14" hidden="1" x14ac:dyDescent="0.35">
      <c r="B1038" s="2143"/>
      <c r="N1038" s="2143"/>
    </row>
    <row r="1039" spans="2:14" hidden="1" x14ac:dyDescent="0.35">
      <c r="B1039" s="2143"/>
      <c r="N1039" s="2143"/>
    </row>
    <row r="1040" spans="2:14" hidden="1" x14ac:dyDescent="0.35">
      <c r="B1040" s="2143"/>
      <c r="N1040" s="2143"/>
    </row>
    <row r="1041" spans="2:14" hidden="1" x14ac:dyDescent="0.35">
      <c r="B1041" s="2143"/>
      <c r="N1041" s="2143"/>
    </row>
    <row r="1042" spans="2:14" hidden="1" x14ac:dyDescent="0.35">
      <c r="B1042" s="2143"/>
      <c r="N1042" s="2143"/>
    </row>
    <row r="1043" spans="2:14" hidden="1" x14ac:dyDescent="0.35">
      <c r="B1043" s="2143"/>
      <c r="N1043" s="2143"/>
    </row>
    <row r="1044" spans="2:14" hidden="1" x14ac:dyDescent="0.35">
      <c r="B1044" s="2143"/>
      <c r="N1044" s="2143"/>
    </row>
    <row r="1045" spans="2:14" hidden="1" x14ac:dyDescent="0.35">
      <c r="B1045" s="2143"/>
      <c r="N1045" s="2143"/>
    </row>
    <row r="1046" spans="2:14" hidden="1" x14ac:dyDescent="0.35">
      <c r="B1046" s="2143"/>
      <c r="N1046" s="2143"/>
    </row>
    <row r="1047" spans="2:14" hidden="1" x14ac:dyDescent="0.35">
      <c r="B1047" s="2143"/>
      <c r="N1047" s="2143"/>
    </row>
    <row r="1048" spans="2:14" hidden="1" x14ac:dyDescent="0.35">
      <c r="B1048" s="2143"/>
      <c r="N1048" s="2143"/>
    </row>
    <row r="1049" spans="2:14" hidden="1" x14ac:dyDescent="0.35">
      <c r="B1049" s="2143"/>
      <c r="N1049" s="2143"/>
    </row>
    <row r="1050" spans="2:14" hidden="1" x14ac:dyDescent="0.35">
      <c r="B1050" s="2143"/>
      <c r="N1050" s="2143"/>
    </row>
    <row r="1051" spans="2:14" hidden="1" x14ac:dyDescent="0.35">
      <c r="B1051" s="2143"/>
      <c r="N1051" s="2143"/>
    </row>
    <row r="1052" spans="2:14" hidden="1" x14ac:dyDescent="0.35">
      <c r="B1052" s="2143"/>
      <c r="C1052" s="2732" t="s">
        <v>1982</v>
      </c>
      <c r="D1052" s="2732"/>
      <c r="E1052" s="2732"/>
      <c r="F1052" s="2732"/>
      <c r="G1052" s="2732"/>
      <c r="H1052" s="2732"/>
      <c r="I1052" s="2732"/>
      <c r="J1052" s="2732"/>
      <c r="K1052" s="2732"/>
      <c r="L1052" s="2732"/>
      <c r="M1052" s="2732"/>
      <c r="N1052" s="2143"/>
    </row>
    <row r="1053" spans="2:14" hidden="1" x14ac:dyDescent="0.35">
      <c r="B1053" s="2143"/>
      <c r="C1053" s="2732"/>
      <c r="D1053" s="2732"/>
      <c r="E1053" s="2732"/>
      <c r="F1053" s="2732"/>
      <c r="G1053" s="2732"/>
      <c r="H1053" s="2732"/>
      <c r="I1053" s="2732"/>
      <c r="J1053" s="2732"/>
      <c r="K1053" s="2732"/>
      <c r="L1053" s="2732"/>
      <c r="M1053" s="2732"/>
      <c r="N1053" s="2143"/>
    </row>
    <row r="1054" spans="2:14" hidden="1" x14ac:dyDescent="0.35">
      <c r="B1054" s="2143"/>
      <c r="C1054" s="2732"/>
      <c r="D1054" s="2732"/>
      <c r="E1054" s="2732"/>
      <c r="F1054" s="2732"/>
      <c r="G1054" s="2732"/>
      <c r="H1054" s="2732"/>
      <c r="I1054" s="2732"/>
      <c r="J1054" s="2732"/>
      <c r="K1054" s="2732"/>
      <c r="L1054" s="2732"/>
      <c r="M1054" s="2732"/>
      <c r="N1054" s="2143"/>
    </row>
    <row r="1055" spans="2:14" hidden="1" x14ac:dyDescent="0.35">
      <c r="B1055" s="2143"/>
      <c r="C1055" s="2732"/>
      <c r="D1055" s="2732"/>
      <c r="E1055" s="2732"/>
      <c r="F1055" s="2732"/>
      <c r="G1055" s="2732"/>
      <c r="H1055" s="2732"/>
      <c r="I1055" s="2732"/>
      <c r="J1055" s="2732"/>
      <c r="K1055" s="2732"/>
      <c r="L1055" s="2732"/>
      <c r="M1055" s="2732"/>
      <c r="N1055" s="2143"/>
    </row>
    <row r="1056" spans="2:14" hidden="1" x14ac:dyDescent="0.35">
      <c r="B1056" s="2143"/>
      <c r="C1056" s="2732"/>
      <c r="D1056" s="2732"/>
      <c r="E1056" s="2732"/>
      <c r="F1056" s="2732"/>
      <c r="G1056" s="2732"/>
      <c r="H1056" s="2732"/>
      <c r="I1056" s="2732"/>
      <c r="J1056" s="2732"/>
      <c r="K1056" s="2732"/>
      <c r="L1056" s="2732"/>
      <c r="M1056" s="2732"/>
      <c r="N1056" s="2143"/>
    </row>
    <row r="1057" spans="2:14" hidden="1" x14ac:dyDescent="0.35">
      <c r="B1057" s="2143"/>
      <c r="C1057" s="2732"/>
      <c r="D1057" s="2732"/>
      <c r="E1057" s="2732"/>
      <c r="F1057" s="2732"/>
      <c r="G1057" s="2732"/>
      <c r="H1057" s="2732"/>
      <c r="I1057" s="2732"/>
      <c r="J1057" s="2732"/>
      <c r="K1057" s="2732"/>
      <c r="L1057" s="2732"/>
      <c r="M1057" s="2732"/>
      <c r="N1057" s="2143"/>
    </row>
    <row r="1058" spans="2:14" hidden="1" x14ac:dyDescent="0.35">
      <c r="B1058" s="2143"/>
      <c r="N1058" s="2143"/>
    </row>
    <row r="1059" spans="2:14" hidden="1" x14ac:dyDescent="0.35">
      <c r="B1059" s="2143"/>
      <c r="N1059" s="2143"/>
    </row>
    <row r="1060" spans="2:14" hidden="1" x14ac:dyDescent="0.35">
      <c r="B1060" s="2143"/>
      <c r="N1060" s="2143"/>
    </row>
    <row r="1061" spans="2:14" hidden="1" x14ac:dyDescent="0.35">
      <c r="B1061" s="2143"/>
      <c r="N1061" s="2143"/>
    </row>
    <row r="1062" spans="2:14" hidden="1" x14ac:dyDescent="0.35">
      <c r="B1062" s="2143"/>
      <c r="N1062" s="2143"/>
    </row>
    <row r="1063" spans="2:14" hidden="1" x14ac:dyDescent="0.35">
      <c r="B1063" s="2143"/>
      <c r="N1063" s="2143"/>
    </row>
    <row r="1064" spans="2:14" hidden="1" x14ac:dyDescent="0.35">
      <c r="B1064" s="2143"/>
      <c r="N1064" s="2143"/>
    </row>
    <row r="1065" spans="2:14" hidden="1" x14ac:dyDescent="0.35">
      <c r="B1065" s="2143"/>
      <c r="N1065" s="2143"/>
    </row>
    <row r="1066" spans="2:14" hidden="1" x14ac:dyDescent="0.35">
      <c r="B1066" s="2143"/>
      <c r="N1066" s="2143"/>
    </row>
    <row r="1067" spans="2:14" hidden="1" x14ac:dyDescent="0.35">
      <c r="B1067" s="2143"/>
      <c r="N1067" s="2143"/>
    </row>
    <row r="1068" spans="2:14" hidden="1" x14ac:dyDescent="0.35">
      <c r="B1068" s="2143"/>
      <c r="N1068" s="2143"/>
    </row>
    <row r="1069" spans="2:14" hidden="1" x14ac:dyDescent="0.35">
      <c r="B1069" s="2143"/>
      <c r="N1069" s="2143"/>
    </row>
    <row r="1070" spans="2:14" hidden="1" x14ac:dyDescent="0.35">
      <c r="B1070" s="2143"/>
      <c r="N1070" s="2143"/>
    </row>
    <row r="1071" spans="2:14" hidden="1" x14ac:dyDescent="0.35">
      <c r="B1071" s="2143"/>
      <c r="N1071" s="2143"/>
    </row>
    <row r="1072" spans="2:14" hidden="1" x14ac:dyDescent="0.35">
      <c r="B1072" s="2143"/>
      <c r="N1072" s="2143"/>
    </row>
    <row r="1073" spans="2:14" hidden="1" x14ac:dyDescent="0.35">
      <c r="B1073" s="2143"/>
      <c r="N1073" s="2143"/>
    </row>
    <row r="1074" spans="2:14" hidden="1" x14ac:dyDescent="0.35">
      <c r="B1074" s="2143"/>
      <c r="N1074" s="2143"/>
    </row>
    <row r="1075" spans="2:14" hidden="1" x14ac:dyDescent="0.35">
      <c r="B1075" s="2143"/>
      <c r="N1075" s="2143"/>
    </row>
    <row r="1076" spans="2:14" x14ac:dyDescent="0.35">
      <c r="B1076" s="2143"/>
      <c r="N1076" s="2143"/>
    </row>
    <row r="1077" spans="2:14" ht="16" hidden="1" thickBot="1" x14ac:dyDescent="0.4">
      <c r="B1077" s="2143"/>
      <c r="D1077" s="2738" t="s">
        <v>1982</v>
      </c>
      <c r="E1077" s="2739"/>
      <c r="F1077" s="2740"/>
      <c r="N1077" s="2143"/>
    </row>
    <row r="1078" spans="2:14" hidden="1" x14ac:dyDescent="0.35">
      <c r="B1078" s="2143"/>
      <c r="C1078" s="2737" t="s">
        <v>1968</v>
      </c>
      <c r="D1078" s="2737"/>
      <c r="E1078" s="2737"/>
      <c r="F1078" s="2737"/>
      <c r="G1078" s="2737"/>
      <c r="H1078" s="2737"/>
      <c r="I1078" s="2737"/>
      <c r="J1078" s="2737"/>
      <c r="K1078" s="2737"/>
      <c r="L1078" s="2737"/>
      <c r="M1078" s="2737"/>
      <c r="N1078" s="2143"/>
    </row>
    <row r="1079" spans="2:14" hidden="1" x14ac:dyDescent="0.35">
      <c r="B1079" s="2143"/>
      <c r="C1079" s="2737"/>
      <c r="D1079" s="2737"/>
      <c r="E1079" s="2737"/>
      <c r="F1079" s="2737"/>
      <c r="G1079" s="2737"/>
      <c r="H1079" s="2737"/>
      <c r="I1079" s="2737"/>
      <c r="J1079" s="2737"/>
      <c r="K1079" s="2737"/>
      <c r="L1079" s="2737"/>
      <c r="M1079" s="2737"/>
      <c r="N1079" s="2143"/>
    </row>
    <row r="1080" spans="2:14" hidden="1" x14ac:dyDescent="0.35">
      <c r="B1080" s="2143"/>
      <c r="N1080" s="2143"/>
    </row>
    <row r="1081" spans="2:14" hidden="1" x14ac:dyDescent="0.35">
      <c r="B1081" s="2143"/>
      <c r="N1081" s="2143"/>
    </row>
    <row r="1082" spans="2:14" hidden="1" x14ac:dyDescent="0.35">
      <c r="B1082" s="2143"/>
      <c r="N1082" s="2143"/>
    </row>
    <row r="1083" spans="2:14" hidden="1" x14ac:dyDescent="0.35">
      <c r="B1083" s="2143"/>
      <c r="N1083" s="2143"/>
    </row>
    <row r="1084" spans="2:14" hidden="1" x14ac:dyDescent="0.35">
      <c r="B1084" s="2143"/>
      <c r="N1084" s="2143"/>
    </row>
    <row r="1085" spans="2:14" hidden="1" x14ac:dyDescent="0.35">
      <c r="B1085" s="2143"/>
      <c r="N1085" s="2143"/>
    </row>
    <row r="1086" spans="2:14" hidden="1" x14ac:dyDescent="0.35">
      <c r="B1086" s="2143"/>
      <c r="N1086" s="2143"/>
    </row>
    <row r="1087" spans="2:14" hidden="1" x14ac:dyDescent="0.35">
      <c r="B1087" s="2143"/>
      <c r="N1087" s="2143"/>
    </row>
    <row r="1088" spans="2:14" hidden="1" x14ac:dyDescent="0.35">
      <c r="B1088" s="2143"/>
      <c r="N1088" s="2143"/>
    </row>
    <row r="1089" spans="2:14" hidden="1" x14ac:dyDescent="0.35">
      <c r="B1089" s="2143"/>
      <c r="N1089" s="2143"/>
    </row>
    <row r="1090" spans="2:14" hidden="1" x14ac:dyDescent="0.35">
      <c r="B1090" s="2143"/>
      <c r="N1090" s="2143"/>
    </row>
    <row r="1091" spans="2:14" hidden="1" x14ac:dyDescent="0.35">
      <c r="B1091" s="2143"/>
      <c r="N1091" s="2143"/>
    </row>
    <row r="1092" spans="2:14" hidden="1" x14ac:dyDescent="0.35">
      <c r="B1092" s="2143"/>
      <c r="N1092" s="2143"/>
    </row>
    <row r="1093" spans="2:14" hidden="1" x14ac:dyDescent="0.35">
      <c r="B1093" s="2143"/>
      <c r="N1093" s="2143"/>
    </row>
    <row r="1094" spans="2:14" hidden="1" x14ac:dyDescent="0.35">
      <c r="B1094" s="2143"/>
      <c r="N1094" s="2143"/>
    </row>
    <row r="1095" spans="2:14" hidden="1" x14ac:dyDescent="0.35">
      <c r="B1095" s="2143"/>
      <c r="N1095" s="2143"/>
    </row>
    <row r="1096" spans="2:14" hidden="1" x14ac:dyDescent="0.35">
      <c r="B1096" s="2143"/>
      <c r="N1096" s="2143"/>
    </row>
    <row r="1097" spans="2:14" hidden="1" x14ac:dyDescent="0.35">
      <c r="B1097" s="2143"/>
      <c r="N1097" s="2143"/>
    </row>
    <row r="1098" spans="2:14" hidden="1" x14ac:dyDescent="0.35">
      <c r="B1098" s="2143"/>
      <c r="N1098" s="2143"/>
    </row>
    <row r="1099" spans="2:14" hidden="1" x14ac:dyDescent="0.35">
      <c r="B1099" s="2143"/>
      <c r="N1099" s="2143"/>
    </row>
    <row r="1100" spans="2:14" hidden="1" x14ac:dyDescent="0.35">
      <c r="B1100" s="2143"/>
      <c r="N1100" s="2143"/>
    </row>
    <row r="1101" spans="2:14" hidden="1" x14ac:dyDescent="0.35">
      <c r="B1101" s="2143"/>
      <c r="N1101" s="2143"/>
    </row>
    <row r="1102" spans="2:14" hidden="1" x14ac:dyDescent="0.35">
      <c r="B1102" s="2143"/>
      <c r="N1102" s="2143"/>
    </row>
    <row r="1103" spans="2:14" hidden="1" x14ac:dyDescent="0.35">
      <c r="B1103" s="2143"/>
      <c r="N1103" s="2143"/>
    </row>
    <row r="1104" spans="2:14" hidden="1" x14ac:dyDescent="0.35">
      <c r="B1104" s="2143"/>
      <c r="N1104" s="2143"/>
    </row>
    <row r="1105" spans="2:14" hidden="1" x14ac:dyDescent="0.35">
      <c r="B1105" s="2143"/>
      <c r="N1105" s="2143"/>
    </row>
    <row r="1106" spans="2:14" hidden="1" x14ac:dyDescent="0.35">
      <c r="B1106" s="2143"/>
      <c r="N1106" s="2143"/>
    </row>
    <row r="1107" spans="2:14" hidden="1" x14ac:dyDescent="0.35">
      <c r="B1107" s="2143"/>
      <c r="N1107" s="2143"/>
    </row>
    <row r="1108" spans="2:14" hidden="1" x14ac:dyDescent="0.35">
      <c r="B1108" s="2143"/>
      <c r="N1108" s="2143"/>
    </row>
    <row r="1109" spans="2:14" hidden="1" x14ac:dyDescent="0.35">
      <c r="B1109" s="2143"/>
      <c r="N1109" s="2143"/>
    </row>
    <row r="1110" spans="2:14" hidden="1" x14ac:dyDescent="0.35">
      <c r="B1110" s="2143"/>
      <c r="N1110" s="2143"/>
    </row>
    <row r="1111" spans="2:14" hidden="1" x14ac:dyDescent="0.35">
      <c r="B1111" s="2143"/>
      <c r="N1111" s="2143"/>
    </row>
    <row r="1112" spans="2:14" hidden="1" x14ac:dyDescent="0.35">
      <c r="B1112" s="2143"/>
      <c r="N1112" s="2143"/>
    </row>
    <row r="1113" spans="2:14" hidden="1" x14ac:dyDescent="0.35">
      <c r="B1113" s="2143"/>
      <c r="N1113" s="2143"/>
    </row>
    <row r="1114" spans="2:14" hidden="1" x14ac:dyDescent="0.35">
      <c r="B1114" s="2143"/>
      <c r="N1114" s="2143"/>
    </row>
    <row r="1115" spans="2:14" hidden="1" x14ac:dyDescent="0.35">
      <c r="B1115" s="2143"/>
      <c r="N1115" s="2143"/>
    </row>
    <row r="1116" spans="2:14" hidden="1" x14ac:dyDescent="0.35">
      <c r="B1116" s="2143"/>
      <c r="N1116" s="2143"/>
    </row>
    <row r="1117" spans="2:14" hidden="1" x14ac:dyDescent="0.35">
      <c r="B1117" s="2143"/>
      <c r="N1117" s="2143"/>
    </row>
    <row r="1118" spans="2:14" hidden="1" x14ac:dyDescent="0.35">
      <c r="B1118" s="2143"/>
      <c r="N1118" s="2143"/>
    </row>
    <row r="1119" spans="2:14" hidden="1" x14ac:dyDescent="0.35">
      <c r="B1119" s="2143"/>
      <c r="N1119" s="2143"/>
    </row>
    <row r="1120" spans="2:14" hidden="1" x14ac:dyDescent="0.35">
      <c r="B1120" s="2143"/>
      <c r="N1120" s="2143"/>
    </row>
    <row r="1121" spans="2:14" hidden="1" x14ac:dyDescent="0.35">
      <c r="B1121" s="2143"/>
      <c r="N1121" s="2143"/>
    </row>
    <row r="1122" spans="2:14" hidden="1" x14ac:dyDescent="0.35">
      <c r="B1122" s="2143"/>
      <c r="N1122" s="2143"/>
    </row>
    <row r="1123" spans="2:14" hidden="1" x14ac:dyDescent="0.35">
      <c r="B1123" s="2143"/>
      <c r="N1123" s="2143"/>
    </row>
    <row r="1124" spans="2:14" hidden="1" x14ac:dyDescent="0.35">
      <c r="B1124" s="2143"/>
      <c r="N1124" s="2143"/>
    </row>
    <row r="1125" spans="2:14" hidden="1" x14ac:dyDescent="0.35">
      <c r="B1125" s="2143"/>
      <c r="N1125" s="2143"/>
    </row>
    <row r="1126" spans="2:14" hidden="1" x14ac:dyDescent="0.35">
      <c r="B1126" s="2143"/>
      <c r="N1126" s="2143"/>
    </row>
    <row r="1127" spans="2:14" hidden="1" x14ac:dyDescent="0.35">
      <c r="B1127" s="2143"/>
      <c r="N1127" s="2143"/>
    </row>
    <row r="1128" spans="2:14" hidden="1" x14ac:dyDescent="0.35">
      <c r="B1128" s="2143"/>
      <c r="N1128" s="2143"/>
    </row>
    <row r="1129" spans="2:14" hidden="1" x14ac:dyDescent="0.35">
      <c r="B1129" s="2143"/>
      <c r="N1129" s="2143"/>
    </row>
    <row r="1130" spans="2:14" hidden="1" x14ac:dyDescent="0.35">
      <c r="B1130" s="2143"/>
      <c r="N1130" s="2143"/>
    </row>
    <row r="1131" spans="2:14" hidden="1" x14ac:dyDescent="0.35">
      <c r="B1131" s="2143"/>
      <c r="N1131" s="2143"/>
    </row>
    <row r="1132" spans="2:14" hidden="1" x14ac:dyDescent="0.35">
      <c r="B1132" s="2143"/>
      <c r="N1132" s="2143"/>
    </row>
    <row r="1133" spans="2:14" hidden="1" x14ac:dyDescent="0.35">
      <c r="B1133" s="2143"/>
      <c r="N1133" s="2143"/>
    </row>
    <row r="1134" spans="2:14" hidden="1" x14ac:dyDescent="0.35">
      <c r="B1134" s="2143"/>
      <c r="N1134" s="2143"/>
    </row>
    <row r="1135" spans="2:14" hidden="1" x14ac:dyDescent="0.35">
      <c r="B1135" s="2143"/>
      <c r="N1135" s="2143"/>
    </row>
    <row r="1136" spans="2:14" hidden="1" x14ac:dyDescent="0.35">
      <c r="B1136" s="2143"/>
      <c r="N1136" s="2143"/>
    </row>
    <row r="1137" spans="2:14" hidden="1" x14ac:dyDescent="0.35">
      <c r="B1137" s="2143"/>
      <c r="N1137" s="2143"/>
    </row>
    <row r="1138" spans="2:14" hidden="1" x14ac:dyDescent="0.35">
      <c r="B1138" s="2143"/>
      <c r="N1138" s="2143"/>
    </row>
    <row r="1139" spans="2:14" hidden="1" x14ac:dyDescent="0.35">
      <c r="B1139" s="2143"/>
      <c r="N1139" s="2143"/>
    </row>
    <row r="1140" spans="2:14" hidden="1" x14ac:dyDescent="0.35">
      <c r="B1140" s="2143"/>
      <c r="N1140" s="2143"/>
    </row>
    <row r="1141" spans="2:14" hidden="1" x14ac:dyDescent="0.35">
      <c r="B1141" s="2143"/>
      <c r="N1141" s="2143"/>
    </row>
    <row r="1142" spans="2:14" hidden="1" x14ac:dyDescent="0.35">
      <c r="B1142" s="2143"/>
      <c r="N1142" s="2143"/>
    </row>
    <row r="1143" spans="2:14" hidden="1" x14ac:dyDescent="0.35">
      <c r="B1143" s="2143"/>
      <c r="N1143" s="2143"/>
    </row>
    <row r="1144" spans="2:14" hidden="1" x14ac:dyDescent="0.35">
      <c r="B1144" s="2143"/>
      <c r="N1144" s="2143"/>
    </row>
    <row r="1145" spans="2:14" hidden="1" x14ac:dyDescent="0.35">
      <c r="B1145" s="2143"/>
      <c r="N1145" s="2143"/>
    </row>
    <row r="1146" spans="2:14" hidden="1" x14ac:dyDescent="0.35">
      <c r="B1146" s="2143"/>
      <c r="N1146" s="2143"/>
    </row>
    <row r="1147" spans="2:14" hidden="1" x14ac:dyDescent="0.35">
      <c r="B1147" s="2143"/>
      <c r="N1147" s="2143"/>
    </row>
    <row r="1148" spans="2:14" hidden="1" x14ac:dyDescent="0.35">
      <c r="B1148" s="2143"/>
      <c r="N1148" s="2143"/>
    </row>
    <row r="1149" spans="2:14" hidden="1" x14ac:dyDescent="0.35">
      <c r="B1149" s="2143"/>
      <c r="N1149" s="2143"/>
    </row>
    <row r="1150" spans="2:14" hidden="1" x14ac:dyDescent="0.35">
      <c r="B1150" s="2143"/>
      <c r="N1150" s="2143"/>
    </row>
    <row r="1151" spans="2:14" hidden="1" x14ac:dyDescent="0.35">
      <c r="B1151" s="2143"/>
      <c r="N1151" s="2143"/>
    </row>
    <row r="1152" spans="2:14" hidden="1" x14ac:dyDescent="0.35">
      <c r="B1152" s="2143"/>
      <c r="N1152" s="2143"/>
    </row>
    <row r="1153" spans="2:14" hidden="1" x14ac:dyDescent="0.35">
      <c r="B1153" s="2143"/>
      <c r="N1153" s="2143"/>
    </row>
    <row r="1154" spans="2:14" hidden="1" x14ac:dyDescent="0.35">
      <c r="B1154" s="2143"/>
      <c r="N1154" s="2143"/>
    </row>
    <row r="1155" spans="2:14" hidden="1" x14ac:dyDescent="0.35">
      <c r="B1155" s="2143"/>
      <c r="N1155" s="2143"/>
    </row>
    <row r="1156" spans="2:14" hidden="1" x14ac:dyDescent="0.35">
      <c r="B1156" s="2143"/>
      <c r="N1156" s="2143"/>
    </row>
    <row r="1157" spans="2:14" hidden="1" x14ac:dyDescent="0.35">
      <c r="B1157" s="2143"/>
      <c r="N1157" s="2143"/>
    </row>
    <row r="1158" spans="2:14" hidden="1" x14ac:dyDescent="0.35">
      <c r="B1158" s="2143"/>
      <c r="N1158" s="2143"/>
    </row>
    <row r="1159" spans="2:14" hidden="1" x14ac:dyDescent="0.35">
      <c r="B1159" s="2143"/>
      <c r="N1159" s="2143"/>
    </row>
    <row r="1160" spans="2:14" hidden="1" x14ac:dyDescent="0.35">
      <c r="B1160" s="2143"/>
      <c r="N1160" s="2143"/>
    </row>
    <row r="1161" spans="2:14" hidden="1" x14ac:dyDescent="0.35">
      <c r="B1161" s="2143"/>
      <c r="N1161" s="2143"/>
    </row>
    <row r="1162" spans="2:14" hidden="1" x14ac:dyDescent="0.35">
      <c r="B1162" s="2143"/>
      <c r="N1162" s="2143"/>
    </row>
    <row r="1163" spans="2:14" hidden="1" x14ac:dyDescent="0.35">
      <c r="B1163" s="2143"/>
      <c r="N1163" s="2143"/>
    </row>
    <row r="1164" spans="2:14" hidden="1" x14ac:dyDescent="0.35">
      <c r="B1164" s="2143"/>
      <c r="N1164" s="2143"/>
    </row>
    <row r="1165" spans="2:14" hidden="1" x14ac:dyDescent="0.35">
      <c r="B1165" s="2143"/>
      <c r="N1165" s="2143"/>
    </row>
    <row r="1166" spans="2:14" hidden="1" x14ac:dyDescent="0.35">
      <c r="B1166" s="2143"/>
      <c r="N1166" s="2143"/>
    </row>
    <row r="1167" spans="2:14" hidden="1" x14ac:dyDescent="0.35">
      <c r="B1167" s="2143"/>
      <c r="N1167" s="2143"/>
    </row>
    <row r="1168" spans="2:14" hidden="1" x14ac:dyDescent="0.35">
      <c r="B1168" s="2143"/>
      <c r="N1168" s="2143"/>
    </row>
    <row r="1169" spans="2:14" hidden="1" x14ac:dyDescent="0.35">
      <c r="B1169" s="2143"/>
      <c r="N1169" s="2143"/>
    </row>
    <row r="1170" spans="2:14" hidden="1" x14ac:dyDescent="0.35">
      <c r="B1170" s="2143"/>
      <c r="N1170" s="2143"/>
    </row>
    <row r="1171" spans="2:14" hidden="1" x14ac:dyDescent="0.35">
      <c r="B1171" s="2143"/>
      <c r="N1171" s="2143"/>
    </row>
    <row r="1172" spans="2:14" hidden="1" x14ac:dyDescent="0.35">
      <c r="B1172" s="2143"/>
      <c r="N1172" s="2143"/>
    </row>
    <row r="1173" spans="2:14" hidden="1" x14ac:dyDescent="0.35">
      <c r="B1173" s="2143"/>
      <c r="N1173" s="2143"/>
    </row>
    <row r="1174" spans="2:14" hidden="1" x14ac:dyDescent="0.35">
      <c r="B1174" s="2143"/>
      <c r="N1174" s="2143"/>
    </row>
    <row r="1175" spans="2:14" hidden="1" x14ac:dyDescent="0.35">
      <c r="B1175" s="2143"/>
      <c r="N1175" s="2143"/>
    </row>
    <row r="1176" spans="2:14" hidden="1" x14ac:dyDescent="0.35">
      <c r="B1176" s="2143"/>
      <c r="N1176" s="2143"/>
    </row>
    <row r="1177" spans="2:14" hidden="1" x14ac:dyDescent="0.35">
      <c r="B1177" s="2143"/>
      <c r="N1177" s="2143"/>
    </row>
    <row r="1178" spans="2:14" hidden="1" x14ac:dyDescent="0.35">
      <c r="B1178" s="2143"/>
      <c r="N1178" s="2143"/>
    </row>
    <row r="1179" spans="2:14" hidden="1" x14ac:dyDescent="0.35">
      <c r="B1179" s="2143"/>
      <c r="N1179" s="2143"/>
    </row>
    <row r="1180" spans="2:14" hidden="1" x14ac:dyDescent="0.35">
      <c r="B1180" s="2143"/>
      <c r="N1180" s="2143"/>
    </row>
    <row r="1181" spans="2:14" hidden="1" x14ac:dyDescent="0.35">
      <c r="B1181" s="2143"/>
      <c r="N1181" s="2143"/>
    </row>
    <row r="1182" spans="2:14" hidden="1" x14ac:dyDescent="0.35">
      <c r="B1182" s="2143"/>
      <c r="N1182" s="2143"/>
    </row>
    <row r="1183" spans="2:14" hidden="1" x14ac:dyDescent="0.35">
      <c r="B1183" s="2143"/>
      <c r="N1183" s="2143"/>
    </row>
    <row r="1184" spans="2:14" hidden="1" x14ac:dyDescent="0.35">
      <c r="B1184" s="2143"/>
      <c r="N1184" s="2143"/>
    </row>
    <row r="1185" spans="2:14" hidden="1" x14ac:dyDescent="0.35">
      <c r="B1185" s="2143"/>
      <c r="N1185" s="2143"/>
    </row>
    <row r="1186" spans="2:14" hidden="1" x14ac:dyDescent="0.35">
      <c r="B1186" s="2143"/>
      <c r="N1186" s="2143"/>
    </row>
    <row r="1187" spans="2:14" hidden="1" x14ac:dyDescent="0.35">
      <c r="B1187" s="2143"/>
      <c r="N1187" s="2143"/>
    </row>
    <row r="1188" spans="2:14" hidden="1" x14ac:dyDescent="0.35">
      <c r="B1188" s="2143"/>
      <c r="N1188" s="2143"/>
    </row>
    <row r="1189" spans="2:14" hidden="1" x14ac:dyDescent="0.35">
      <c r="B1189" s="2143"/>
      <c r="N1189" s="2143"/>
    </row>
    <row r="1190" spans="2:14" hidden="1" x14ac:dyDescent="0.35">
      <c r="B1190" s="2143"/>
      <c r="N1190" s="2143"/>
    </row>
    <row r="1191" spans="2:14" hidden="1" x14ac:dyDescent="0.35">
      <c r="B1191" s="2143"/>
      <c r="N1191" s="2143"/>
    </row>
    <row r="1192" spans="2:14" hidden="1" x14ac:dyDescent="0.35">
      <c r="B1192" s="2143"/>
      <c r="N1192" s="2143"/>
    </row>
    <row r="1193" spans="2:14" hidden="1" x14ac:dyDescent="0.35">
      <c r="B1193" s="2143"/>
      <c r="N1193" s="2143"/>
    </row>
    <row r="1194" spans="2:14" hidden="1" x14ac:dyDescent="0.35">
      <c r="B1194" s="2143"/>
      <c r="N1194" s="2143"/>
    </row>
    <row r="1195" spans="2:14" hidden="1" x14ac:dyDescent="0.35">
      <c r="B1195" s="2143"/>
      <c r="N1195" s="2143"/>
    </row>
    <row r="1196" spans="2:14" hidden="1" x14ac:dyDescent="0.35">
      <c r="B1196" s="2143"/>
      <c r="N1196" s="2143"/>
    </row>
    <row r="1197" spans="2:14" hidden="1" x14ac:dyDescent="0.35">
      <c r="B1197" s="2143"/>
      <c r="N1197" s="2143"/>
    </row>
    <row r="1198" spans="2:14" hidden="1" x14ac:dyDescent="0.35">
      <c r="B1198" s="2143"/>
      <c r="N1198" s="2143"/>
    </row>
    <row r="1199" spans="2:14" hidden="1" x14ac:dyDescent="0.35">
      <c r="B1199" s="2143"/>
      <c r="N1199" s="2143"/>
    </row>
    <row r="1200" spans="2:14" hidden="1" x14ac:dyDescent="0.35">
      <c r="B1200" s="2143"/>
      <c r="N1200" s="2143"/>
    </row>
    <row r="1201" spans="2:14" hidden="1" x14ac:dyDescent="0.35">
      <c r="B1201" s="2143"/>
      <c r="N1201" s="2143"/>
    </row>
    <row r="1202" spans="2:14" hidden="1" x14ac:dyDescent="0.35">
      <c r="B1202" s="2143"/>
      <c r="N1202" s="2143"/>
    </row>
    <row r="1203" spans="2:14" hidden="1" x14ac:dyDescent="0.35">
      <c r="B1203" s="2143"/>
      <c r="N1203" s="2143"/>
    </row>
    <row r="1204" spans="2:14" hidden="1" x14ac:dyDescent="0.35">
      <c r="B1204" s="2143"/>
      <c r="N1204" s="2143"/>
    </row>
    <row r="1205" spans="2:14" hidden="1" x14ac:dyDescent="0.35">
      <c r="B1205" s="2143"/>
      <c r="N1205" s="2143"/>
    </row>
    <row r="1206" spans="2:14" hidden="1" x14ac:dyDescent="0.35">
      <c r="B1206" s="2143"/>
      <c r="N1206" s="2143"/>
    </row>
    <row r="1207" spans="2:14" hidden="1" x14ac:dyDescent="0.35">
      <c r="B1207" s="2143"/>
      <c r="N1207" s="2143"/>
    </row>
    <row r="1208" spans="2:14" hidden="1" x14ac:dyDescent="0.35">
      <c r="B1208" s="2143"/>
      <c r="N1208" s="2143"/>
    </row>
    <row r="1209" spans="2:14" hidden="1" x14ac:dyDescent="0.35">
      <c r="B1209" s="2143"/>
      <c r="N1209" s="2143"/>
    </row>
    <row r="1210" spans="2:14" hidden="1" x14ac:dyDescent="0.35">
      <c r="B1210" s="2143"/>
      <c r="N1210" s="2143"/>
    </row>
    <row r="1211" spans="2:14" hidden="1" x14ac:dyDescent="0.35">
      <c r="B1211" s="2143"/>
      <c r="N1211" s="2143"/>
    </row>
    <row r="1212" spans="2:14" hidden="1" x14ac:dyDescent="0.35">
      <c r="B1212" s="2143"/>
      <c r="N1212" s="2143"/>
    </row>
    <row r="1213" spans="2:14" hidden="1" x14ac:dyDescent="0.35">
      <c r="B1213" s="2143"/>
      <c r="N1213" s="2143"/>
    </row>
    <row r="1214" spans="2:14" hidden="1" x14ac:dyDescent="0.35">
      <c r="B1214" s="2143"/>
      <c r="N1214" s="2143"/>
    </row>
    <row r="1215" spans="2:14" hidden="1" x14ac:dyDescent="0.35">
      <c r="B1215" s="2143"/>
      <c r="N1215" s="2143"/>
    </row>
    <row r="1216" spans="2:14" hidden="1" x14ac:dyDescent="0.35">
      <c r="B1216" s="2143"/>
      <c r="N1216" s="2143"/>
    </row>
    <row r="1217" spans="2:14" hidden="1" x14ac:dyDescent="0.35">
      <c r="B1217" s="2143"/>
      <c r="N1217" s="2143"/>
    </row>
    <row r="1218" spans="2:14" hidden="1" x14ac:dyDescent="0.35">
      <c r="B1218" s="2143"/>
      <c r="N1218" s="2143"/>
    </row>
    <row r="1219" spans="2:14" hidden="1" x14ac:dyDescent="0.35">
      <c r="B1219" s="2143"/>
      <c r="N1219" s="2143"/>
    </row>
    <row r="1220" spans="2:14" hidden="1" x14ac:dyDescent="0.35">
      <c r="B1220" s="2143"/>
      <c r="N1220" s="2143"/>
    </row>
    <row r="1221" spans="2:14" hidden="1" x14ac:dyDescent="0.35">
      <c r="B1221" s="2143"/>
      <c r="N1221" s="2143"/>
    </row>
    <row r="1222" spans="2:14" hidden="1" x14ac:dyDescent="0.35">
      <c r="B1222" s="2143"/>
      <c r="N1222" s="2143"/>
    </row>
    <row r="1223" spans="2:14" hidden="1" x14ac:dyDescent="0.35">
      <c r="B1223" s="2143"/>
      <c r="N1223" s="2143"/>
    </row>
    <row r="1224" spans="2:14" hidden="1" x14ac:dyDescent="0.35">
      <c r="B1224" s="2143"/>
      <c r="N1224" s="2143"/>
    </row>
    <row r="1225" spans="2:14" hidden="1" x14ac:dyDescent="0.35">
      <c r="B1225" s="2143"/>
      <c r="N1225" s="2143"/>
    </row>
    <row r="1226" spans="2:14" hidden="1" x14ac:dyDescent="0.35">
      <c r="B1226" s="2143"/>
      <c r="N1226" s="2143"/>
    </row>
    <row r="1227" spans="2:14" hidden="1" x14ac:dyDescent="0.35">
      <c r="B1227" s="2143"/>
      <c r="N1227" s="2143"/>
    </row>
    <row r="1228" spans="2:14" hidden="1" x14ac:dyDescent="0.35">
      <c r="B1228" s="2143"/>
      <c r="N1228" s="2143"/>
    </row>
    <row r="1229" spans="2:14" hidden="1" x14ac:dyDescent="0.35">
      <c r="B1229" s="2143"/>
      <c r="N1229" s="2143"/>
    </row>
    <row r="1230" spans="2:14" hidden="1" x14ac:dyDescent="0.35">
      <c r="B1230" s="2143"/>
      <c r="N1230" s="2143"/>
    </row>
    <row r="1231" spans="2:14" hidden="1" x14ac:dyDescent="0.35">
      <c r="B1231" s="2143"/>
      <c r="N1231" s="2143"/>
    </row>
    <row r="1232" spans="2:14" hidden="1" x14ac:dyDescent="0.35">
      <c r="B1232" s="2143"/>
      <c r="N1232" s="2143"/>
    </row>
    <row r="1233" spans="2:14" hidden="1" x14ac:dyDescent="0.35">
      <c r="B1233" s="2143"/>
      <c r="N1233" s="2143"/>
    </row>
    <row r="1234" spans="2:14" hidden="1" x14ac:dyDescent="0.35">
      <c r="B1234" s="2143"/>
      <c r="N1234" s="2143"/>
    </row>
    <row r="1235" spans="2:14" hidden="1" x14ac:dyDescent="0.35">
      <c r="B1235" s="2143"/>
      <c r="N1235" s="2143"/>
    </row>
    <row r="1236" spans="2:14" hidden="1" x14ac:dyDescent="0.35">
      <c r="B1236" s="2143"/>
      <c r="N1236" s="2143"/>
    </row>
    <row r="1237" spans="2:14" hidden="1" x14ac:dyDescent="0.35">
      <c r="B1237" s="2143"/>
      <c r="N1237" s="2143"/>
    </row>
    <row r="1238" spans="2:14" hidden="1" x14ac:dyDescent="0.35">
      <c r="B1238" s="2143"/>
      <c r="N1238" s="2143"/>
    </row>
    <row r="1239" spans="2:14" hidden="1" x14ac:dyDescent="0.35">
      <c r="B1239" s="2143"/>
      <c r="N1239" s="2143"/>
    </row>
    <row r="1240" spans="2:14" hidden="1" x14ac:dyDescent="0.35">
      <c r="B1240" s="2143"/>
      <c r="N1240" s="2143"/>
    </row>
    <row r="1241" spans="2:14" hidden="1" x14ac:dyDescent="0.35">
      <c r="B1241" s="2143"/>
      <c r="N1241" s="2143"/>
    </row>
    <row r="1242" spans="2:14" hidden="1" x14ac:dyDescent="0.35">
      <c r="B1242" s="2143"/>
      <c r="N1242" s="2143"/>
    </row>
    <row r="1243" spans="2:14" hidden="1" x14ac:dyDescent="0.35">
      <c r="B1243" s="2143"/>
      <c r="N1243" s="2143"/>
    </row>
    <row r="1244" spans="2:14" hidden="1" x14ac:dyDescent="0.35">
      <c r="B1244" s="2143"/>
      <c r="N1244" s="2143"/>
    </row>
    <row r="1245" spans="2:14" hidden="1" x14ac:dyDescent="0.35">
      <c r="B1245" s="2143"/>
      <c r="N1245" s="2143"/>
    </row>
    <row r="1246" spans="2:14" hidden="1" x14ac:dyDescent="0.35">
      <c r="B1246" s="2143"/>
      <c r="N1246" s="2143"/>
    </row>
    <row r="1247" spans="2:14" hidden="1" x14ac:dyDescent="0.35">
      <c r="B1247" s="2143"/>
      <c r="N1247" s="2143"/>
    </row>
    <row r="1248" spans="2:14" hidden="1" x14ac:dyDescent="0.35">
      <c r="B1248" s="2143"/>
      <c r="N1248" s="2143"/>
    </row>
    <row r="1249" spans="2:14" hidden="1" x14ac:dyDescent="0.35">
      <c r="B1249" s="2143"/>
      <c r="N1249" s="2143"/>
    </row>
    <row r="1250" spans="2:14" hidden="1" x14ac:dyDescent="0.35">
      <c r="B1250" s="2143"/>
      <c r="N1250" s="2143"/>
    </row>
    <row r="1251" spans="2:14" hidden="1" x14ac:dyDescent="0.35">
      <c r="B1251" s="2143"/>
      <c r="N1251" s="2143"/>
    </row>
    <row r="1252" spans="2:14" hidden="1" x14ac:dyDescent="0.35">
      <c r="B1252" s="2143"/>
      <c r="N1252" s="2143"/>
    </row>
    <row r="1253" spans="2:14" hidden="1" x14ac:dyDescent="0.35">
      <c r="B1253" s="2143"/>
      <c r="N1253" s="2143"/>
    </row>
    <row r="1254" spans="2:14" hidden="1" x14ac:dyDescent="0.35">
      <c r="B1254" s="2143"/>
      <c r="N1254" s="2143"/>
    </row>
    <row r="1255" spans="2:14" hidden="1" x14ac:dyDescent="0.35">
      <c r="B1255" s="2143"/>
      <c r="N1255" s="2143"/>
    </row>
    <row r="1256" spans="2:14" hidden="1" x14ac:dyDescent="0.35">
      <c r="B1256" s="2143"/>
      <c r="N1256" s="2143"/>
    </row>
    <row r="1257" spans="2:14" hidden="1" x14ac:dyDescent="0.35">
      <c r="B1257" s="2143"/>
      <c r="N1257" s="2143"/>
    </row>
    <row r="1258" spans="2:14" hidden="1" x14ac:dyDescent="0.35">
      <c r="B1258" s="2143"/>
      <c r="N1258" s="2143"/>
    </row>
    <row r="1259" spans="2:14" hidden="1" x14ac:dyDescent="0.35">
      <c r="B1259" s="2143"/>
      <c r="N1259" s="2143"/>
    </row>
    <row r="1260" spans="2:14" hidden="1" x14ac:dyDescent="0.35">
      <c r="B1260" s="2143"/>
      <c r="N1260" s="2143"/>
    </row>
    <row r="1261" spans="2:14" hidden="1" x14ac:dyDescent="0.35">
      <c r="B1261" s="2143"/>
      <c r="N1261" s="2143"/>
    </row>
    <row r="1262" spans="2:14" hidden="1" x14ac:dyDescent="0.35">
      <c r="B1262" s="2143"/>
      <c r="N1262" s="2143"/>
    </row>
    <row r="1263" spans="2:14" hidden="1" x14ac:dyDescent="0.35">
      <c r="B1263" s="2143"/>
      <c r="N1263" s="2143"/>
    </row>
    <row r="1264" spans="2:14" hidden="1" x14ac:dyDescent="0.35">
      <c r="B1264" s="2143"/>
      <c r="N1264" s="2143"/>
    </row>
    <row r="1265" spans="2:14" hidden="1" x14ac:dyDescent="0.35">
      <c r="B1265" s="2143"/>
      <c r="N1265" s="2143"/>
    </row>
    <row r="1266" spans="2:14" hidden="1" x14ac:dyDescent="0.35">
      <c r="B1266" s="2143"/>
      <c r="N1266" s="2143"/>
    </row>
    <row r="1267" spans="2:14" hidden="1" x14ac:dyDescent="0.35">
      <c r="B1267" s="2143"/>
      <c r="N1267" s="2143"/>
    </row>
    <row r="1268" spans="2:14" hidden="1" x14ac:dyDescent="0.35">
      <c r="B1268" s="2143"/>
      <c r="N1268" s="2143"/>
    </row>
    <row r="1269" spans="2:14" hidden="1" x14ac:dyDescent="0.35">
      <c r="B1269" s="2143"/>
      <c r="N1269" s="2143"/>
    </row>
    <row r="1270" spans="2:14" hidden="1" x14ac:dyDescent="0.35">
      <c r="B1270" s="2143"/>
      <c r="N1270" s="2143"/>
    </row>
    <row r="1271" spans="2:14" hidden="1" x14ac:dyDescent="0.35">
      <c r="B1271" s="2143"/>
      <c r="N1271" s="2143"/>
    </row>
    <row r="1272" spans="2:14" hidden="1" x14ac:dyDescent="0.35">
      <c r="B1272" s="2143"/>
      <c r="N1272" s="2143"/>
    </row>
    <row r="1273" spans="2:14" hidden="1" x14ac:dyDescent="0.35">
      <c r="B1273" s="2143"/>
      <c r="N1273" s="2143"/>
    </row>
    <row r="1274" spans="2:14" hidden="1" x14ac:dyDescent="0.35">
      <c r="B1274" s="2143"/>
      <c r="N1274" s="2143"/>
    </row>
    <row r="1275" spans="2:14" hidden="1" x14ac:dyDescent="0.35">
      <c r="B1275" s="2143"/>
      <c r="N1275" s="2143"/>
    </row>
    <row r="1276" spans="2:14" hidden="1" x14ac:dyDescent="0.35">
      <c r="B1276" s="2143"/>
      <c r="N1276" s="2143"/>
    </row>
    <row r="1277" spans="2:14" hidden="1" x14ac:dyDescent="0.35">
      <c r="B1277" s="2143"/>
      <c r="N1277" s="2143"/>
    </row>
    <row r="1278" spans="2:14" hidden="1" x14ac:dyDescent="0.35">
      <c r="B1278" s="2143"/>
      <c r="N1278" s="2143"/>
    </row>
    <row r="1279" spans="2:14" hidden="1" x14ac:dyDescent="0.35">
      <c r="B1279" s="2143"/>
      <c r="N1279" s="2143"/>
    </row>
    <row r="1280" spans="2:14" hidden="1" x14ac:dyDescent="0.35">
      <c r="B1280" s="2143"/>
      <c r="N1280" s="2143"/>
    </row>
    <row r="1281" spans="2:14" hidden="1" x14ac:dyDescent="0.35">
      <c r="B1281" s="2143"/>
      <c r="N1281" s="2143"/>
    </row>
    <row r="1282" spans="2:14" hidden="1" x14ac:dyDescent="0.35">
      <c r="B1282" s="2143"/>
      <c r="N1282" s="2143"/>
    </row>
    <row r="1283" spans="2:14" hidden="1" x14ac:dyDescent="0.35">
      <c r="B1283" s="2143"/>
      <c r="N1283" s="2143"/>
    </row>
    <row r="1284" spans="2:14" hidden="1" x14ac:dyDescent="0.35">
      <c r="B1284" s="2143"/>
      <c r="N1284" s="2143"/>
    </row>
    <row r="1285" spans="2:14" hidden="1" x14ac:dyDescent="0.35">
      <c r="B1285" s="2143"/>
      <c r="N1285" s="2143"/>
    </row>
    <row r="1286" spans="2:14" hidden="1" x14ac:dyDescent="0.35">
      <c r="B1286" s="2143"/>
      <c r="N1286" s="2143"/>
    </row>
    <row r="1287" spans="2:14" hidden="1" x14ac:dyDescent="0.35">
      <c r="B1287" s="2143"/>
      <c r="N1287" s="2143"/>
    </row>
    <row r="1288" spans="2:14" hidden="1" x14ac:dyDescent="0.35">
      <c r="B1288" s="2143"/>
      <c r="N1288" s="2143"/>
    </row>
    <row r="1289" spans="2:14" hidden="1" x14ac:dyDescent="0.35">
      <c r="B1289" s="2143"/>
      <c r="N1289" s="2143"/>
    </row>
    <row r="1290" spans="2:14" hidden="1" x14ac:dyDescent="0.35">
      <c r="B1290" s="2143"/>
      <c r="N1290" s="2143"/>
    </row>
    <row r="1291" spans="2:14" hidden="1" x14ac:dyDescent="0.35">
      <c r="B1291" s="2143"/>
      <c r="N1291" s="2143"/>
    </row>
    <row r="1292" spans="2:14" hidden="1" x14ac:dyDescent="0.35">
      <c r="B1292" s="2143"/>
      <c r="N1292" s="2143"/>
    </row>
    <row r="1293" spans="2:14" hidden="1" x14ac:dyDescent="0.35">
      <c r="B1293" s="2143"/>
      <c r="N1293" s="2143"/>
    </row>
    <row r="1294" spans="2:14" hidden="1" x14ac:dyDescent="0.35">
      <c r="B1294" s="2143"/>
      <c r="N1294" s="2143"/>
    </row>
    <row r="1295" spans="2:14" hidden="1" x14ac:dyDescent="0.35">
      <c r="B1295" s="2143"/>
      <c r="N1295" s="2143"/>
    </row>
    <row r="1296" spans="2:14" hidden="1" x14ac:dyDescent="0.35">
      <c r="B1296" s="2143"/>
      <c r="N1296" s="2143"/>
    </row>
    <row r="1297" spans="2:14" hidden="1" x14ac:dyDescent="0.35">
      <c r="B1297" s="2143"/>
      <c r="N1297" s="2143"/>
    </row>
    <row r="1298" spans="2:14" hidden="1" x14ac:dyDescent="0.35">
      <c r="B1298" s="2143"/>
      <c r="N1298" s="2143"/>
    </row>
    <row r="1299" spans="2:14" hidden="1" x14ac:dyDescent="0.35">
      <c r="B1299" s="2143"/>
      <c r="N1299" s="2143"/>
    </row>
    <row r="1300" spans="2:14" hidden="1" x14ac:dyDescent="0.35">
      <c r="B1300" s="2143"/>
      <c r="N1300" s="2143"/>
    </row>
    <row r="1301" spans="2:14" hidden="1" x14ac:dyDescent="0.35">
      <c r="B1301" s="2143"/>
      <c r="N1301" s="2143"/>
    </row>
    <row r="1302" spans="2:14" hidden="1" x14ac:dyDescent="0.35">
      <c r="B1302" s="2143"/>
      <c r="N1302" s="2143"/>
    </row>
    <row r="1303" spans="2:14" hidden="1" x14ac:dyDescent="0.35">
      <c r="B1303" s="2143"/>
      <c r="N1303" s="2143"/>
    </row>
    <row r="1304" spans="2:14" hidden="1" x14ac:dyDescent="0.35">
      <c r="B1304" s="2143"/>
      <c r="N1304" s="2143"/>
    </row>
    <row r="1305" spans="2:14" hidden="1" x14ac:dyDescent="0.35">
      <c r="B1305" s="2143"/>
      <c r="N1305" s="2143"/>
    </row>
    <row r="1306" spans="2:14" hidden="1" x14ac:dyDescent="0.35">
      <c r="B1306" s="2143"/>
      <c r="N1306" s="2143"/>
    </row>
    <row r="1307" spans="2:14" hidden="1" x14ac:dyDescent="0.35">
      <c r="B1307" s="2143"/>
      <c r="N1307" s="2143"/>
    </row>
    <row r="1308" spans="2:14" hidden="1" x14ac:dyDescent="0.35">
      <c r="B1308" s="2143"/>
      <c r="N1308" s="2143"/>
    </row>
    <row r="1309" spans="2:14" hidden="1" x14ac:dyDescent="0.35">
      <c r="B1309" s="2143"/>
      <c r="N1309" s="2143"/>
    </row>
    <row r="1310" spans="2:14" hidden="1" x14ac:dyDescent="0.35">
      <c r="B1310" s="2143"/>
      <c r="N1310" s="2143"/>
    </row>
    <row r="1311" spans="2:14" hidden="1" x14ac:dyDescent="0.35">
      <c r="B1311" s="2143"/>
      <c r="N1311" s="2143"/>
    </row>
    <row r="1312" spans="2:14" hidden="1" x14ac:dyDescent="0.35">
      <c r="B1312" s="2143"/>
      <c r="N1312" s="2143"/>
    </row>
    <row r="1313" spans="2:14" hidden="1" x14ac:dyDescent="0.35">
      <c r="B1313" s="2143"/>
      <c r="N1313" s="2143"/>
    </row>
    <row r="1314" spans="2:14" hidden="1" x14ac:dyDescent="0.35">
      <c r="B1314" s="2143"/>
      <c r="N1314" s="2143"/>
    </row>
    <row r="1315" spans="2:14" hidden="1" x14ac:dyDescent="0.35">
      <c r="B1315" s="2143"/>
      <c r="N1315" s="2143"/>
    </row>
    <row r="1316" spans="2:14" hidden="1" x14ac:dyDescent="0.35">
      <c r="B1316" s="2143"/>
      <c r="N1316" s="2143"/>
    </row>
    <row r="1317" spans="2:14" hidden="1" x14ac:dyDescent="0.35">
      <c r="B1317" s="2143"/>
      <c r="N1317" s="2143"/>
    </row>
    <row r="1318" spans="2:14" hidden="1" x14ac:dyDescent="0.35">
      <c r="B1318" s="2143"/>
      <c r="N1318" s="2143"/>
    </row>
    <row r="1319" spans="2:14" hidden="1" x14ac:dyDescent="0.35">
      <c r="B1319" s="2143"/>
      <c r="N1319" s="2143"/>
    </row>
    <row r="1320" spans="2:14" hidden="1" x14ac:dyDescent="0.35">
      <c r="B1320" s="2143"/>
      <c r="N1320" s="2143"/>
    </row>
    <row r="1321" spans="2:14" hidden="1" x14ac:dyDescent="0.35">
      <c r="B1321" s="2143"/>
      <c r="N1321" s="2143"/>
    </row>
    <row r="1322" spans="2:14" hidden="1" x14ac:dyDescent="0.35">
      <c r="B1322" s="2143"/>
      <c r="N1322" s="2143"/>
    </row>
    <row r="1323" spans="2:14" hidden="1" x14ac:dyDescent="0.35">
      <c r="B1323" s="2143"/>
      <c r="N1323" s="2143"/>
    </row>
    <row r="1324" spans="2:14" hidden="1" x14ac:dyDescent="0.35">
      <c r="B1324" s="2143"/>
      <c r="N1324" s="2143"/>
    </row>
    <row r="1325" spans="2:14" hidden="1" x14ac:dyDescent="0.35">
      <c r="B1325" s="2143"/>
      <c r="N1325" s="2143"/>
    </row>
    <row r="1326" spans="2:14" hidden="1" x14ac:dyDescent="0.35">
      <c r="B1326" s="2143"/>
      <c r="N1326" s="2143"/>
    </row>
    <row r="1327" spans="2:14" hidden="1" x14ac:dyDescent="0.35">
      <c r="B1327" s="2143"/>
      <c r="N1327" s="2143"/>
    </row>
    <row r="1328" spans="2:14" hidden="1" x14ac:dyDescent="0.35">
      <c r="B1328" s="2143"/>
      <c r="N1328" s="2143"/>
    </row>
    <row r="1329" spans="2:14" hidden="1" x14ac:dyDescent="0.35">
      <c r="B1329" s="2143"/>
      <c r="N1329" s="2143"/>
    </row>
    <row r="1330" spans="2:14" hidden="1" x14ac:dyDescent="0.35">
      <c r="B1330" s="2143"/>
      <c r="N1330" s="2143"/>
    </row>
    <row r="1331" spans="2:14" hidden="1" x14ac:dyDescent="0.35">
      <c r="B1331" s="2143"/>
      <c r="N1331" s="2143"/>
    </row>
    <row r="1332" spans="2:14" hidden="1" x14ac:dyDescent="0.35">
      <c r="B1332" s="2143"/>
      <c r="N1332" s="2143"/>
    </row>
    <row r="1333" spans="2:14" hidden="1" x14ac:dyDescent="0.35">
      <c r="B1333" s="2143"/>
      <c r="N1333" s="2143"/>
    </row>
    <row r="1334" spans="2:14" hidden="1" x14ac:dyDescent="0.35">
      <c r="B1334" s="2143"/>
      <c r="N1334" s="2143"/>
    </row>
    <row r="1335" spans="2:14" hidden="1" x14ac:dyDescent="0.35">
      <c r="B1335" s="2143"/>
      <c r="N1335" s="2143"/>
    </row>
    <row r="1336" spans="2:14" hidden="1" x14ac:dyDescent="0.35">
      <c r="B1336" s="2143"/>
      <c r="N1336" s="2143"/>
    </row>
    <row r="1337" spans="2:14" hidden="1" x14ac:dyDescent="0.35">
      <c r="B1337" s="2143"/>
      <c r="N1337" s="2143"/>
    </row>
    <row r="1338" spans="2:14" hidden="1" x14ac:dyDescent="0.35">
      <c r="B1338" s="2143"/>
      <c r="N1338" s="2143"/>
    </row>
    <row r="1339" spans="2:14" hidden="1" x14ac:dyDescent="0.35">
      <c r="B1339" s="2143"/>
      <c r="N1339" s="2143"/>
    </row>
    <row r="1340" spans="2:14" hidden="1" x14ac:dyDescent="0.35">
      <c r="B1340" s="2143"/>
      <c r="N1340" s="2143"/>
    </row>
    <row r="1341" spans="2:14" hidden="1" x14ac:dyDescent="0.35">
      <c r="B1341" s="2143"/>
      <c r="N1341" s="2143"/>
    </row>
    <row r="1342" spans="2:14" hidden="1" x14ac:dyDescent="0.35">
      <c r="B1342" s="2143"/>
      <c r="N1342" s="2143"/>
    </row>
    <row r="1343" spans="2:14" hidden="1" x14ac:dyDescent="0.35">
      <c r="B1343" s="2143"/>
      <c r="N1343" s="2143"/>
    </row>
    <row r="1344" spans="2:14" hidden="1" x14ac:dyDescent="0.35">
      <c r="B1344" s="2143"/>
      <c r="N1344" s="2143"/>
    </row>
    <row r="1345" spans="2:14" hidden="1" x14ac:dyDescent="0.35">
      <c r="B1345" s="2143"/>
      <c r="N1345" s="2143"/>
    </row>
    <row r="1346" spans="2:14" hidden="1" x14ac:dyDescent="0.35">
      <c r="B1346" s="2143"/>
      <c r="N1346" s="2143"/>
    </row>
    <row r="1347" spans="2:14" hidden="1" x14ac:dyDescent="0.35">
      <c r="B1347" s="2143"/>
      <c r="N1347" s="2143"/>
    </row>
    <row r="1348" spans="2:14" hidden="1" x14ac:dyDescent="0.35">
      <c r="B1348" s="2143"/>
      <c r="N1348" s="2143"/>
    </row>
    <row r="1349" spans="2:14" hidden="1" x14ac:dyDescent="0.35">
      <c r="B1349" s="2143"/>
      <c r="N1349" s="2143"/>
    </row>
    <row r="1350" spans="2:14" hidden="1" x14ac:dyDescent="0.35">
      <c r="B1350" s="2143"/>
      <c r="N1350" s="2143"/>
    </row>
    <row r="1351" spans="2:14" hidden="1" x14ac:dyDescent="0.35">
      <c r="B1351" s="2143"/>
      <c r="N1351" s="2143"/>
    </row>
    <row r="1352" spans="2:14" hidden="1" x14ac:dyDescent="0.35">
      <c r="B1352" s="2143"/>
      <c r="N1352" s="2143"/>
    </row>
    <row r="1353" spans="2:14" hidden="1" x14ac:dyDescent="0.35">
      <c r="B1353" s="2143"/>
      <c r="N1353" s="2143"/>
    </row>
    <row r="1354" spans="2:14" hidden="1" x14ac:dyDescent="0.35">
      <c r="B1354" s="2143"/>
      <c r="N1354" s="2143"/>
    </row>
    <row r="1355" spans="2:14" hidden="1" x14ac:dyDescent="0.35">
      <c r="B1355" s="2143"/>
      <c r="N1355" s="2143"/>
    </row>
    <row r="1356" spans="2:14" hidden="1" x14ac:dyDescent="0.35">
      <c r="B1356" s="2143"/>
      <c r="N1356" s="2143"/>
    </row>
    <row r="1357" spans="2:14" hidden="1" x14ac:dyDescent="0.35">
      <c r="B1357" s="2143"/>
      <c r="N1357" s="2143"/>
    </row>
    <row r="1358" spans="2:14" hidden="1" x14ac:dyDescent="0.35">
      <c r="B1358" s="2143"/>
      <c r="N1358" s="2143"/>
    </row>
    <row r="1359" spans="2:14" hidden="1" x14ac:dyDescent="0.35">
      <c r="B1359" s="2143"/>
      <c r="N1359" s="2143"/>
    </row>
    <row r="1360" spans="2:14" hidden="1" x14ac:dyDescent="0.35">
      <c r="B1360" s="2143"/>
      <c r="N1360" s="2143"/>
    </row>
    <row r="1361" spans="2:14" hidden="1" x14ac:dyDescent="0.35">
      <c r="B1361" s="2143"/>
      <c r="N1361" s="2143"/>
    </row>
    <row r="1362" spans="2:14" hidden="1" x14ac:dyDescent="0.35">
      <c r="B1362" s="2143"/>
      <c r="N1362" s="2143"/>
    </row>
    <row r="1363" spans="2:14" hidden="1" x14ac:dyDescent="0.35">
      <c r="B1363" s="2143"/>
      <c r="N1363" s="2143"/>
    </row>
    <row r="1364" spans="2:14" hidden="1" x14ac:dyDescent="0.35">
      <c r="B1364" s="2143"/>
      <c r="N1364" s="2143"/>
    </row>
    <row r="1365" spans="2:14" hidden="1" x14ac:dyDescent="0.35">
      <c r="B1365" s="2143"/>
      <c r="N1365" s="2143"/>
    </row>
    <row r="1366" spans="2:14" hidden="1" x14ac:dyDescent="0.35">
      <c r="B1366" s="2143"/>
      <c r="N1366" s="2143"/>
    </row>
    <row r="1367" spans="2:14" hidden="1" x14ac:dyDescent="0.35">
      <c r="B1367" s="2143"/>
      <c r="N1367" s="2143"/>
    </row>
    <row r="1368" spans="2:14" hidden="1" x14ac:dyDescent="0.35">
      <c r="B1368" s="2143"/>
      <c r="N1368" s="2143"/>
    </row>
    <row r="1369" spans="2:14" hidden="1" x14ac:dyDescent="0.35">
      <c r="B1369" s="2143"/>
      <c r="N1369" s="2143"/>
    </row>
    <row r="1370" spans="2:14" hidden="1" x14ac:dyDescent="0.35">
      <c r="B1370" s="2143"/>
      <c r="N1370" s="2143"/>
    </row>
    <row r="1371" spans="2:14" hidden="1" x14ac:dyDescent="0.35">
      <c r="B1371" s="2143"/>
      <c r="N1371" s="2143"/>
    </row>
    <row r="1372" spans="2:14" hidden="1" x14ac:dyDescent="0.35">
      <c r="B1372" s="2143"/>
      <c r="N1372" s="2143"/>
    </row>
    <row r="1373" spans="2:14" hidden="1" x14ac:dyDescent="0.35">
      <c r="B1373" s="2143"/>
      <c r="N1373" s="2143"/>
    </row>
    <row r="1374" spans="2:14" hidden="1" x14ac:dyDescent="0.35">
      <c r="B1374" s="2143"/>
      <c r="N1374" s="2143"/>
    </row>
    <row r="1375" spans="2:14" hidden="1" x14ac:dyDescent="0.35">
      <c r="B1375" s="2143"/>
      <c r="N1375" s="2143"/>
    </row>
    <row r="1376" spans="2:14" hidden="1" x14ac:dyDescent="0.35">
      <c r="B1376" s="2143"/>
      <c r="N1376" s="2143"/>
    </row>
    <row r="1377" spans="2:14" hidden="1" x14ac:dyDescent="0.35">
      <c r="B1377" s="2143"/>
      <c r="N1377" s="2143"/>
    </row>
    <row r="1378" spans="2:14" hidden="1" x14ac:dyDescent="0.35">
      <c r="B1378" s="2143"/>
      <c r="N1378" s="2143"/>
    </row>
    <row r="1379" spans="2:14" hidden="1" x14ac:dyDescent="0.35">
      <c r="B1379" s="2143"/>
      <c r="N1379" s="2143"/>
    </row>
    <row r="1380" spans="2:14" hidden="1" x14ac:dyDescent="0.35">
      <c r="B1380" s="2143"/>
      <c r="N1380" s="2143"/>
    </row>
    <row r="1381" spans="2:14" hidden="1" x14ac:dyDescent="0.35">
      <c r="B1381" s="2143"/>
      <c r="N1381" s="2143"/>
    </row>
    <row r="1382" spans="2:14" hidden="1" x14ac:dyDescent="0.35">
      <c r="B1382" s="2143"/>
      <c r="N1382" s="2143"/>
    </row>
    <row r="1383" spans="2:14" hidden="1" x14ac:dyDescent="0.35">
      <c r="B1383" s="2143"/>
      <c r="N1383" s="2143"/>
    </row>
    <row r="1384" spans="2:14" hidden="1" x14ac:dyDescent="0.35">
      <c r="B1384" s="2143"/>
      <c r="N1384" s="2143"/>
    </row>
    <row r="1385" spans="2:14" hidden="1" x14ac:dyDescent="0.35">
      <c r="B1385" s="2143"/>
      <c r="N1385" s="2143"/>
    </row>
    <row r="1386" spans="2:14" hidden="1" x14ac:dyDescent="0.35">
      <c r="B1386" s="2143"/>
      <c r="N1386" s="2143"/>
    </row>
    <row r="1387" spans="2:14" x14ac:dyDescent="0.35">
      <c r="B1387" s="2143"/>
      <c r="C1387" s="2732" t="s">
        <v>1982</v>
      </c>
      <c r="D1387" s="2732"/>
      <c r="E1387" s="2732"/>
      <c r="F1387" s="2732"/>
      <c r="G1387" s="2732"/>
      <c r="H1387" s="2732"/>
      <c r="I1387" s="2732"/>
      <c r="J1387" s="2732"/>
      <c r="K1387" s="2732"/>
      <c r="L1387" s="2732"/>
      <c r="M1387" s="2732"/>
      <c r="N1387" s="2143"/>
    </row>
    <row r="1388" spans="2:14" x14ac:dyDescent="0.35">
      <c r="B1388" s="2143"/>
      <c r="C1388" s="2732"/>
      <c r="D1388" s="2732"/>
      <c r="E1388" s="2732"/>
      <c r="F1388" s="2732"/>
      <c r="G1388" s="2732"/>
      <c r="H1388" s="2732"/>
      <c r="I1388" s="2732"/>
      <c r="J1388" s="2732"/>
      <c r="K1388" s="2732"/>
      <c r="L1388" s="2732"/>
      <c r="M1388" s="2732"/>
      <c r="N1388" s="2143"/>
    </row>
    <row r="1389" spans="2:14" x14ac:dyDescent="0.35">
      <c r="B1389" s="2143"/>
      <c r="C1389" s="2732"/>
      <c r="D1389" s="2732"/>
      <c r="E1389" s="2732"/>
      <c r="F1389" s="2732"/>
      <c r="G1389" s="2732"/>
      <c r="H1389" s="2732"/>
      <c r="I1389" s="2732"/>
      <c r="J1389" s="2732"/>
      <c r="K1389" s="2732"/>
      <c r="L1389" s="2732"/>
      <c r="M1389" s="2732"/>
      <c r="N1389" s="2143"/>
    </row>
    <row r="1390" spans="2:14" x14ac:dyDescent="0.35">
      <c r="B1390" s="2143"/>
      <c r="C1390" s="2732"/>
      <c r="D1390" s="2732"/>
      <c r="E1390" s="2732"/>
      <c r="F1390" s="2732"/>
      <c r="G1390" s="2732"/>
      <c r="H1390" s="2732"/>
      <c r="I1390" s="2732"/>
      <c r="J1390" s="2732"/>
      <c r="K1390" s="2732"/>
      <c r="L1390" s="2732"/>
      <c r="M1390" s="2732"/>
      <c r="N1390" s="2143"/>
    </row>
    <row r="1391" spans="2:14" x14ac:dyDescent="0.35">
      <c r="B1391" s="2143"/>
      <c r="C1391" s="2732"/>
      <c r="D1391" s="2732"/>
      <c r="E1391" s="2732"/>
      <c r="F1391" s="2732"/>
      <c r="G1391" s="2732"/>
      <c r="H1391" s="2732"/>
      <c r="I1391" s="2732"/>
      <c r="J1391" s="2732"/>
      <c r="K1391" s="2732"/>
      <c r="L1391" s="2732"/>
      <c r="M1391" s="2732"/>
      <c r="N1391" s="2143"/>
    </row>
    <row r="1392" spans="2:14" x14ac:dyDescent="0.35">
      <c r="B1392" s="2143"/>
      <c r="C1392" s="2732"/>
      <c r="D1392" s="2732"/>
      <c r="E1392" s="2732"/>
      <c r="F1392" s="2732"/>
      <c r="G1392" s="2732"/>
      <c r="H1392" s="2732"/>
      <c r="I1392" s="2732"/>
      <c r="J1392" s="2732"/>
      <c r="K1392" s="2732"/>
      <c r="L1392" s="2732"/>
      <c r="M1392" s="2732"/>
      <c r="N1392" s="2143"/>
    </row>
    <row r="1393" spans="2:14" x14ac:dyDescent="0.35">
      <c r="B1393" s="2143"/>
      <c r="N1393" s="2143"/>
    </row>
    <row r="1394" spans="2:14" x14ac:dyDescent="0.35">
      <c r="B1394" s="2143"/>
      <c r="N1394" s="2143"/>
    </row>
    <row r="1395" spans="2:14" ht="16" thickBot="1" x14ac:dyDescent="0.4">
      <c r="B1395" s="2143"/>
      <c r="N1395" s="2143"/>
    </row>
    <row r="1396" spans="2:14" ht="16" thickBot="1" x14ac:dyDescent="0.4">
      <c r="B1396" s="2143"/>
      <c r="D1396" s="2738" t="s">
        <v>1982</v>
      </c>
      <c r="E1396" s="2739"/>
      <c r="F1396" s="2740"/>
      <c r="N1396" s="2143"/>
    </row>
    <row r="1397" spans="2:14" x14ac:dyDescent="0.35">
      <c r="B1397" s="2143"/>
      <c r="C1397" s="2737" t="s">
        <v>1969</v>
      </c>
      <c r="D1397" s="2737"/>
      <c r="E1397" s="2737"/>
      <c r="F1397" s="2737"/>
      <c r="G1397" s="2737"/>
      <c r="H1397" s="2737"/>
      <c r="I1397" s="2737"/>
      <c r="J1397" s="2737"/>
      <c r="K1397" s="2737"/>
      <c r="L1397" s="2737"/>
      <c r="M1397" s="2737"/>
      <c r="N1397" s="2143"/>
    </row>
    <row r="1398" spans="2:14" x14ac:dyDescent="0.35">
      <c r="B1398" s="2143"/>
      <c r="C1398" s="2737"/>
      <c r="D1398" s="2737"/>
      <c r="E1398" s="2737"/>
      <c r="F1398" s="2737"/>
      <c r="G1398" s="2737"/>
      <c r="H1398" s="2737"/>
      <c r="I1398" s="2737"/>
      <c r="J1398" s="2737"/>
      <c r="K1398" s="2737"/>
      <c r="L1398" s="2737"/>
      <c r="M1398" s="2737"/>
      <c r="N1398" s="2143"/>
    </row>
    <row r="1399" spans="2:14" x14ac:dyDescent="0.35">
      <c r="B1399" s="2143"/>
      <c r="N1399" s="2143"/>
    </row>
    <row r="1400" spans="2:14" x14ac:dyDescent="0.35">
      <c r="B1400" s="2143"/>
      <c r="N1400" s="2143"/>
    </row>
    <row r="1401" spans="2:14" x14ac:dyDescent="0.35">
      <c r="B1401" s="2143"/>
      <c r="N1401" s="2143"/>
    </row>
    <row r="1402" spans="2:14" x14ac:dyDescent="0.35">
      <c r="B1402" s="2143"/>
      <c r="N1402" s="2143"/>
    </row>
    <row r="1403" spans="2:14" x14ac:dyDescent="0.35">
      <c r="B1403" s="2143"/>
      <c r="N1403" s="2143"/>
    </row>
    <row r="1404" spans="2:14" x14ac:dyDescent="0.35">
      <c r="B1404" s="2143"/>
      <c r="N1404" s="2143"/>
    </row>
    <row r="1405" spans="2:14" x14ac:dyDescent="0.35">
      <c r="B1405" s="2143"/>
      <c r="N1405" s="2143"/>
    </row>
    <row r="1406" spans="2:14" x14ac:dyDescent="0.35">
      <c r="B1406" s="2143"/>
      <c r="N1406" s="2143"/>
    </row>
    <row r="1407" spans="2:14" x14ac:dyDescent="0.35">
      <c r="B1407" s="2143"/>
      <c r="N1407" s="2143"/>
    </row>
    <row r="1408" spans="2:14" x14ac:dyDescent="0.35">
      <c r="B1408" s="2143"/>
      <c r="N1408" s="2143"/>
    </row>
    <row r="1409" spans="2:14" x14ac:dyDescent="0.35">
      <c r="B1409" s="2143"/>
      <c r="N1409" s="2143"/>
    </row>
    <row r="1410" spans="2:14" x14ac:dyDescent="0.35">
      <c r="B1410" s="2143"/>
      <c r="N1410" s="2143"/>
    </row>
    <row r="1411" spans="2:14" x14ac:dyDescent="0.35">
      <c r="B1411" s="2143"/>
      <c r="N1411" s="2143"/>
    </row>
    <row r="1412" spans="2:14" x14ac:dyDescent="0.35">
      <c r="B1412" s="2143"/>
      <c r="N1412" s="2143"/>
    </row>
    <row r="1413" spans="2:14" x14ac:dyDescent="0.35">
      <c r="B1413" s="2143"/>
      <c r="N1413" s="2143"/>
    </row>
    <row r="1414" spans="2:14" x14ac:dyDescent="0.35">
      <c r="B1414" s="2143"/>
      <c r="N1414" s="2143"/>
    </row>
    <row r="1415" spans="2:14" x14ac:dyDescent="0.35">
      <c r="B1415" s="2143"/>
      <c r="N1415" s="2143"/>
    </row>
    <row r="1416" spans="2:14" x14ac:dyDescent="0.35">
      <c r="B1416" s="2143"/>
      <c r="N1416" s="2143"/>
    </row>
    <row r="1417" spans="2:14" x14ac:dyDescent="0.35">
      <c r="B1417" s="2143"/>
      <c r="N1417" s="2143"/>
    </row>
    <row r="1418" spans="2:14" x14ac:dyDescent="0.35">
      <c r="B1418" s="2143"/>
      <c r="N1418" s="2143"/>
    </row>
    <row r="1419" spans="2:14" x14ac:dyDescent="0.35">
      <c r="B1419" s="2143"/>
      <c r="N1419" s="2143"/>
    </row>
    <row r="1420" spans="2:14" x14ac:dyDescent="0.35">
      <c r="B1420" s="2143"/>
      <c r="N1420" s="2143"/>
    </row>
    <row r="1421" spans="2:14" x14ac:dyDescent="0.35">
      <c r="B1421" s="2143"/>
      <c r="N1421" s="2143"/>
    </row>
    <row r="1422" spans="2:14" x14ac:dyDescent="0.35">
      <c r="B1422" s="2143"/>
      <c r="N1422" s="2143"/>
    </row>
    <row r="1423" spans="2:14" x14ac:dyDescent="0.35">
      <c r="B1423" s="2143"/>
      <c r="N1423" s="2143"/>
    </row>
    <row r="1424" spans="2:14" x14ac:dyDescent="0.35">
      <c r="B1424" s="2143"/>
      <c r="N1424" s="2143"/>
    </row>
    <row r="1425" spans="2:14" x14ac:dyDescent="0.35">
      <c r="B1425" s="2143"/>
      <c r="N1425" s="2143"/>
    </row>
    <row r="1426" spans="2:14" x14ac:dyDescent="0.35">
      <c r="B1426" s="2143"/>
      <c r="N1426" s="2143"/>
    </row>
    <row r="1427" spans="2:14" x14ac:dyDescent="0.35">
      <c r="B1427" s="2143"/>
      <c r="N1427" s="2143"/>
    </row>
    <row r="1428" spans="2:14" x14ac:dyDescent="0.35">
      <c r="B1428" s="2143"/>
      <c r="N1428" s="2143"/>
    </row>
    <row r="1429" spans="2:14" x14ac:dyDescent="0.35">
      <c r="B1429" s="2143"/>
      <c r="N1429" s="2143"/>
    </row>
    <row r="1430" spans="2:14" x14ac:dyDescent="0.35">
      <c r="B1430" s="2143"/>
      <c r="N1430" s="2143"/>
    </row>
    <row r="1431" spans="2:14" x14ac:dyDescent="0.35">
      <c r="B1431" s="2143"/>
      <c r="N1431" s="2143"/>
    </row>
    <row r="1432" spans="2:14" x14ac:dyDescent="0.35">
      <c r="B1432" s="2143"/>
      <c r="N1432" s="2143"/>
    </row>
    <row r="1433" spans="2:14" x14ac:dyDescent="0.35">
      <c r="B1433" s="2143"/>
      <c r="N1433" s="2143"/>
    </row>
    <row r="1434" spans="2:14" x14ac:dyDescent="0.35">
      <c r="B1434" s="2143"/>
      <c r="N1434" s="2143"/>
    </row>
    <row r="1435" spans="2:14" x14ac:dyDescent="0.35">
      <c r="B1435" s="2143"/>
      <c r="N1435" s="2143"/>
    </row>
    <row r="1436" spans="2:14" x14ac:dyDescent="0.35">
      <c r="B1436" s="2143"/>
      <c r="N1436" s="2143"/>
    </row>
    <row r="1437" spans="2:14" x14ac:dyDescent="0.35">
      <c r="B1437" s="2143"/>
      <c r="N1437" s="2143"/>
    </row>
    <row r="1438" spans="2:14" x14ac:dyDescent="0.35">
      <c r="B1438" s="2143"/>
      <c r="N1438" s="2143"/>
    </row>
    <row r="1439" spans="2:14" x14ac:dyDescent="0.35">
      <c r="B1439" s="2143"/>
      <c r="N1439" s="2143"/>
    </row>
    <row r="1440" spans="2:14" x14ac:dyDescent="0.35">
      <c r="B1440" s="2143"/>
      <c r="N1440" s="2143"/>
    </row>
    <row r="1441" spans="2:14" x14ac:dyDescent="0.35">
      <c r="B1441" s="2143"/>
      <c r="N1441" s="2143"/>
    </row>
    <row r="1442" spans="2:14" x14ac:dyDescent="0.35">
      <c r="B1442" s="2143"/>
      <c r="N1442" s="2143"/>
    </row>
    <row r="1443" spans="2:14" x14ac:dyDescent="0.35">
      <c r="B1443" s="2143"/>
      <c r="N1443" s="2143"/>
    </row>
    <row r="1444" spans="2:14" x14ac:dyDescent="0.35">
      <c r="B1444" s="2143"/>
      <c r="N1444" s="2143"/>
    </row>
    <row r="1445" spans="2:14" x14ac:dyDescent="0.35">
      <c r="B1445" s="2143"/>
      <c r="N1445" s="2143"/>
    </row>
    <row r="1446" spans="2:14" x14ac:dyDescent="0.35">
      <c r="B1446" s="2143"/>
      <c r="N1446" s="2143"/>
    </row>
    <row r="1447" spans="2:14" x14ac:dyDescent="0.35">
      <c r="B1447" s="2143"/>
      <c r="N1447" s="2143"/>
    </row>
    <row r="1448" spans="2:14" x14ac:dyDescent="0.35">
      <c r="B1448" s="2143"/>
      <c r="N1448" s="2143"/>
    </row>
    <row r="1449" spans="2:14" x14ac:dyDescent="0.35">
      <c r="B1449" s="2143"/>
      <c r="N1449" s="2143"/>
    </row>
    <row r="1450" spans="2:14" x14ac:dyDescent="0.35">
      <c r="B1450" s="2143"/>
      <c r="N1450" s="2143"/>
    </row>
    <row r="1451" spans="2:14" x14ac:dyDescent="0.35">
      <c r="B1451" s="2143"/>
      <c r="N1451" s="2143"/>
    </row>
    <row r="1452" spans="2:14" x14ac:dyDescent="0.35">
      <c r="B1452" s="2143"/>
      <c r="N1452" s="2143"/>
    </row>
    <row r="1453" spans="2:14" x14ac:dyDescent="0.35">
      <c r="B1453" s="2143"/>
      <c r="N1453" s="2143"/>
    </row>
    <row r="1454" spans="2:14" x14ac:dyDescent="0.35">
      <c r="B1454" s="2143"/>
      <c r="N1454" s="2143"/>
    </row>
    <row r="1455" spans="2:14" x14ac:dyDescent="0.35">
      <c r="B1455" s="2143"/>
      <c r="N1455" s="2143"/>
    </row>
    <row r="1456" spans="2:14" x14ac:dyDescent="0.35">
      <c r="B1456" s="2143"/>
      <c r="N1456" s="2143"/>
    </row>
    <row r="1457" spans="2:14" x14ac:dyDescent="0.35">
      <c r="B1457" s="2143"/>
      <c r="N1457" s="2143"/>
    </row>
    <row r="1458" spans="2:14" x14ac:dyDescent="0.35">
      <c r="B1458" s="2143"/>
      <c r="N1458" s="2143"/>
    </row>
    <row r="1459" spans="2:14" x14ac:dyDescent="0.35">
      <c r="B1459" s="2143"/>
      <c r="N1459" s="2143"/>
    </row>
    <row r="1460" spans="2:14" x14ac:dyDescent="0.35">
      <c r="B1460" s="2143"/>
      <c r="N1460" s="2143"/>
    </row>
    <row r="1461" spans="2:14" x14ac:dyDescent="0.35">
      <c r="B1461" s="2143"/>
      <c r="N1461" s="2143"/>
    </row>
    <row r="1462" spans="2:14" x14ac:dyDescent="0.35">
      <c r="B1462" s="2143"/>
      <c r="N1462" s="2143"/>
    </row>
    <row r="1463" spans="2:14" x14ac:dyDescent="0.35">
      <c r="B1463" s="2143"/>
      <c r="N1463" s="2143"/>
    </row>
    <row r="1464" spans="2:14" x14ac:dyDescent="0.35">
      <c r="B1464" s="2143"/>
      <c r="N1464" s="2143"/>
    </row>
    <row r="1465" spans="2:14" x14ac:dyDescent="0.35">
      <c r="B1465" s="2143"/>
      <c r="N1465" s="2143"/>
    </row>
    <row r="1466" spans="2:14" x14ac:dyDescent="0.35">
      <c r="B1466" s="2143"/>
      <c r="N1466" s="2143"/>
    </row>
    <row r="1467" spans="2:14" x14ac:dyDescent="0.35">
      <c r="B1467" s="2143"/>
      <c r="N1467" s="2143"/>
    </row>
    <row r="1468" spans="2:14" x14ac:dyDescent="0.35">
      <c r="B1468" s="2143"/>
      <c r="N1468" s="2143"/>
    </row>
    <row r="1469" spans="2:14" x14ac:dyDescent="0.35">
      <c r="B1469" s="2143"/>
      <c r="N1469" s="2143"/>
    </row>
    <row r="1470" spans="2:14" x14ac:dyDescent="0.35">
      <c r="B1470" s="2143"/>
      <c r="N1470" s="2143"/>
    </row>
    <row r="1471" spans="2:14" x14ac:dyDescent="0.35">
      <c r="B1471" s="2143"/>
      <c r="N1471" s="2143"/>
    </row>
    <row r="1472" spans="2:14" x14ac:dyDescent="0.35">
      <c r="B1472" s="2143"/>
      <c r="N1472" s="2143"/>
    </row>
    <row r="1473" spans="2:14" x14ac:dyDescent="0.35">
      <c r="B1473" s="2143"/>
      <c r="N1473" s="2143"/>
    </row>
    <row r="1474" spans="2:14" x14ac:dyDescent="0.35">
      <c r="B1474" s="2143"/>
      <c r="N1474" s="2143"/>
    </row>
    <row r="1475" spans="2:14" x14ac:dyDescent="0.35">
      <c r="B1475" s="2143"/>
      <c r="N1475" s="2143"/>
    </row>
    <row r="1476" spans="2:14" x14ac:dyDescent="0.35">
      <c r="B1476" s="2143"/>
      <c r="N1476" s="2143"/>
    </row>
    <row r="1477" spans="2:14" x14ac:dyDescent="0.35">
      <c r="B1477" s="2143"/>
      <c r="N1477" s="2143"/>
    </row>
    <row r="1478" spans="2:14" x14ac:dyDescent="0.35">
      <c r="B1478" s="2143"/>
      <c r="N1478" s="2143"/>
    </row>
    <row r="1479" spans="2:14" x14ac:dyDescent="0.35">
      <c r="B1479" s="2143"/>
      <c r="N1479" s="2143"/>
    </row>
    <row r="1480" spans="2:14" x14ac:dyDescent="0.35">
      <c r="B1480" s="2143"/>
      <c r="N1480" s="2143"/>
    </row>
    <row r="1481" spans="2:14" x14ac:dyDescent="0.35">
      <c r="B1481" s="2143"/>
      <c r="N1481" s="2143"/>
    </row>
    <row r="1482" spans="2:14" x14ac:dyDescent="0.35">
      <c r="B1482" s="2143"/>
      <c r="N1482" s="2143"/>
    </row>
    <row r="1483" spans="2:14" x14ac:dyDescent="0.35">
      <c r="B1483" s="2143"/>
      <c r="N1483" s="2143"/>
    </row>
    <row r="1484" spans="2:14" x14ac:dyDescent="0.35">
      <c r="B1484" s="2143"/>
      <c r="N1484" s="2143"/>
    </row>
    <row r="1485" spans="2:14" x14ac:dyDescent="0.35">
      <c r="B1485" s="2143"/>
      <c r="N1485" s="2143"/>
    </row>
    <row r="1486" spans="2:14" x14ac:dyDescent="0.35">
      <c r="B1486" s="2143"/>
      <c r="N1486" s="2143"/>
    </row>
    <row r="1487" spans="2:14" x14ac:dyDescent="0.35">
      <c r="B1487" s="2143"/>
      <c r="N1487" s="2143"/>
    </row>
    <row r="1488" spans="2:14" x14ac:dyDescent="0.35">
      <c r="B1488" s="2143"/>
      <c r="N1488" s="2143"/>
    </row>
    <row r="1489" spans="2:14" x14ac:dyDescent="0.35">
      <c r="B1489" s="2143"/>
      <c r="N1489" s="2143"/>
    </row>
    <row r="1490" spans="2:14" x14ac:dyDescent="0.35">
      <c r="B1490" s="2143"/>
      <c r="N1490" s="2143"/>
    </row>
    <row r="1491" spans="2:14" x14ac:dyDescent="0.35">
      <c r="B1491" s="2143"/>
      <c r="N1491" s="2143"/>
    </row>
    <row r="1492" spans="2:14" x14ac:dyDescent="0.35">
      <c r="B1492" s="2143"/>
      <c r="N1492" s="2143"/>
    </row>
    <row r="1493" spans="2:14" x14ac:dyDescent="0.35">
      <c r="B1493" s="2143"/>
      <c r="N1493" s="2143"/>
    </row>
    <row r="1494" spans="2:14" x14ac:dyDescent="0.35">
      <c r="B1494" s="2143"/>
      <c r="N1494" s="2143"/>
    </row>
    <row r="1495" spans="2:14" x14ac:dyDescent="0.35">
      <c r="B1495" s="2143"/>
      <c r="N1495" s="2143"/>
    </row>
    <row r="1496" spans="2:14" x14ac:dyDescent="0.35">
      <c r="B1496" s="2143"/>
      <c r="N1496" s="2143"/>
    </row>
    <row r="1497" spans="2:14" x14ac:dyDescent="0.35">
      <c r="B1497" s="2143"/>
      <c r="N1497" s="2143"/>
    </row>
    <row r="1498" spans="2:14" x14ac:dyDescent="0.35">
      <c r="B1498" s="2143"/>
      <c r="N1498" s="2143"/>
    </row>
    <row r="1499" spans="2:14" x14ac:dyDescent="0.35">
      <c r="B1499" s="2143"/>
      <c r="N1499" s="2143"/>
    </row>
    <row r="1500" spans="2:14" x14ac:dyDescent="0.35">
      <c r="B1500" s="2143"/>
      <c r="N1500" s="2143"/>
    </row>
    <row r="1501" spans="2:14" x14ac:dyDescent="0.35">
      <c r="B1501" s="2143"/>
      <c r="N1501" s="2143"/>
    </row>
    <row r="1502" spans="2:14" x14ac:dyDescent="0.35">
      <c r="B1502" s="2143"/>
      <c r="N1502" s="2143"/>
    </row>
    <row r="1503" spans="2:14" x14ac:dyDescent="0.35">
      <c r="B1503" s="2143"/>
      <c r="N1503" s="2143"/>
    </row>
    <row r="1504" spans="2:14" x14ac:dyDescent="0.35">
      <c r="B1504" s="2143"/>
      <c r="N1504" s="2143"/>
    </row>
    <row r="1505" spans="2:14" x14ac:dyDescent="0.35">
      <c r="B1505" s="2143"/>
      <c r="N1505" s="2143"/>
    </row>
    <row r="1506" spans="2:14" x14ac:dyDescent="0.35">
      <c r="B1506" s="2143"/>
      <c r="N1506" s="2143"/>
    </row>
    <row r="1507" spans="2:14" x14ac:dyDescent="0.35">
      <c r="B1507" s="2143"/>
      <c r="N1507" s="2143"/>
    </row>
    <row r="1508" spans="2:14" x14ac:dyDescent="0.35">
      <c r="B1508" s="2143"/>
      <c r="N1508" s="2143"/>
    </row>
    <row r="1509" spans="2:14" x14ac:dyDescent="0.35">
      <c r="B1509" s="2143"/>
      <c r="N1509" s="2143"/>
    </row>
    <row r="1510" spans="2:14" x14ac:dyDescent="0.35">
      <c r="B1510" s="2143"/>
      <c r="N1510" s="2143"/>
    </row>
    <row r="1511" spans="2:14" x14ac:dyDescent="0.35">
      <c r="B1511" s="2143"/>
      <c r="N1511" s="2143"/>
    </row>
    <row r="1512" spans="2:14" x14ac:dyDescent="0.35">
      <c r="B1512" s="2143"/>
      <c r="N1512" s="2143"/>
    </row>
    <row r="1513" spans="2:14" x14ac:dyDescent="0.35">
      <c r="B1513" s="2143"/>
      <c r="N1513" s="2143"/>
    </row>
    <row r="1514" spans="2:14" x14ac:dyDescent="0.35">
      <c r="B1514" s="2143"/>
      <c r="N1514" s="2143"/>
    </row>
    <row r="1515" spans="2:14" x14ac:dyDescent="0.35">
      <c r="B1515" s="2143"/>
      <c r="N1515" s="2143"/>
    </row>
    <row r="1516" spans="2:14" x14ac:dyDescent="0.35">
      <c r="B1516" s="2143"/>
      <c r="N1516" s="2143"/>
    </row>
    <row r="1517" spans="2:14" x14ac:dyDescent="0.35">
      <c r="B1517" s="2143"/>
      <c r="N1517" s="2143"/>
    </row>
    <row r="1518" spans="2:14" x14ac:dyDescent="0.35">
      <c r="B1518" s="2143"/>
      <c r="N1518" s="2143"/>
    </row>
    <row r="1519" spans="2:14" x14ac:dyDescent="0.35">
      <c r="B1519" s="2143"/>
      <c r="N1519" s="2143"/>
    </row>
    <row r="1520" spans="2:14" x14ac:dyDescent="0.35">
      <c r="B1520" s="2143"/>
      <c r="N1520" s="2143"/>
    </row>
    <row r="1521" spans="2:14" x14ac:dyDescent="0.35">
      <c r="B1521" s="2143"/>
      <c r="N1521" s="2143"/>
    </row>
    <row r="1522" spans="2:14" x14ac:dyDescent="0.35">
      <c r="B1522" s="2143"/>
      <c r="N1522" s="2143"/>
    </row>
    <row r="1523" spans="2:14" x14ac:dyDescent="0.35">
      <c r="B1523" s="2143"/>
      <c r="N1523" s="2143"/>
    </row>
    <row r="1524" spans="2:14" x14ac:dyDescent="0.35">
      <c r="B1524" s="2143"/>
      <c r="N1524" s="2143"/>
    </row>
    <row r="1525" spans="2:14" x14ac:dyDescent="0.35">
      <c r="B1525" s="2143"/>
      <c r="N1525" s="2143"/>
    </row>
    <row r="1526" spans="2:14" x14ac:dyDescent="0.35">
      <c r="B1526" s="2143"/>
      <c r="N1526" s="2143"/>
    </row>
    <row r="1527" spans="2:14" x14ac:dyDescent="0.35">
      <c r="B1527" s="2143"/>
      <c r="N1527" s="2143"/>
    </row>
    <row r="1528" spans="2:14" x14ac:dyDescent="0.35">
      <c r="B1528" s="2143"/>
      <c r="N1528" s="2143"/>
    </row>
    <row r="1529" spans="2:14" x14ac:dyDescent="0.35">
      <c r="B1529" s="2143"/>
      <c r="N1529" s="2143"/>
    </row>
    <row r="1530" spans="2:14" x14ac:dyDescent="0.35">
      <c r="B1530" s="2143"/>
      <c r="N1530" s="2143"/>
    </row>
    <row r="1531" spans="2:14" x14ac:dyDescent="0.35">
      <c r="B1531" s="2143"/>
      <c r="N1531" s="2143"/>
    </row>
    <row r="1532" spans="2:14" x14ac:dyDescent="0.35">
      <c r="B1532" s="2143"/>
      <c r="N1532" s="2143"/>
    </row>
    <row r="1533" spans="2:14" x14ac:dyDescent="0.35">
      <c r="B1533" s="2143"/>
      <c r="N1533" s="2143"/>
    </row>
    <row r="1534" spans="2:14" x14ac:dyDescent="0.35">
      <c r="B1534" s="2143"/>
      <c r="N1534" s="2143"/>
    </row>
    <row r="1535" spans="2:14" x14ac:dyDescent="0.35">
      <c r="B1535" s="2143"/>
      <c r="N1535" s="2143"/>
    </row>
    <row r="1536" spans="2:14" x14ac:dyDescent="0.35">
      <c r="B1536" s="2143"/>
      <c r="N1536" s="2143"/>
    </row>
    <row r="1537" spans="2:14" x14ac:dyDescent="0.35">
      <c r="B1537" s="2143"/>
      <c r="N1537" s="2143"/>
    </row>
    <row r="1538" spans="2:14" x14ac:dyDescent="0.35">
      <c r="B1538" s="2143"/>
      <c r="N1538" s="2143"/>
    </row>
    <row r="1539" spans="2:14" x14ac:dyDescent="0.35">
      <c r="B1539" s="2143"/>
      <c r="N1539" s="2143"/>
    </row>
    <row r="1540" spans="2:14" x14ac:dyDescent="0.35">
      <c r="B1540" s="2143"/>
      <c r="N1540" s="2143"/>
    </row>
    <row r="1541" spans="2:14" x14ac:dyDescent="0.35">
      <c r="B1541" s="2143"/>
      <c r="N1541" s="2143"/>
    </row>
    <row r="1542" spans="2:14" x14ac:dyDescent="0.35">
      <c r="B1542" s="2143"/>
      <c r="N1542" s="2143"/>
    </row>
    <row r="1543" spans="2:14" x14ac:dyDescent="0.35">
      <c r="B1543" s="2143"/>
      <c r="N1543" s="2143"/>
    </row>
    <row r="1544" spans="2:14" x14ac:dyDescent="0.35">
      <c r="B1544" s="2143"/>
      <c r="N1544" s="2143"/>
    </row>
    <row r="1545" spans="2:14" x14ac:dyDescent="0.35">
      <c r="B1545" s="2143"/>
      <c r="N1545" s="2143"/>
    </row>
    <row r="1546" spans="2:14" x14ac:dyDescent="0.35">
      <c r="B1546" s="2143"/>
      <c r="N1546" s="2143"/>
    </row>
    <row r="1547" spans="2:14" x14ac:dyDescent="0.35">
      <c r="B1547" s="2143"/>
      <c r="N1547" s="2143"/>
    </row>
    <row r="1548" spans="2:14" x14ac:dyDescent="0.35">
      <c r="B1548" s="2143"/>
      <c r="N1548" s="2143"/>
    </row>
    <row r="1549" spans="2:14" x14ac:dyDescent="0.35">
      <c r="B1549" s="2143"/>
      <c r="N1549" s="2143"/>
    </row>
    <row r="1550" spans="2:14" x14ac:dyDescent="0.35">
      <c r="B1550" s="2143"/>
      <c r="N1550" s="2143"/>
    </row>
    <row r="1551" spans="2:14" x14ac:dyDescent="0.35">
      <c r="B1551" s="2143"/>
      <c r="N1551" s="2143"/>
    </row>
    <row r="1552" spans="2:14" x14ac:dyDescent="0.35">
      <c r="B1552" s="2143"/>
      <c r="N1552" s="2143"/>
    </row>
    <row r="1553" spans="2:14" x14ac:dyDescent="0.35">
      <c r="B1553" s="2143"/>
      <c r="N1553" s="2143"/>
    </row>
    <row r="1554" spans="2:14" x14ac:dyDescent="0.35">
      <c r="B1554" s="2143"/>
      <c r="N1554" s="2143"/>
    </row>
    <row r="1555" spans="2:14" x14ac:dyDescent="0.35">
      <c r="B1555" s="2143"/>
      <c r="N1555" s="2143"/>
    </row>
    <row r="1556" spans="2:14" x14ac:dyDescent="0.35">
      <c r="B1556" s="2143"/>
      <c r="N1556" s="2143"/>
    </row>
    <row r="1557" spans="2:14" x14ac:dyDescent="0.35">
      <c r="B1557" s="2143"/>
      <c r="N1557" s="2143"/>
    </row>
    <row r="1558" spans="2:14" x14ac:dyDescent="0.35">
      <c r="B1558" s="2143"/>
      <c r="N1558" s="2143"/>
    </row>
    <row r="1559" spans="2:14" x14ac:dyDescent="0.35">
      <c r="B1559" s="2143"/>
      <c r="N1559" s="2143"/>
    </row>
    <row r="1560" spans="2:14" x14ac:dyDescent="0.35">
      <c r="B1560" s="2143"/>
      <c r="N1560" s="2143"/>
    </row>
    <row r="1561" spans="2:14" x14ac:dyDescent="0.35">
      <c r="B1561" s="2143"/>
      <c r="N1561" s="2143"/>
    </row>
    <row r="1562" spans="2:14" x14ac:dyDescent="0.35">
      <c r="B1562" s="2143"/>
      <c r="N1562" s="2143"/>
    </row>
    <row r="1563" spans="2:14" x14ac:dyDescent="0.35">
      <c r="B1563" s="2143"/>
      <c r="N1563" s="2143"/>
    </row>
    <row r="1564" spans="2:14" x14ac:dyDescent="0.35">
      <c r="B1564" s="2143"/>
      <c r="N1564" s="2143"/>
    </row>
    <row r="1565" spans="2:14" x14ac:dyDescent="0.35">
      <c r="B1565" s="2143"/>
      <c r="N1565" s="2143"/>
    </row>
    <row r="1566" spans="2:14" x14ac:dyDescent="0.35">
      <c r="B1566" s="2143"/>
      <c r="N1566" s="2143"/>
    </row>
    <row r="1567" spans="2:14" x14ac:dyDescent="0.35">
      <c r="B1567" s="2143"/>
      <c r="N1567" s="2143"/>
    </row>
    <row r="1568" spans="2:14" x14ac:dyDescent="0.35">
      <c r="B1568" s="2143"/>
      <c r="N1568" s="2143"/>
    </row>
    <row r="1569" spans="2:14" x14ac:dyDescent="0.35">
      <c r="B1569" s="2143"/>
      <c r="N1569" s="2143"/>
    </row>
    <row r="1570" spans="2:14" x14ac:dyDescent="0.35">
      <c r="B1570" s="2143"/>
      <c r="N1570" s="2143"/>
    </row>
    <row r="1571" spans="2:14" x14ac:dyDescent="0.35">
      <c r="B1571" s="2143"/>
      <c r="N1571" s="2143"/>
    </row>
    <row r="1572" spans="2:14" x14ac:dyDescent="0.35">
      <c r="B1572" s="2143"/>
      <c r="N1572" s="2143"/>
    </row>
    <row r="1573" spans="2:14" x14ac:dyDescent="0.35">
      <c r="B1573" s="2143"/>
      <c r="N1573" s="2143"/>
    </row>
    <row r="1574" spans="2:14" x14ac:dyDescent="0.35">
      <c r="B1574" s="2143"/>
      <c r="N1574" s="2143"/>
    </row>
    <row r="1575" spans="2:14" x14ac:dyDescent="0.35">
      <c r="B1575" s="2143"/>
      <c r="N1575" s="2143"/>
    </row>
    <row r="1576" spans="2:14" x14ac:dyDescent="0.35">
      <c r="B1576" s="2143"/>
      <c r="N1576" s="2143"/>
    </row>
    <row r="1577" spans="2:14" x14ac:dyDescent="0.35">
      <c r="B1577" s="2143"/>
      <c r="N1577" s="2143"/>
    </row>
    <row r="1578" spans="2:14" x14ac:dyDescent="0.35">
      <c r="B1578" s="2143"/>
      <c r="N1578" s="2143"/>
    </row>
    <row r="1579" spans="2:14" x14ac:dyDescent="0.35">
      <c r="B1579" s="2143"/>
      <c r="N1579" s="2143"/>
    </row>
    <row r="1580" spans="2:14" x14ac:dyDescent="0.35">
      <c r="B1580" s="2143"/>
      <c r="N1580" s="2143"/>
    </row>
    <row r="1581" spans="2:14" x14ac:dyDescent="0.35">
      <c r="B1581" s="2143"/>
      <c r="N1581" s="2143"/>
    </row>
    <row r="1582" spans="2:14" x14ac:dyDescent="0.35">
      <c r="B1582" s="2143"/>
      <c r="N1582" s="2143"/>
    </row>
    <row r="1583" spans="2:14" x14ac:dyDescent="0.35">
      <c r="B1583" s="2143"/>
      <c r="N1583" s="2143"/>
    </row>
    <row r="1584" spans="2:14" x14ac:dyDescent="0.35">
      <c r="B1584" s="2143"/>
      <c r="N1584" s="2143"/>
    </row>
    <row r="1585" spans="2:14" x14ac:dyDescent="0.35">
      <c r="B1585" s="2143"/>
      <c r="N1585" s="2143"/>
    </row>
    <row r="1586" spans="2:14" x14ac:dyDescent="0.35">
      <c r="B1586" s="2143"/>
      <c r="N1586" s="2143"/>
    </row>
    <row r="1587" spans="2:14" x14ac:dyDescent="0.35">
      <c r="B1587" s="2143"/>
      <c r="N1587" s="2143"/>
    </row>
    <row r="1588" spans="2:14" x14ac:dyDescent="0.35">
      <c r="B1588" s="2143"/>
      <c r="N1588" s="2143"/>
    </row>
    <row r="1589" spans="2:14" x14ac:dyDescent="0.35">
      <c r="B1589" s="2143"/>
      <c r="N1589" s="2143"/>
    </row>
    <row r="1590" spans="2:14" x14ac:dyDescent="0.35">
      <c r="B1590" s="2143"/>
      <c r="N1590" s="2143"/>
    </row>
    <row r="1591" spans="2:14" x14ac:dyDescent="0.35">
      <c r="B1591" s="2143"/>
      <c r="N1591" s="2143"/>
    </row>
    <row r="1592" spans="2:14" x14ac:dyDescent="0.35">
      <c r="B1592" s="2143"/>
      <c r="N1592" s="2143"/>
    </row>
    <row r="1593" spans="2:14" x14ac:dyDescent="0.35">
      <c r="B1593" s="2143"/>
      <c r="N1593" s="2143"/>
    </row>
    <row r="1594" spans="2:14" x14ac:dyDescent="0.35">
      <c r="B1594" s="2143"/>
      <c r="N1594" s="2143"/>
    </row>
    <row r="1595" spans="2:14" x14ac:dyDescent="0.35">
      <c r="B1595" s="2143"/>
      <c r="N1595" s="2143"/>
    </row>
    <row r="1596" spans="2:14" x14ac:dyDescent="0.35">
      <c r="B1596" s="2143"/>
      <c r="N1596" s="2143"/>
    </row>
    <row r="1597" spans="2:14" x14ac:dyDescent="0.35">
      <c r="B1597" s="2143"/>
      <c r="N1597" s="2143"/>
    </row>
    <row r="1598" spans="2:14" x14ac:dyDescent="0.35">
      <c r="B1598" s="2143"/>
      <c r="N1598" s="2143"/>
    </row>
    <row r="1599" spans="2:14" x14ac:dyDescent="0.35">
      <c r="B1599" s="2143"/>
      <c r="N1599" s="2143"/>
    </row>
    <row r="1600" spans="2:14" x14ac:dyDescent="0.35">
      <c r="B1600" s="2143"/>
      <c r="N1600" s="2143"/>
    </row>
    <row r="1601" spans="2:14" x14ac:dyDescent="0.35">
      <c r="B1601" s="2143"/>
      <c r="N1601" s="2143"/>
    </row>
    <row r="1602" spans="2:14" x14ac:dyDescent="0.35">
      <c r="B1602" s="2143"/>
      <c r="N1602" s="2143"/>
    </row>
    <row r="1603" spans="2:14" x14ac:dyDescent="0.35">
      <c r="B1603" s="2143"/>
      <c r="N1603" s="2143"/>
    </row>
    <row r="1604" spans="2:14" x14ac:dyDescent="0.35">
      <c r="B1604" s="2143"/>
      <c r="N1604" s="2143"/>
    </row>
    <row r="1605" spans="2:14" x14ac:dyDescent="0.35">
      <c r="B1605" s="2143"/>
      <c r="N1605" s="2143"/>
    </row>
    <row r="1606" spans="2:14" x14ac:dyDescent="0.35">
      <c r="B1606" s="2143"/>
      <c r="N1606" s="2143"/>
    </row>
    <row r="1607" spans="2:14" x14ac:dyDescent="0.35">
      <c r="B1607" s="2143"/>
      <c r="N1607" s="2143"/>
    </row>
    <row r="1608" spans="2:14" x14ac:dyDescent="0.35">
      <c r="B1608" s="2143"/>
      <c r="N1608" s="2143"/>
    </row>
    <row r="1609" spans="2:14" x14ac:dyDescent="0.35">
      <c r="B1609" s="2143"/>
      <c r="N1609" s="2143"/>
    </row>
    <row r="1610" spans="2:14" x14ac:dyDescent="0.35">
      <c r="B1610" s="2143"/>
      <c r="N1610" s="2143"/>
    </row>
    <row r="1611" spans="2:14" x14ac:dyDescent="0.35">
      <c r="B1611" s="2143"/>
      <c r="N1611" s="2143"/>
    </row>
    <row r="1612" spans="2:14" x14ac:dyDescent="0.35">
      <c r="B1612" s="2143"/>
      <c r="N1612" s="2143"/>
    </row>
    <row r="1613" spans="2:14" x14ac:dyDescent="0.35">
      <c r="B1613" s="2143"/>
      <c r="N1613" s="2143"/>
    </row>
    <row r="1614" spans="2:14" x14ac:dyDescent="0.35">
      <c r="B1614" s="2143"/>
      <c r="N1614" s="2143"/>
    </row>
    <row r="1615" spans="2:14" x14ac:dyDescent="0.35">
      <c r="B1615" s="2143"/>
      <c r="N1615" s="2143"/>
    </row>
    <row r="1616" spans="2:14" x14ac:dyDescent="0.35">
      <c r="B1616" s="2143"/>
      <c r="N1616" s="2143"/>
    </row>
    <row r="1617" spans="2:14" x14ac:dyDescent="0.35">
      <c r="B1617" s="2143"/>
      <c r="N1617" s="2143"/>
    </row>
    <row r="1618" spans="2:14" x14ac:dyDescent="0.35">
      <c r="B1618" s="2143"/>
      <c r="N1618" s="2143"/>
    </row>
    <row r="1619" spans="2:14" x14ac:dyDescent="0.35">
      <c r="B1619" s="2143"/>
      <c r="N1619" s="2143"/>
    </row>
    <row r="1620" spans="2:14" x14ac:dyDescent="0.35">
      <c r="B1620" s="2143"/>
      <c r="N1620" s="2143"/>
    </row>
    <row r="1621" spans="2:14" x14ac:dyDescent="0.35">
      <c r="B1621" s="2143"/>
      <c r="N1621" s="2143"/>
    </row>
    <row r="1622" spans="2:14" x14ac:dyDescent="0.35">
      <c r="B1622" s="2143"/>
      <c r="N1622" s="2143"/>
    </row>
    <row r="1623" spans="2:14" x14ac:dyDescent="0.35">
      <c r="B1623" s="2143"/>
      <c r="N1623" s="2143"/>
    </row>
    <row r="1624" spans="2:14" x14ac:dyDescent="0.35">
      <c r="B1624" s="2143"/>
      <c r="N1624" s="2143"/>
    </row>
    <row r="1625" spans="2:14" x14ac:dyDescent="0.35">
      <c r="B1625" s="2143"/>
      <c r="N1625" s="2143"/>
    </row>
    <row r="1626" spans="2:14" x14ac:dyDescent="0.35">
      <c r="B1626" s="2143"/>
      <c r="N1626" s="2143"/>
    </row>
    <row r="1627" spans="2:14" x14ac:dyDescent="0.35">
      <c r="B1627" s="2143"/>
      <c r="N1627" s="2143"/>
    </row>
    <row r="1628" spans="2:14" x14ac:dyDescent="0.35">
      <c r="B1628" s="2143"/>
      <c r="N1628" s="2143"/>
    </row>
    <row r="1629" spans="2:14" x14ac:dyDescent="0.35">
      <c r="B1629" s="2143"/>
      <c r="N1629" s="2143"/>
    </row>
    <row r="1630" spans="2:14" x14ac:dyDescent="0.35">
      <c r="B1630" s="2143"/>
      <c r="N1630" s="2143"/>
    </row>
    <row r="1631" spans="2:14" x14ac:dyDescent="0.35">
      <c r="B1631" s="2143"/>
      <c r="N1631" s="2143"/>
    </row>
    <row r="1632" spans="2:14" x14ac:dyDescent="0.35">
      <c r="B1632" s="2143"/>
      <c r="N1632" s="2143"/>
    </row>
    <row r="1633" spans="2:14" x14ac:dyDescent="0.35">
      <c r="B1633" s="2143"/>
      <c r="N1633" s="2143"/>
    </row>
    <row r="1634" spans="2:14" x14ac:dyDescent="0.35">
      <c r="B1634" s="2143"/>
      <c r="N1634" s="2143"/>
    </row>
    <row r="1635" spans="2:14" x14ac:dyDescent="0.35">
      <c r="B1635" s="2143"/>
      <c r="N1635" s="2143"/>
    </row>
    <row r="1636" spans="2:14" x14ac:dyDescent="0.35">
      <c r="B1636" s="2143"/>
      <c r="N1636" s="2143"/>
    </row>
    <row r="1637" spans="2:14" x14ac:dyDescent="0.35">
      <c r="B1637" s="2143"/>
      <c r="N1637" s="2143"/>
    </row>
    <row r="1638" spans="2:14" x14ac:dyDescent="0.35">
      <c r="B1638" s="2143"/>
      <c r="N1638" s="2143"/>
    </row>
    <row r="1639" spans="2:14" x14ac:dyDescent="0.35">
      <c r="B1639" s="2143"/>
      <c r="N1639" s="2143"/>
    </row>
    <row r="1640" spans="2:14" x14ac:dyDescent="0.35">
      <c r="B1640" s="2143"/>
      <c r="N1640" s="2143"/>
    </row>
    <row r="1641" spans="2:14" x14ac:dyDescent="0.35">
      <c r="B1641" s="2143"/>
      <c r="N1641" s="2143"/>
    </row>
    <row r="1642" spans="2:14" x14ac:dyDescent="0.35">
      <c r="B1642" s="2143"/>
      <c r="N1642" s="2143"/>
    </row>
    <row r="1643" spans="2:14" x14ac:dyDescent="0.35">
      <c r="B1643" s="2143"/>
      <c r="N1643" s="2143"/>
    </row>
    <row r="1644" spans="2:14" x14ac:dyDescent="0.35">
      <c r="B1644" s="2143"/>
      <c r="N1644" s="2143"/>
    </row>
    <row r="1645" spans="2:14" x14ac:dyDescent="0.35">
      <c r="B1645" s="2143"/>
      <c r="N1645" s="2143"/>
    </row>
    <row r="1646" spans="2:14" x14ac:dyDescent="0.35">
      <c r="B1646" s="2143"/>
      <c r="N1646" s="2143"/>
    </row>
    <row r="1647" spans="2:14" x14ac:dyDescent="0.35">
      <c r="B1647" s="2143"/>
      <c r="N1647" s="2143"/>
    </row>
    <row r="1648" spans="2:14" x14ac:dyDescent="0.35">
      <c r="B1648" s="2143"/>
      <c r="N1648" s="2143"/>
    </row>
    <row r="1649" spans="2:14" x14ac:dyDescent="0.35">
      <c r="B1649" s="2143"/>
      <c r="N1649" s="2143"/>
    </row>
    <row r="1650" spans="2:14" x14ac:dyDescent="0.35">
      <c r="B1650" s="2143"/>
      <c r="N1650" s="2143"/>
    </row>
    <row r="1651" spans="2:14" x14ac:dyDescent="0.35">
      <c r="B1651" s="2143"/>
      <c r="N1651" s="2143"/>
    </row>
    <row r="1652" spans="2:14" x14ac:dyDescent="0.35">
      <c r="B1652" s="2143"/>
      <c r="N1652" s="2143"/>
    </row>
    <row r="1653" spans="2:14" x14ac:dyDescent="0.35">
      <c r="B1653" s="2143"/>
      <c r="N1653" s="2143"/>
    </row>
    <row r="1654" spans="2:14" x14ac:dyDescent="0.35">
      <c r="B1654" s="2143"/>
      <c r="N1654" s="2143"/>
    </row>
    <row r="1655" spans="2:14" x14ac:dyDescent="0.35">
      <c r="B1655" s="2143"/>
      <c r="N1655" s="2143"/>
    </row>
    <row r="1656" spans="2:14" x14ac:dyDescent="0.35">
      <c r="B1656" s="2143"/>
      <c r="N1656" s="2143"/>
    </row>
    <row r="1657" spans="2:14" x14ac:dyDescent="0.35">
      <c r="B1657" s="2143"/>
      <c r="N1657" s="2143"/>
    </row>
    <row r="1658" spans="2:14" x14ac:dyDescent="0.35">
      <c r="B1658" s="2143"/>
      <c r="N1658" s="2143"/>
    </row>
    <row r="1659" spans="2:14" x14ac:dyDescent="0.35">
      <c r="B1659" s="2143"/>
      <c r="N1659" s="2143"/>
    </row>
    <row r="1660" spans="2:14" x14ac:dyDescent="0.35">
      <c r="B1660" s="2143"/>
      <c r="N1660" s="2143"/>
    </row>
    <row r="1661" spans="2:14" x14ac:dyDescent="0.35">
      <c r="B1661" s="2143"/>
      <c r="N1661" s="2143"/>
    </row>
    <row r="1662" spans="2:14" x14ac:dyDescent="0.35">
      <c r="B1662" s="2143"/>
      <c r="N1662" s="2143"/>
    </row>
    <row r="1663" spans="2:14" x14ac:dyDescent="0.35">
      <c r="B1663" s="2143"/>
      <c r="N1663" s="2143"/>
    </row>
    <row r="1664" spans="2:14" x14ac:dyDescent="0.35">
      <c r="B1664" s="2143"/>
      <c r="N1664" s="2143"/>
    </row>
    <row r="1665" spans="2:14" x14ac:dyDescent="0.35">
      <c r="B1665" s="2143"/>
      <c r="N1665" s="2143"/>
    </row>
    <row r="1666" spans="2:14" x14ac:dyDescent="0.35">
      <c r="B1666" s="2143"/>
      <c r="N1666" s="2143"/>
    </row>
    <row r="1667" spans="2:14" x14ac:dyDescent="0.35">
      <c r="B1667" s="2143"/>
      <c r="N1667" s="2143"/>
    </row>
    <row r="1668" spans="2:14" x14ac:dyDescent="0.35">
      <c r="B1668" s="2143"/>
      <c r="N1668" s="2143"/>
    </row>
    <row r="1669" spans="2:14" x14ac:dyDescent="0.35">
      <c r="B1669" s="2143"/>
      <c r="N1669" s="2143"/>
    </row>
    <row r="1670" spans="2:14" x14ac:dyDescent="0.35">
      <c r="B1670" s="2143"/>
      <c r="N1670" s="2143"/>
    </row>
    <row r="1671" spans="2:14" x14ac:dyDescent="0.35">
      <c r="B1671" s="2143"/>
      <c r="N1671" s="2143"/>
    </row>
    <row r="1672" spans="2:14" x14ac:dyDescent="0.35">
      <c r="B1672" s="2143"/>
      <c r="N1672" s="2143"/>
    </row>
    <row r="1673" spans="2:14" x14ac:dyDescent="0.35">
      <c r="B1673" s="2143"/>
      <c r="N1673" s="2143"/>
    </row>
    <row r="1674" spans="2:14" x14ac:dyDescent="0.35">
      <c r="B1674" s="2143"/>
      <c r="N1674" s="2143"/>
    </row>
    <row r="1675" spans="2:14" x14ac:dyDescent="0.35">
      <c r="B1675" s="2143"/>
      <c r="N1675" s="2143"/>
    </row>
    <row r="1676" spans="2:14" x14ac:dyDescent="0.35">
      <c r="B1676" s="2143"/>
      <c r="N1676" s="2143"/>
    </row>
    <row r="1677" spans="2:14" x14ac:dyDescent="0.35">
      <c r="B1677" s="2143"/>
      <c r="N1677" s="2143"/>
    </row>
    <row r="1678" spans="2:14" ht="16" thickBot="1" x14ac:dyDescent="0.4">
      <c r="B1678" s="2143"/>
      <c r="N1678" s="2143"/>
    </row>
    <row r="1679" spans="2:14" ht="16" thickBot="1" x14ac:dyDescent="0.4">
      <c r="B1679" s="2143"/>
      <c r="D1679" s="2738" t="s">
        <v>1982</v>
      </c>
      <c r="E1679" s="2739"/>
      <c r="F1679" s="2740"/>
      <c r="N1679" s="2143"/>
    </row>
    <row r="1680" spans="2:14" ht="16" customHeight="1" x14ac:dyDescent="0.35">
      <c r="B1680" s="2143"/>
      <c r="C1680" s="2736" t="s">
        <v>1983</v>
      </c>
      <c r="D1680" s="2737"/>
      <c r="E1680" s="2737"/>
      <c r="F1680" s="2737"/>
      <c r="G1680" s="2737"/>
      <c r="H1680" s="2737"/>
      <c r="I1680" s="2737"/>
      <c r="J1680" s="2737"/>
      <c r="K1680" s="2737"/>
      <c r="L1680" s="2737"/>
      <c r="M1680" s="2737"/>
      <c r="N1680" s="2143"/>
    </row>
    <row r="1681" spans="2:14" ht="15.5" customHeight="1" x14ac:dyDescent="0.35">
      <c r="B1681" s="2143"/>
      <c r="C1681" s="2736"/>
      <c r="D1681" s="2737"/>
      <c r="E1681" s="2737"/>
      <c r="F1681" s="2737"/>
      <c r="G1681" s="2737"/>
      <c r="H1681" s="2737"/>
      <c r="I1681" s="2737"/>
      <c r="J1681" s="2737"/>
      <c r="K1681" s="2737"/>
      <c r="L1681" s="2737"/>
      <c r="M1681" s="2737"/>
      <c r="N1681" s="2143"/>
    </row>
    <row r="1682" spans="2:14" x14ac:dyDescent="0.35">
      <c r="B1682" s="2143"/>
      <c r="N1682" s="2143"/>
    </row>
    <row r="1683" spans="2:14" x14ac:dyDescent="0.35">
      <c r="B1683" s="2143"/>
      <c r="N1683" s="2143"/>
    </row>
    <row r="1684" spans="2:14" x14ac:dyDescent="0.35">
      <c r="B1684" s="2143"/>
      <c r="N1684" s="2143"/>
    </row>
    <row r="1685" spans="2:14" x14ac:dyDescent="0.35">
      <c r="B1685" s="2143"/>
      <c r="N1685" s="2143"/>
    </row>
    <row r="1686" spans="2:14" x14ac:dyDescent="0.35">
      <c r="B1686" s="2143"/>
      <c r="N1686" s="2143"/>
    </row>
    <row r="1687" spans="2:14" x14ac:dyDescent="0.35">
      <c r="B1687" s="2143"/>
      <c r="N1687" s="2143"/>
    </row>
    <row r="1688" spans="2:14" x14ac:dyDescent="0.35">
      <c r="B1688" s="2143"/>
      <c r="N1688" s="2143"/>
    </row>
    <row r="1689" spans="2:14" x14ac:dyDescent="0.35">
      <c r="B1689" s="2143"/>
      <c r="N1689" s="2143"/>
    </row>
    <row r="1690" spans="2:14" x14ac:dyDescent="0.35">
      <c r="B1690" s="2143"/>
      <c r="N1690" s="2143"/>
    </row>
    <row r="1691" spans="2:14" x14ac:dyDescent="0.35">
      <c r="B1691" s="2143"/>
      <c r="N1691" s="2143"/>
    </row>
    <row r="1692" spans="2:14" x14ac:dyDescent="0.35">
      <c r="B1692" s="2143"/>
      <c r="N1692" s="2143"/>
    </row>
    <row r="1693" spans="2:14" x14ac:dyDescent="0.35">
      <c r="B1693" s="2143"/>
      <c r="N1693" s="2143"/>
    </row>
    <row r="1694" spans="2:14" x14ac:dyDescent="0.35">
      <c r="B1694" s="2143"/>
      <c r="N1694" s="2143"/>
    </row>
    <row r="1695" spans="2:14" x14ac:dyDescent="0.35">
      <c r="B1695" s="2143"/>
      <c r="N1695" s="2143"/>
    </row>
    <row r="1696" spans="2:14" x14ac:dyDescent="0.35">
      <c r="B1696" s="2143"/>
      <c r="N1696" s="2143"/>
    </row>
    <row r="1697" spans="2:14" x14ac:dyDescent="0.35">
      <c r="B1697" s="2143"/>
      <c r="N1697" s="2143"/>
    </row>
    <row r="1698" spans="2:14" x14ac:dyDescent="0.35">
      <c r="B1698" s="2143"/>
      <c r="N1698" s="2143"/>
    </row>
    <row r="1699" spans="2:14" x14ac:dyDescent="0.35">
      <c r="B1699" s="2143"/>
      <c r="N1699" s="2143"/>
    </row>
    <row r="1700" spans="2:14" x14ac:dyDescent="0.35">
      <c r="B1700" s="2143"/>
      <c r="N1700" s="2143"/>
    </row>
    <row r="1701" spans="2:14" x14ac:dyDescent="0.35">
      <c r="B1701" s="2143"/>
      <c r="N1701" s="2143"/>
    </row>
    <row r="1702" spans="2:14" x14ac:dyDescent="0.35">
      <c r="B1702" s="2143"/>
      <c r="N1702" s="2143"/>
    </row>
    <row r="1703" spans="2:14" x14ac:dyDescent="0.35">
      <c r="B1703" s="2143"/>
      <c r="N1703" s="2143"/>
    </row>
    <row r="1704" spans="2:14" x14ac:dyDescent="0.35">
      <c r="B1704" s="2143"/>
      <c r="N1704" s="2143"/>
    </row>
    <row r="1705" spans="2:14" x14ac:dyDescent="0.35">
      <c r="B1705" s="2143"/>
      <c r="N1705" s="2143"/>
    </row>
    <row r="1706" spans="2:14" x14ac:dyDescent="0.35">
      <c r="B1706" s="2143"/>
      <c r="N1706" s="2143"/>
    </row>
    <row r="1707" spans="2:14" x14ac:dyDescent="0.35">
      <c r="B1707" s="2143"/>
      <c r="N1707" s="2143"/>
    </row>
    <row r="1708" spans="2:14" x14ac:dyDescent="0.35">
      <c r="B1708" s="2143"/>
      <c r="N1708" s="2143"/>
    </row>
    <row r="1709" spans="2:14" x14ac:dyDescent="0.35">
      <c r="B1709" s="2143"/>
      <c r="N1709" s="2143"/>
    </row>
    <row r="1710" spans="2:14" x14ac:dyDescent="0.35">
      <c r="B1710" s="2143"/>
      <c r="N1710" s="2143"/>
    </row>
    <row r="1711" spans="2:14" x14ac:dyDescent="0.35">
      <c r="B1711" s="2143"/>
      <c r="N1711" s="2143"/>
    </row>
    <row r="1712" spans="2:14" x14ac:dyDescent="0.35">
      <c r="B1712" s="2143"/>
      <c r="N1712" s="2143"/>
    </row>
    <row r="1713" spans="2:14" x14ac:dyDescent="0.35">
      <c r="B1713" s="2143"/>
      <c r="N1713" s="2143"/>
    </row>
    <row r="1714" spans="2:14" x14ac:dyDescent="0.35">
      <c r="B1714" s="2143"/>
      <c r="N1714" s="2143"/>
    </row>
    <row r="1715" spans="2:14" x14ac:dyDescent="0.35">
      <c r="B1715" s="2143"/>
      <c r="N1715" s="2143"/>
    </row>
    <row r="1716" spans="2:14" x14ac:dyDescent="0.35">
      <c r="B1716" s="2143"/>
      <c r="N1716" s="2143"/>
    </row>
    <row r="1717" spans="2:14" x14ac:dyDescent="0.35">
      <c r="B1717" s="2143"/>
      <c r="N1717" s="2143"/>
    </row>
    <row r="1718" spans="2:14" x14ac:dyDescent="0.35">
      <c r="B1718" s="2143"/>
      <c r="N1718" s="2143"/>
    </row>
    <row r="1719" spans="2:14" x14ac:dyDescent="0.35">
      <c r="B1719" s="2143"/>
      <c r="N1719" s="2143"/>
    </row>
    <row r="1720" spans="2:14" x14ac:dyDescent="0.35">
      <c r="B1720" s="2143"/>
      <c r="N1720" s="2143"/>
    </row>
    <row r="1721" spans="2:14" x14ac:dyDescent="0.35">
      <c r="B1721" s="2143"/>
      <c r="N1721" s="2143"/>
    </row>
    <row r="1722" spans="2:14" x14ac:dyDescent="0.35">
      <c r="B1722" s="2143"/>
      <c r="N1722" s="2143"/>
    </row>
    <row r="1723" spans="2:14" x14ac:dyDescent="0.35">
      <c r="B1723" s="2143"/>
      <c r="N1723" s="2143"/>
    </row>
    <row r="1724" spans="2:14" x14ac:dyDescent="0.35">
      <c r="B1724" s="2143"/>
      <c r="N1724" s="2143"/>
    </row>
    <row r="1725" spans="2:14" x14ac:dyDescent="0.35">
      <c r="B1725" s="2143"/>
      <c r="N1725" s="2143"/>
    </row>
    <row r="1726" spans="2:14" x14ac:dyDescent="0.35">
      <c r="B1726" s="2143"/>
      <c r="N1726" s="2143"/>
    </row>
    <row r="1727" spans="2:14" x14ac:dyDescent="0.35">
      <c r="B1727" s="2143"/>
      <c r="N1727" s="2143"/>
    </row>
    <row r="1728" spans="2:14" x14ac:dyDescent="0.35">
      <c r="B1728" s="2143"/>
      <c r="N1728" s="2143"/>
    </row>
    <row r="1729" spans="2:14" x14ac:dyDescent="0.35">
      <c r="B1729" s="2143"/>
      <c r="N1729" s="2143"/>
    </row>
    <row r="1730" spans="2:14" x14ac:dyDescent="0.35">
      <c r="B1730" s="2143"/>
      <c r="N1730" s="2143"/>
    </row>
    <row r="1731" spans="2:14" x14ac:dyDescent="0.35">
      <c r="B1731" s="2143"/>
      <c r="N1731" s="2143"/>
    </row>
    <row r="1732" spans="2:14" x14ac:dyDescent="0.35">
      <c r="B1732" s="2143"/>
      <c r="N1732" s="2143"/>
    </row>
    <row r="1733" spans="2:14" x14ac:dyDescent="0.35">
      <c r="B1733" s="2143"/>
      <c r="N1733" s="2143"/>
    </row>
    <row r="1734" spans="2:14" x14ac:dyDescent="0.35">
      <c r="B1734" s="2143"/>
      <c r="N1734" s="2143"/>
    </row>
    <row r="1735" spans="2:14" x14ac:dyDescent="0.35">
      <c r="B1735" s="2143"/>
      <c r="N1735" s="2143"/>
    </row>
    <row r="1736" spans="2:14" x14ac:dyDescent="0.35">
      <c r="B1736" s="2143"/>
      <c r="N1736" s="2143"/>
    </row>
    <row r="1737" spans="2:14" x14ac:dyDescent="0.35">
      <c r="B1737" s="2143"/>
      <c r="N1737" s="2143"/>
    </row>
    <row r="1738" spans="2:14" x14ac:dyDescent="0.35">
      <c r="B1738" s="2143"/>
      <c r="N1738" s="2143"/>
    </row>
    <row r="1739" spans="2:14" x14ac:dyDescent="0.35">
      <c r="B1739" s="2143"/>
      <c r="N1739" s="2143"/>
    </row>
    <row r="1740" spans="2:14" x14ac:dyDescent="0.35">
      <c r="B1740" s="2143"/>
      <c r="N1740" s="2143"/>
    </row>
    <row r="1741" spans="2:14" x14ac:dyDescent="0.35">
      <c r="B1741" s="2143"/>
      <c r="N1741" s="2143"/>
    </row>
    <row r="1742" spans="2:14" x14ac:dyDescent="0.35">
      <c r="B1742" s="2143"/>
      <c r="N1742" s="2143"/>
    </row>
    <row r="1743" spans="2:14" x14ac:dyDescent="0.35">
      <c r="B1743" s="2143"/>
      <c r="N1743" s="2143"/>
    </row>
    <row r="1744" spans="2:14" x14ac:dyDescent="0.35">
      <c r="B1744" s="2143"/>
      <c r="N1744" s="2143"/>
    </row>
    <row r="1745" spans="2:14" x14ac:dyDescent="0.35">
      <c r="B1745" s="2143"/>
      <c r="N1745" s="2143"/>
    </row>
    <row r="1746" spans="2:14" x14ac:dyDescent="0.35">
      <c r="B1746" s="2143"/>
      <c r="N1746" s="2143"/>
    </row>
    <row r="1747" spans="2:14" x14ac:dyDescent="0.35">
      <c r="B1747" s="2143"/>
      <c r="N1747" s="2143"/>
    </row>
    <row r="1748" spans="2:14" x14ac:dyDescent="0.35">
      <c r="B1748" s="2143"/>
      <c r="N1748" s="2143"/>
    </row>
    <row r="1749" spans="2:14" x14ac:dyDescent="0.35">
      <c r="B1749" s="2143"/>
      <c r="N1749" s="2143"/>
    </row>
    <row r="1750" spans="2:14" x14ac:dyDescent="0.35">
      <c r="B1750" s="2143"/>
      <c r="N1750" s="2143"/>
    </row>
    <row r="1751" spans="2:14" x14ac:dyDescent="0.35">
      <c r="B1751" s="2143"/>
      <c r="N1751" s="2143"/>
    </row>
    <row r="1752" spans="2:14" x14ac:dyDescent="0.35">
      <c r="B1752" s="2143"/>
      <c r="N1752" s="2143"/>
    </row>
    <row r="1753" spans="2:14" x14ac:dyDescent="0.35">
      <c r="B1753" s="2143"/>
      <c r="N1753" s="2143"/>
    </row>
    <row r="1754" spans="2:14" x14ac:dyDescent="0.35">
      <c r="B1754" s="2143"/>
      <c r="N1754" s="2143"/>
    </row>
    <row r="1755" spans="2:14" x14ac:dyDescent="0.35">
      <c r="B1755" s="2143"/>
      <c r="N1755" s="2143"/>
    </row>
    <row r="1756" spans="2:14" x14ac:dyDescent="0.35">
      <c r="B1756" s="2143"/>
      <c r="N1756" s="2143"/>
    </row>
    <row r="1757" spans="2:14" x14ac:dyDescent="0.35">
      <c r="B1757" s="2143"/>
      <c r="N1757" s="2143"/>
    </row>
    <row r="1758" spans="2:14" x14ac:dyDescent="0.35">
      <c r="B1758" s="2143"/>
      <c r="N1758" s="2143"/>
    </row>
    <row r="1759" spans="2:14" x14ac:dyDescent="0.35">
      <c r="B1759" s="2143"/>
      <c r="N1759" s="2143"/>
    </row>
    <row r="1760" spans="2:14" x14ac:dyDescent="0.35">
      <c r="B1760" s="2143"/>
      <c r="N1760" s="2143"/>
    </row>
    <row r="1761" spans="2:14" x14ac:dyDescent="0.35">
      <c r="B1761" s="2143"/>
      <c r="N1761" s="2143"/>
    </row>
    <row r="1762" spans="2:14" x14ac:dyDescent="0.35">
      <c r="B1762" s="2143"/>
      <c r="N1762" s="2143"/>
    </row>
    <row r="1763" spans="2:14" x14ac:dyDescent="0.35">
      <c r="B1763" s="2143"/>
      <c r="N1763" s="2143"/>
    </row>
    <row r="1764" spans="2:14" x14ac:dyDescent="0.35">
      <c r="B1764" s="2143"/>
      <c r="N1764" s="2143"/>
    </row>
    <row r="1765" spans="2:14" x14ac:dyDescent="0.35">
      <c r="B1765" s="2143"/>
      <c r="N1765" s="2143"/>
    </row>
    <row r="1766" spans="2:14" x14ac:dyDescent="0.35">
      <c r="B1766" s="2143"/>
      <c r="N1766" s="2143"/>
    </row>
    <row r="1767" spans="2:14" x14ac:dyDescent="0.35">
      <c r="B1767" s="2143"/>
      <c r="N1767" s="2143"/>
    </row>
    <row r="1768" spans="2:14" x14ac:dyDescent="0.35">
      <c r="B1768" s="2143"/>
      <c r="N1768" s="2143"/>
    </row>
    <row r="1769" spans="2:14" x14ac:dyDescent="0.35">
      <c r="B1769" s="2143"/>
      <c r="N1769" s="2143"/>
    </row>
    <row r="1770" spans="2:14" x14ac:dyDescent="0.35">
      <c r="B1770" s="2143"/>
      <c r="N1770" s="2143"/>
    </row>
    <row r="1771" spans="2:14" x14ac:dyDescent="0.35">
      <c r="B1771" s="2143"/>
      <c r="N1771" s="2143"/>
    </row>
    <row r="1772" spans="2:14" x14ac:dyDescent="0.35">
      <c r="B1772" s="2143"/>
      <c r="N1772" s="2143"/>
    </row>
    <row r="1773" spans="2:14" x14ac:dyDescent="0.35">
      <c r="B1773" s="2143"/>
      <c r="N1773" s="2143"/>
    </row>
    <row r="1774" spans="2:14" x14ac:dyDescent="0.35">
      <c r="B1774" s="2143"/>
      <c r="N1774" s="2143"/>
    </row>
    <row r="1775" spans="2:14" x14ac:dyDescent="0.35">
      <c r="B1775" s="2143"/>
      <c r="N1775" s="2143"/>
    </row>
    <row r="1776" spans="2:14" x14ac:dyDescent="0.35">
      <c r="B1776" s="2143"/>
      <c r="N1776" s="2143"/>
    </row>
    <row r="1777" spans="2:14" x14ac:dyDescent="0.35">
      <c r="B1777" s="2143"/>
      <c r="N1777" s="2143"/>
    </row>
    <row r="1778" spans="2:14" x14ac:dyDescent="0.35">
      <c r="B1778" s="2143"/>
      <c r="N1778" s="2143"/>
    </row>
    <row r="1779" spans="2:14" x14ac:dyDescent="0.35">
      <c r="B1779" s="2143"/>
      <c r="N1779" s="2143"/>
    </row>
    <row r="1780" spans="2:14" x14ac:dyDescent="0.35">
      <c r="B1780" s="2143"/>
      <c r="N1780" s="2143"/>
    </row>
    <row r="1781" spans="2:14" x14ac:dyDescent="0.35">
      <c r="B1781" s="2143"/>
      <c r="N1781" s="2143"/>
    </row>
    <row r="1782" spans="2:14" x14ac:dyDescent="0.35">
      <c r="B1782" s="2143"/>
      <c r="N1782" s="2143"/>
    </row>
    <row r="1783" spans="2:14" x14ac:dyDescent="0.35">
      <c r="B1783" s="2143"/>
      <c r="N1783" s="2143"/>
    </row>
    <row r="1784" spans="2:14" x14ac:dyDescent="0.35">
      <c r="B1784" s="2143"/>
      <c r="N1784" s="2143"/>
    </row>
    <row r="1785" spans="2:14" x14ac:dyDescent="0.35">
      <c r="B1785" s="2143"/>
      <c r="N1785" s="2143"/>
    </row>
    <row r="1786" spans="2:14" x14ac:dyDescent="0.35">
      <c r="B1786" s="2143"/>
      <c r="N1786" s="2143"/>
    </row>
    <row r="1787" spans="2:14" x14ac:dyDescent="0.35">
      <c r="B1787" s="2143"/>
      <c r="N1787" s="2143"/>
    </row>
    <row r="1788" spans="2:14" x14ac:dyDescent="0.35">
      <c r="B1788" s="2143"/>
      <c r="N1788" s="2143"/>
    </row>
    <row r="1789" spans="2:14" x14ac:dyDescent="0.35">
      <c r="B1789" s="2143"/>
      <c r="N1789" s="2143"/>
    </row>
    <row r="1790" spans="2:14" x14ac:dyDescent="0.35">
      <c r="B1790" s="2143"/>
      <c r="N1790" s="2143"/>
    </row>
    <row r="1791" spans="2:14" x14ac:dyDescent="0.35">
      <c r="B1791" s="2143"/>
      <c r="N1791" s="2143"/>
    </row>
    <row r="1792" spans="2:14" x14ac:dyDescent="0.35">
      <c r="B1792" s="2143"/>
      <c r="N1792" s="2143"/>
    </row>
    <row r="1793" spans="2:14" x14ac:dyDescent="0.35">
      <c r="B1793" s="2143"/>
      <c r="N1793" s="2143"/>
    </row>
    <row r="1794" spans="2:14" x14ac:dyDescent="0.35">
      <c r="B1794" s="2143"/>
      <c r="N1794" s="2143"/>
    </row>
    <row r="1795" spans="2:14" x14ac:dyDescent="0.35">
      <c r="B1795" s="2143"/>
      <c r="N1795" s="2143"/>
    </row>
    <row r="1796" spans="2:14" x14ac:dyDescent="0.35">
      <c r="B1796" s="2143"/>
      <c r="N1796" s="2143"/>
    </row>
    <row r="1797" spans="2:14" x14ac:dyDescent="0.35">
      <c r="B1797" s="2143"/>
      <c r="N1797" s="2143"/>
    </row>
    <row r="1798" spans="2:14" x14ac:dyDescent="0.35">
      <c r="B1798" s="2143"/>
      <c r="N1798" s="2143"/>
    </row>
    <row r="1799" spans="2:14" x14ac:dyDescent="0.35">
      <c r="B1799" s="2143"/>
      <c r="N1799" s="2143"/>
    </row>
    <row r="1800" spans="2:14" x14ac:dyDescent="0.35">
      <c r="B1800" s="2143"/>
      <c r="N1800" s="2143"/>
    </row>
    <row r="1801" spans="2:14" x14ac:dyDescent="0.35">
      <c r="B1801" s="2143"/>
      <c r="N1801" s="2143"/>
    </row>
    <row r="1802" spans="2:14" x14ac:dyDescent="0.35">
      <c r="B1802" s="2143"/>
      <c r="N1802" s="2143"/>
    </row>
    <row r="1803" spans="2:14" x14ac:dyDescent="0.35">
      <c r="B1803" s="2143"/>
      <c r="N1803" s="2143"/>
    </row>
    <row r="1804" spans="2:14" x14ac:dyDescent="0.35">
      <c r="B1804" s="2143"/>
      <c r="N1804" s="2143"/>
    </row>
    <row r="1805" spans="2:14" x14ac:dyDescent="0.35">
      <c r="B1805" s="2143"/>
      <c r="N1805" s="2143"/>
    </row>
    <row r="1806" spans="2:14" x14ac:dyDescent="0.35">
      <c r="B1806" s="2143"/>
      <c r="N1806" s="2143"/>
    </row>
    <row r="1807" spans="2:14" x14ac:dyDescent="0.35">
      <c r="B1807" s="2143"/>
      <c r="N1807" s="2143"/>
    </row>
    <row r="1808" spans="2:14" x14ac:dyDescent="0.35">
      <c r="B1808" s="2143"/>
      <c r="N1808" s="2143"/>
    </row>
    <row r="1809" spans="2:14" x14ac:dyDescent="0.35">
      <c r="B1809" s="2143"/>
      <c r="N1809" s="2143"/>
    </row>
    <row r="1810" spans="2:14" x14ac:dyDescent="0.35">
      <c r="B1810" s="2143"/>
      <c r="N1810" s="2143"/>
    </row>
    <row r="1811" spans="2:14" x14ac:dyDescent="0.35">
      <c r="B1811" s="2143"/>
      <c r="N1811" s="2143"/>
    </row>
    <row r="1812" spans="2:14" x14ac:dyDescent="0.35">
      <c r="B1812" s="2143"/>
      <c r="N1812" s="2143"/>
    </row>
    <row r="1813" spans="2:14" x14ac:dyDescent="0.35">
      <c r="B1813" s="2143"/>
      <c r="N1813" s="2143"/>
    </row>
    <row r="1814" spans="2:14" x14ac:dyDescent="0.35">
      <c r="B1814" s="2143"/>
      <c r="N1814" s="2143"/>
    </row>
    <row r="1815" spans="2:14" x14ac:dyDescent="0.35">
      <c r="B1815" s="2143"/>
      <c r="N1815" s="2143"/>
    </row>
    <row r="1816" spans="2:14" x14ac:dyDescent="0.35">
      <c r="B1816" s="2143"/>
      <c r="N1816" s="2143"/>
    </row>
    <row r="1817" spans="2:14" x14ac:dyDescent="0.35">
      <c r="B1817" s="2143"/>
      <c r="N1817" s="2143"/>
    </row>
    <row r="1818" spans="2:14" x14ac:dyDescent="0.35">
      <c r="B1818" s="2143"/>
      <c r="N1818" s="2143"/>
    </row>
    <row r="1819" spans="2:14" x14ac:dyDescent="0.35">
      <c r="B1819" s="2143"/>
      <c r="N1819" s="2143"/>
    </row>
    <row r="1820" spans="2:14" x14ac:dyDescent="0.35">
      <c r="B1820" s="2143"/>
      <c r="N1820" s="2143"/>
    </row>
    <row r="1821" spans="2:14" x14ac:dyDescent="0.35">
      <c r="B1821" s="2143"/>
      <c r="N1821" s="2143"/>
    </row>
    <row r="1822" spans="2:14" x14ac:dyDescent="0.35">
      <c r="B1822" s="2143"/>
      <c r="N1822" s="2143"/>
    </row>
    <row r="1823" spans="2:14" x14ac:dyDescent="0.35">
      <c r="B1823" s="2143"/>
      <c r="N1823" s="2143"/>
    </row>
    <row r="1824" spans="2:14" x14ac:dyDescent="0.35">
      <c r="B1824" s="2143"/>
      <c r="N1824" s="2143"/>
    </row>
    <row r="1825" spans="2:14" x14ac:dyDescent="0.35">
      <c r="B1825" s="2143"/>
      <c r="N1825" s="2143"/>
    </row>
    <row r="1826" spans="2:14" x14ac:dyDescent="0.35">
      <c r="B1826" s="2143"/>
      <c r="N1826" s="2143"/>
    </row>
    <row r="1827" spans="2:14" x14ac:dyDescent="0.35">
      <c r="B1827" s="2143"/>
      <c r="N1827" s="2143"/>
    </row>
    <row r="1828" spans="2:14" x14ac:dyDescent="0.35">
      <c r="B1828" s="2143"/>
      <c r="N1828" s="2143"/>
    </row>
    <row r="1829" spans="2:14" x14ac:dyDescent="0.35">
      <c r="B1829" s="2143"/>
      <c r="N1829" s="2143"/>
    </row>
    <row r="1830" spans="2:14" x14ac:dyDescent="0.35">
      <c r="B1830" s="2143"/>
      <c r="N1830" s="2143"/>
    </row>
    <row r="1831" spans="2:14" x14ac:dyDescent="0.35">
      <c r="B1831" s="2143"/>
      <c r="N1831" s="2143"/>
    </row>
    <row r="1832" spans="2:14" x14ac:dyDescent="0.35">
      <c r="B1832" s="2143"/>
      <c r="N1832" s="2143"/>
    </row>
    <row r="1833" spans="2:14" x14ac:dyDescent="0.35">
      <c r="B1833" s="2143"/>
      <c r="N1833" s="2143"/>
    </row>
    <row r="1834" spans="2:14" x14ac:dyDescent="0.35">
      <c r="B1834" s="2143"/>
      <c r="N1834" s="2143"/>
    </row>
    <row r="1835" spans="2:14" x14ac:dyDescent="0.35">
      <c r="B1835" s="2143"/>
      <c r="N1835" s="2143"/>
    </row>
    <row r="1836" spans="2:14" x14ac:dyDescent="0.35">
      <c r="B1836" s="2143"/>
      <c r="N1836" s="2143"/>
    </row>
    <row r="1837" spans="2:14" x14ac:dyDescent="0.35">
      <c r="B1837" s="2143"/>
      <c r="N1837" s="2143"/>
    </row>
    <row r="1838" spans="2:14" x14ac:dyDescent="0.35">
      <c r="B1838" s="2143"/>
      <c r="N1838" s="2143"/>
    </row>
    <row r="1839" spans="2:14" x14ac:dyDescent="0.35">
      <c r="B1839" s="2143"/>
      <c r="N1839" s="2143"/>
    </row>
    <row r="1840" spans="2:14" x14ac:dyDescent="0.35">
      <c r="B1840" s="2143"/>
      <c r="N1840" s="2143"/>
    </row>
    <row r="1841" spans="2:14" x14ac:dyDescent="0.35">
      <c r="B1841" s="2143"/>
      <c r="N1841" s="2143"/>
    </row>
    <row r="1842" spans="2:14" x14ac:dyDescent="0.35">
      <c r="B1842" s="2143"/>
      <c r="N1842" s="2143"/>
    </row>
    <row r="1843" spans="2:14" x14ac:dyDescent="0.35">
      <c r="B1843" s="2143"/>
      <c r="N1843" s="2143"/>
    </row>
    <row r="1844" spans="2:14" x14ac:dyDescent="0.35">
      <c r="B1844" s="2143"/>
      <c r="N1844" s="2143"/>
    </row>
    <row r="1845" spans="2:14" x14ac:dyDescent="0.35">
      <c r="B1845" s="2143"/>
      <c r="N1845" s="2143"/>
    </row>
    <row r="1846" spans="2:14" x14ac:dyDescent="0.35">
      <c r="B1846" s="2143"/>
      <c r="N1846" s="2143"/>
    </row>
    <row r="1847" spans="2:14" x14ac:dyDescent="0.35">
      <c r="B1847" s="2143"/>
      <c r="N1847" s="2143"/>
    </row>
    <row r="1848" spans="2:14" x14ac:dyDescent="0.35">
      <c r="B1848" s="2143"/>
      <c r="N1848" s="2143"/>
    </row>
    <row r="1849" spans="2:14" x14ac:dyDescent="0.35">
      <c r="B1849" s="2143"/>
      <c r="N1849" s="2143"/>
    </row>
    <row r="1850" spans="2:14" x14ac:dyDescent="0.35">
      <c r="B1850" s="2143"/>
      <c r="N1850" s="2143"/>
    </row>
    <row r="1851" spans="2:14" x14ac:dyDescent="0.35">
      <c r="B1851" s="2143"/>
      <c r="N1851" s="2143"/>
    </row>
    <row r="1852" spans="2:14" x14ac:dyDescent="0.35">
      <c r="B1852" s="2143"/>
      <c r="N1852" s="2143"/>
    </row>
    <row r="1853" spans="2:14" x14ac:dyDescent="0.35">
      <c r="B1853" s="2143"/>
      <c r="N1853" s="2143"/>
    </row>
    <row r="1854" spans="2:14" x14ac:dyDescent="0.35">
      <c r="B1854" s="2143"/>
      <c r="N1854" s="2143"/>
    </row>
    <row r="1855" spans="2:14" x14ac:dyDescent="0.35">
      <c r="B1855" s="2143"/>
      <c r="N1855" s="2143"/>
    </row>
    <row r="1856" spans="2:14" x14ac:dyDescent="0.35">
      <c r="B1856" s="2143"/>
      <c r="N1856" s="2143"/>
    </row>
    <row r="1857" spans="2:14" x14ac:dyDescent="0.35">
      <c r="B1857" s="2143"/>
      <c r="N1857" s="2143"/>
    </row>
    <row r="1858" spans="2:14" x14ac:dyDescent="0.35">
      <c r="B1858" s="2143"/>
      <c r="N1858" s="2143"/>
    </row>
    <row r="1859" spans="2:14" x14ac:dyDescent="0.35">
      <c r="B1859" s="2143"/>
      <c r="N1859" s="2143"/>
    </row>
    <row r="1860" spans="2:14" x14ac:dyDescent="0.35">
      <c r="B1860" s="2143"/>
      <c r="N1860" s="2143"/>
    </row>
    <row r="1861" spans="2:14" x14ac:dyDescent="0.35">
      <c r="B1861" s="2143"/>
      <c r="N1861" s="2143"/>
    </row>
    <row r="1862" spans="2:14" x14ac:dyDescent="0.35">
      <c r="B1862" s="2143"/>
      <c r="N1862" s="2143"/>
    </row>
    <row r="1863" spans="2:14" x14ac:dyDescent="0.35">
      <c r="B1863" s="2143"/>
      <c r="N1863" s="2143"/>
    </row>
    <row r="1864" spans="2:14" x14ac:dyDescent="0.35">
      <c r="B1864" s="2143"/>
      <c r="N1864" s="2143"/>
    </row>
    <row r="1865" spans="2:14" x14ac:dyDescent="0.35">
      <c r="B1865" s="2143"/>
      <c r="N1865" s="2143"/>
    </row>
    <row r="1866" spans="2:14" x14ac:dyDescent="0.35">
      <c r="B1866" s="2143"/>
      <c r="N1866" s="2143"/>
    </row>
    <row r="1867" spans="2:14" x14ac:dyDescent="0.35">
      <c r="B1867" s="2143"/>
      <c r="N1867" s="2143"/>
    </row>
    <row r="1868" spans="2:14" x14ac:dyDescent="0.35">
      <c r="B1868" s="2143"/>
      <c r="N1868" s="2143"/>
    </row>
    <row r="1869" spans="2:14" x14ac:dyDescent="0.35">
      <c r="B1869" s="2143"/>
      <c r="N1869" s="2143"/>
    </row>
    <row r="1870" spans="2:14" x14ac:dyDescent="0.35">
      <c r="B1870" s="2143"/>
      <c r="N1870" s="2143"/>
    </row>
    <row r="1871" spans="2:14" x14ac:dyDescent="0.35">
      <c r="B1871" s="2143"/>
      <c r="N1871" s="2143"/>
    </row>
    <row r="1872" spans="2:14" x14ac:dyDescent="0.35">
      <c r="B1872" s="2143"/>
      <c r="N1872" s="2143"/>
    </row>
    <row r="1873" spans="2:14" x14ac:dyDescent="0.35">
      <c r="B1873" s="2143"/>
      <c r="N1873" s="2143"/>
    </row>
    <row r="1874" spans="2:14" x14ac:dyDescent="0.35">
      <c r="B1874" s="2143"/>
      <c r="N1874" s="2143"/>
    </row>
    <row r="1875" spans="2:14" x14ac:dyDescent="0.35">
      <c r="B1875" s="2143"/>
      <c r="N1875" s="2143"/>
    </row>
    <row r="1876" spans="2:14" x14ac:dyDescent="0.35">
      <c r="B1876" s="2143"/>
      <c r="N1876" s="2143"/>
    </row>
    <row r="1877" spans="2:14" x14ac:dyDescent="0.35">
      <c r="B1877" s="2143"/>
      <c r="N1877" s="2143"/>
    </row>
    <row r="1878" spans="2:14" x14ac:dyDescent="0.35">
      <c r="B1878" s="2143"/>
      <c r="N1878" s="2143"/>
    </row>
    <row r="1879" spans="2:14" x14ac:dyDescent="0.35">
      <c r="B1879" s="2143"/>
      <c r="N1879" s="2143"/>
    </row>
    <row r="1880" spans="2:14" x14ac:dyDescent="0.35">
      <c r="B1880" s="2143"/>
      <c r="N1880" s="2143"/>
    </row>
    <row r="1881" spans="2:14" x14ac:dyDescent="0.35">
      <c r="B1881" s="2143"/>
      <c r="N1881" s="2143"/>
    </row>
    <row r="1882" spans="2:14" x14ac:dyDescent="0.35">
      <c r="B1882" s="2143"/>
      <c r="N1882" s="2143"/>
    </row>
    <row r="1883" spans="2:14" x14ac:dyDescent="0.35">
      <c r="B1883" s="2143"/>
      <c r="N1883" s="2143"/>
    </row>
    <row r="1884" spans="2:14" x14ac:dyDescent="0.35">
      <c r="B1884" s="2143"/>
      <c r="N1884" s="2143"/>
    </row>
    <row r="1885" spans="2:14" x14ac:dyDescent="0.35">
      <c r="B1885" s="2143"/>
      <c r="N1885" s="2143"/>
    </row>
    <row r="1886" spans="2:14" x14ac:dyDescent="0.35">
      <c r="B1886" s="2143"/>
      <c r="N1886" s="2143"/>
    </row>
    <row r="1887" spans="2:14" x14ac:dyDescent="0.35">
      <c r="B1887" s="2143"/>
      <c r="N1887" s="2143"/>
    </row>
    <row r="1888" spans="2:14" x14ac:dyDescent="0.35">
      <c r="B1888" s="2143"/>
      <c r="N1888" s="2143"/>
    </row>
    <row r="1889" spans="2:14" x14ac:dyDescent="0.35">
      <c r="B1889" s="2143"/>
      <c r="N1889" s="2143"/>
    </row>
    <row r="1890" spans="2:14" x14ac:dyDescent="0.35">
      <c r="B1890" s="2143"/>
      <c r="N1890" s="2143"/>
    </row>
    <row r="1891" spans="2:14" x14ac:dyDescent="0.35">
      <c r="B1891" s="2143"/>
      <c r="N1891" s="2143"/>
    </row>
    <row r="1892" spans="2:14" x14ac:dyDescent="0.35">
      <c r="B1892" s="2143"/>
      <c r="N1892" s="2143"/>
    </row>
    <row r="1893" spans="2:14" x14ac:dyDescent="0.35">
      <c r="B1893" s="2143"/>
      <c r="N1893" s="2143"/>
    </row>
    <row r="1894" spans="2:14" x14ac:dyDescent="0.35">
      <c r="B1894" s="2143"/>
      <c r="N1894" s="2143"/>
    </row>
    <row r="1895" spans="2:14" x14ac:dyDescent="0.35">
      <c r="B1895" s="2143"/>
      <c r="N1895" s="2143"/>
    </row>
    <row r="1896" spans="2:14" x14ac:dyDescent="0.35">
      <c r="B1896" s="2143"/>
      <c r="N1896" s="2143"/>
    </row>
    <row r="1897" spans="2:14" x14ac:dyDescent="0.35">
      <c r="B1897" s="2143"/>
      <c r="N1897" s="2143"/>
    </row>
    <row r="1898" spans="2:14" x14ac:dyDescent="0.35">
      <c r="B1898" s="2143"/>
      <c r="N1898" s="2143"/>
    </row>
    <row r="1899" spans="2:14" x14ac:dyDescent="0.35">
      <c r="B1899" s="2143"/>
      <c r="N1899" s="2143"/>
    </row>
    <row r="1900" spans="2:14" x14ac:dyDescent="0.35">
      <c r="B1900" s="2143"/>
      <c r="N1900" s="2143"/>
    </row>
    <row r="1901" spans="2:14" x14ac:dyDescent="0.35">
      <c r="B1901" s="2143"/>
      <c r="N1901" s="2143"/>
    </row>
    <row r="1902" spans="2:14" x14ac:dyDescent="0.35">
      <c r="B1902" s="2143"/>
      <c r="N1902" s="2143"/>
    </row>
    <row r="1903" spans="2:14" x14ac:dyDescent="0.35">
      <c r="B1903" s="2143"/>
      <c r="N1903" s="2143"/>
    </row>
    <row r="1904" spans="2:14" x14ac:dyDescent="0.35">
      <c r="B1904" s="2143"/>
      <c r="N1904" s="2143"/>
    </row>
    <row r="1905" spans="2:14" x14ac:dyDescent="0.35">
      <c r="B1905" s="2143"/>
      <c r="N1905" s="2143"/>
    </row>
    <row r="1906" spans="2:14" x14ac:dyDescent="0.35">
      <c r="B1906" s="2143"/>
      <c r="N1906" s="2143"/>
    </row>
    <row r="1907" spans="2:14" x14ac:dyDescent="0.35">
      <c r="B1907" s="2143"/>
      <c r="N1907" s="2143"/>
    </row>
    <row r="1908" spans="2:14" x14ac:dyDescent="0.35">
      <c r="B1908" s="2143"/>
      <c r="N1908" s="2143"/>
    </row>
    <row r="1909" spans="2:14" x14ac:dyDescent="0.35">
      <c r="B1909" s="2143"/>
      <c r="N1909" s="2143"/>
    </row>
    <row r="1910" spans="2:14" x14ac:dyDescent="0.35">
      <c r="B1910" s="2143"/>
      <c r="N1910" s="2143"/>
    </row>
    <row r="1911" spans="2:14" x14ac:dyDescent="0.35">
      <c r="B1911" s="2143"/>
      <c r="N1911" s="2143"/>
    </row>
    <row r="1912" spans="2:14" x14ac:dyDescent="0.35">
      <c r="B1912" s="2143"/>
      <c r="N1912" s="2143"/>
    </row>
    <row r="1913" spans="2:14" x14ac:dyDescent="0.35">
      <c r="B1913" s="2143"/>
      <c r="N1913" s="2143"/>
    </row>
    <row r="1914" spans="2:14" x14ac:dyDescent="0.35">
      <c r="B1914" s="2143"/>
      <c r="N1914" s="2143"/>
    </row>
    <row r="1915" spans="2:14" x14ac:dyDescent="0.35">
      <c r="B1915" s="2143"/>
      <c r="N1915" s="2143"/>
    </row>
    <row r="1916" spans="2:14" x14ac:dyDescent="0.35">
      <c r="B1916" s="2143"/>
      <c r="N1916" s="2143"/>
    </row>
    <row r="1917" spans="2:14" x14ac:dyDescent="0.35">
      <c r="B1917" s="2143"/>
      <c r="N1917" s="2143"/>
    </row>
    <row r="1918" spans="2:14" x14ac:dyDescent="0.35">
      <c r="B1918" s="2143"/>
      <c r="N1918" s="2143"/>
    </row>
    <row r="1919" spans="2:14" x14ac:dyDescent="0.35">
      <c r="B1919" s="2143"/>
      <c r="N1919" s="2143"/>
    </row>
    <row r="1920" spans="2:14" x14ac:dyDescent="0.35">
      <c r="B1920" s="2143"/>
      <c r="N1920" s="2143"/>
    </row>
    <row r="1921" spans="2:14" x14ac:dyDescent="0.35">
      <c r="B1921" s="2143"/>
      <c r="N1921" s="2143"/>
    </row>
    <row r="1922" spans="2:14" x14ac:dyDescent="0.35">
      <c r="B1922" s="2143"/>
      <c r="N1922" s="2143"/>
    </row>
    <row r="1923" spans="2:14" x14ac:dyDescent="0.35">
      <c r="B1923" s="2143"/>
      <c r="N1923" s="2143"/>
    </row>
    <row r="1924" spans="2:14" x14ac:dyDescent="0.35">
      <c r="B1924" s="2143"/>
      <c r="N1924" s="2143"/>
    </row>
    <row r="1925" spans="2:14" x14ac:dyDescent="0.35">
      <c r="B1925" s="2143"/>
      <c r="N1925" s="2143"/>
    </row>
    <row r="1926" spans="2:14" x14ac:dyDescent="0.35">
      <c r="B1926" s="2143"/>
      <c r="N1926" s="2143"/>
    </row>
    <row r="1927" spans="2:14" x14ac:dyDescent="0.35">
      <c r="B1927" s="2143"/>
      <c r="N1927" s="2143"/>
    </row>
    <row r="1928" spans="2:14" x14ac:dyDescent="0.35">
      <c r="B1928" s="2143"/>
      <c r="N1928" s="2143"/>
    </row>
    <row r="1929" spans="2:14" x14ac:dyDescent="0.35">
      <c r="B1929" s="2143"/>
      <c r="N1929" s="2143"/>
    </row>
    <row r="1930" spans="2:14" x14ac:dyDescent="0.35">
      <c r="B1930" s="2143"/>
      <c r="N1930" s="2143"/>
    </row>
    <row r="1931" spans="2:14" x14ac:dyDescent="0.35">
      <c r="B1931" s="2143"/>
      <c r="N1931" s="2143"/>
    </row>
    <row r="1932" spans="2:14" x14ac:dyDescent="0.35">
      <c r="B1932" s="2143"/>
      <c r="N1932" s="2143"/>
    </row>
    <row r="1933" spans="2:14" x14ac:dyDescent="0.35">
      <c r="B1933" s="2143"/>
      <c r="N1933" s="2143"/>
    </row>
    <row r="1934" spans="2:14" x14ac:dyDescent="0.35">
      <c r="B1934" s="2143"/>
      <c r="N1934" s="2143"/>
    </row>
    <row r="1935" spans="2:14" x14ac:dyDescent="0.35">
      <c r="B1935" s="2143"/>
      <c r="N1935" s="2143"/>
    </row>
    <row r="1936" spans="2:14" x14ac:dyDescent="0.35">
      <c r="B1936" s="2143"/>
      <c r="N1936" s="2143"/>
    </row>
    <row r="1937" spans="2:14" x14ac:dyDescent="0.35">
      <c r="B1937" s="2143"/>
      <c r="N1937" s="2143"/>
    </row>
    <row r="1938" spans="2:14" x14ac:dyDescent="0.35">
      <c r="B1938" s="2143"/>
      <c r="N1938" s="2143"/>
    </row>
    <row r="1939" spans="2:14" x14ac:dyDescent="0.35">
      <c r="B1939" s="2143"/>
      <c r="N1939" s="2143"/>
    </row>
    <row r="1940" spans="2:14" x14ac:dyDescent="0.35">
      <c r="B1940" s="2143"/>
      <c r="N1940" s="2143"/>
    </row>
    <row r="1941" spans="2:14" x14ac:dyDescent="0.35">
      <c r="B1941" s="2143"/>
      <c r="N1941" s="2143"/>
    </row>
    <row r="1942" spans="2:14" x14ac:dyDescent="0.35">
      <c r="B1942" s="2143"/>
      <c r="N1942" s="2143"/>
    </row>
    <row r="1943" spans="2:14" x14ac:dyDescent="0.35">
      <c r="B1943" s="2143"/>
      <c r="N1943" s="2143"/>
    </row>
    <row r="1944" spans="2:14" x14ac:dyDescent="0.35">
      <c r="B1944" s="2143"/>
      <c r="N1944" s="2143"/>
    </row>
    <row r="1945" spans="2:14" x14ac:dyDescent="0.35">
      <c r="B1945" s="2143"/>
      <c r="N1945" s="2143"/>
    </row>
    <row r="1946" spans="2:14" x14ac:dyDescent="0.35">
      <c r="B1946" s="2143"/>
      <c r="N1946" s="2143"/>
    </row>
    <row r="1947" spans="2:14" x14ac:dyDescent="0.35">
      <c r="B1947" s="2143"/>
      <c r="N1947" s="2143"/>
    </row>
    <row r="1948" spans="2:14" x14ac:dyDescent="0.35">
      <c r="B1948" s="2143"/>
      <c r="N1948" s="2143"/>
    </row>
    <row r="1949" spans="2:14" x14ac:dyDescent="0.35">
      <c r="B1949" s="2143"/>
      <c r="N1949" s="2143"/>
    </row>
    <row r="1950" spans="2:14" x14ac:dyDescent="0.35">
      <c r="B1950" s="2143"/>
      <c r="N1950" s="2143"/>
    </row>
    <row r="1951" spans="2:14" x14ac:dyDescent="0.35">
      <c r="B1951" s="2143"/>
      <c r="N1951" s="2143"/>
    </row>
    <row r="1952" spans="2:14" x14ac:dyDescent="0.35">
      <c r="B1952" s="2143"/>
      <c r="N1952" s="2143"/>
    </row>
    <row r="1953" spans="2:14" x14ac:dyDescent="0.35">
      <c r="B1953" s="2143"/>
      <c r="N1953" s="2143"/>
    </row>
    <row r="1954" spans="2:14" x14ac:dyDescent="0.35">
      <c r="B1954" s="2143"/>
      <c r="N1954" s="2143"/>
    </row>
    <row r="1955" spans="2:14" x14ac:dyDescent="0.35">
      <c r="B1955" s="2143"/>
      <c r="N1955" s="2143"/>
    </row>
    <row r="1956" spans="2:14" x14ac:dyDescent="0.35">
      <c r="B1956" s="2143"/>
      <c r="N1956" s="2143"/>
    </row>
    <row r="1957" spans="2:14" x14ac:dyDescent="0.35">
      <c r="B1957" s="2143"/>
      <c r="N1957" s="2143"/>
    </row>
    <row r="1958" spans="2:14" x14ac:dyDescent="0.35">
      <c r="B1958" s="2143"/>
      <c r="N1958" s="2143"/>
    </row>
    <row r="1959" spans="2:14" x14ac:dyDescent="0.35">
      <c r="B1959" s="2143"/>
      <c r="N1959" s="2143"/>
    </row>
    <row r="1960" spans="2:14" x14ac:dyDescent="0.35">
      <c r="B1960" s="2143"/>
      <c r="N1960" s="2143"/>
    </row>
    <row r="1961" spans="2:14" x14ac:dyDescent="0.35">
      <c r="B1961" s="2143"/>
      <c r="N1961" s="2143"/>
    </row>
    <row r="1962" spans="2:14" x14ac:dyDescent="0.35">
      <c r="B1962" s="2143"/>
      <c r="N1962" s="2143"/>
    </row>
    <row r="1963" spans="2:14" x14ac:dyDescent="0.35">
      <c r="B1963" s="2143"/>
      <c r="N1963" s="2143"/>
    </row>
    <row r="1964" spans="2:14" x14ac:dyDescent="0.35">
      <c r="B1964" s="2143"/>
      <c r="N1964" s="2143"/>
    </row>
    <row r="1965" spans="2:14" x14ac:dyDescent="0.35">
      <c r="B1965" s="2143"/>
      <c r="N1965" s="2143"/>
    </row>
    <row r="1966" spans="2:14" x14ac:dyDescent="0.35">
      <c r="B1966" s="2143"/>
      <c r="N1966" s="2143"/>
    </row>
    <row r="1967" spans="2:14" x14ac:dyDescent="0.35">
      <c r="B1967" s="2143"/>
      <c r="N1967" s="2143"/>
    </row>
    <row r="1968" spans="2:14" x14ac:dyDescent="0.35">
      <c r="B1968" s="2143"/>
      <c r="N1968" s="2143"/>
    </row>
    <row r="1969" spans="2:14" x14ac:dyDescent="0.35">
      <c r="B1969" s="2143"/>
      <c r="N1969" s="2143"/>
    </row>
    <row r="1970" spans="2:14" x14ac:dyDescent="0.35">
      <c r="B1970" s="2143"/>
      <c r="N1970" s="2143"/>
    </row>
    <row r="1971" spans="2:14" x14ac:dyDescent="0.35">
      <c r="B1971" s="2143"/>
      <c r="N1971" s="2143"/>
    </row>
    <row r="1972" spans="2:14" x14ac:dyDescent="0.35">
      <c r="B1972" s="2143"/>
      <c r="N1972" s="2143"/>
    </row>
    <row r="1973" spans="2:14" x14ac:dyDescent="0.35">
      <c r="B1973" s="2143"/>
      <c r="N1973" s="2143"/>
    </row>
    <row r="1974" spans="2:14" x14ac:dyDescent="0.35">
      <c r="B1974" s="2143"/>
      <c r="N1974" s="2143"/>
    </row>
    <row r="1975" spans="2:14" x14ac:dyDescent="0.35">
      <c r="B1975" s="2143"/>
      <c r="N1975" s="2143"/>
    </row>
    <row r="1976" spans="2:14" x14ac:dyDescent="0.35">
      <c r="B1976" s="2143"/>
      <c r="N1976" s="2143"/>
    </row>
    <row r="1977" spans="2:14" x14ac:dyDescent="0.35">
      <c r="B1977" s="2143"/>
      <c r="N1977" s="2143"/>
    </row>
    <row r="1978" spans="2:14" x14ac:dyDescent="0.35">
      <c r="B1978" s="2143"/>
      <c r="N1978" s="2143"/>
    </row>
    <row r="1979" spans="2:14" x14ac:dyDescent="0.35">
      <c r="B1979" s="2143"/>
      <c r="N1979" s="2143"/>
    </row>
    <row r="1980" spans="2:14" x14ac:dyDescent="0.35">
      <c r="B1980" s="2143"/>
      <c r="N1980" s="2143"/>
    </row>
    <row r="1981" spans="2:14" x14ac:dyDescent="0.35">
      <c r="B1981" s="2143"/>
      <c r="N1981" s="2143"/>
    </row>
    <row r="1982" spans="2:14" x14ac:dyDescent="0.35">
      <c r="B1982" s="2143"/>
      <c r="N1982" s="2143"/>
    </row>
    <row r="1983" spans="2:14" x14ac:dyDescent="0.35">
      <c r="B1983" s="2143"/>
      <c r="N1983" s="2143"/>
    </row>
    <row r="1984" spans="2:14" x14ac:dyDescent="0.35">
      <c r="B1984" s="2143"/>
      <c r="N1984" s="2143"/>
    </row>
    <row r="1985" spans="2:14" x14ac:dyDescent="0.35">
      <c r="B1985" s="2143"/>
      <c r="N1985" s="2143"/>
    </row>
    <row r="1986" spans="2:14" x14ac:dyDescent="0.35">
      <c r="B1986" s="2143"/>
      <c r="N1986" s="2143"/>
    </row>
    <row r="1987" spans="2:14" x14ac:dyDescent="0.35">
      <c r="B1987" s="2143"/>
      <c r="N1987" s="2143"/>
    </row>
    <row r="1988" spans="2:14" x14ac:dyDescent="0.35">
      <c r="B1988" s="2143"/>
      <c r="N1988" s="2143"/>
    </row>
    <row r="1989" spans="2:14" x14ac:dyDescent="0.35">
      <c r="B1989" s="2143"/>
      <c r="N1989" s="2143"/>
    </row>
    <row r="1990" spans="2:14" x14ac:dyDescent="0.35">
      <c r="B1990" s="2143"/>
      <c r="N1990" s="2143"/>
    </row>
    <row r="1991" spans="2:14" x14ac:dyDescent="0.35">
      <c r="B1991" s="2143"/>
      <c r="N1991" s="2143"/>
    </row>
    <row r="1992" spans="2:14" x14ac:dyDescent="0.35">
      <c r="B1992" s="2143"/>
      <c r="N1992" s="2143"/>
    </row>
    <row r="1993" spans="2:14" x14ac:dyDescent="0.35">
      <c r="B1993" s="2143"/>
      <c r="N1993" s="2143"/>
    </row>
    <row r="1994" spans="2:14" x14ac:dyDescent="0.35">
      <c r="B1994" s="2143"/>
      <c r="N1994" s="2143"/>
    </row>
    <row r="1995" spans="2:14" x14ac:dyDescent="0.35">
      <c r="B1995" s="2143"/>
      <c r="N1995" s="2143"/>
    </row>
    <row r="1996" spans="2:14" x14ac:dyDescent="0.35">
      <c r="B1996" s="2143"/>
      <c r="N1996" s="2143"/>
    </row>
    <row r="1997" spans="2:14" x14ac:dyDescent="0.35">
      <c r="B1997" s="2143"/>
      <c r="N1997" s="2143"/>
    </row>
    <row r="1998" spans="2:14" x14ac:dyDescent="0.35">
      <c r="B1998" s="2143"/>
      <c r="N1998" s="2143"/>
    </row>
    <row r="1999" spans="2:14" x14ac:dyDescent="0.35">
      <c r="B1999" s="2143"/>
      <c r="N1999" s="2143"/>
    </row>
    <row r="2000" spans="2:14" x14ac:dyDescent="0.35">
      <c r="B2000" s="2143"/>
      <c r="N2000" s="2143"/>
    </row>
    <row r="2001" spans="2:14" x14ac:dyDescent="0.35">
      <c r="B2001" s="2143"/>
      <c r="N2001" s="2143"/>
    </row>
    <row r="2002" spans="2:14" x14ac:dyDescent="0.35">
      <c r="B2002" s="2143"/>
      <c r="N2002" s="2143"/>
    </row>
    <row r="2003" spans="2:14" x14ac:dyDescent="0.35">
      <c r="B2003" s="2143"/>
      <c r="N2003" s="2143"/>
    </row>
    <row r="2004" spans="2:14" x14ac:dyDescent="0.35">
      <c r="B2004" s="2143"/>
      <c r="N2004" s="2143"/>
    </row>
    <row r="2005" spans="2:14" x14ac:dyDescent="0.35">
      <c r="B2005" s="2143"/>
      <c r="N2005" s="2143"/>
    </row>
    <row r="2006" spans="2:14" x14ac:dyDescent="0.35">
      <c r="B2006" s="2143"/>
      <c r="N2006" s="2143"/>
    </row>
    <row r="2007" spans="2:14" x14ac:dyDescent="0.35">
      <c r="B2007" s="2143"/>
      <c r="N2007" s="2143"/>
    </row>
    <row r="2008" spans="2:14" x14ac:dyDescent="0.35">
      <c r="B2008" s="2143"/>
      <c r="N2008" s="2143"/>
    </row>
    <row r="2009" spans="2:14" x14ac:dyDescent="0.35">
      <c r="B2009" s="2143"/>
      <c r="N2009" s="2143"/>
    </row>
    <row r="2010" spans="2:14" x14ac:dyDescent="0.35">
      <c r="B2010" s="2143"/>
      <c r="N2010" s="2143"/>
    </row>
    <row r="2011" spans="2:14" x14ac:dyDescent="0.35">
      <c r="B2011" s="2143"/>
      <c r="N2011" s="2143"/>
    </row>
    <row r="2012" spans="2:14" x14ac:dyDescent="0.35">
      <c r="B2012" s="2143"/>
      <c r="N2012" s="2143"/>
    </row>
    <row r="2013" spans="2:14" x14ac:dyDescent="0.35">
      <c r="B2013" s="2143"/>
      <c r="N2013" s="2143"/>
    </row>
    <row r="2014" spans="2:14" x14ac:dyDescent="0.35">
      <c r="B2014" s="2143"/>
      <c r="N2014" s="2143"/>
    </row>
    <row r="2015" spans="2:14" x14ac:dyDescent="0.35">
      <c r="B2015" s="2143"/>
      <c r="N2015" s="2143"/>
    </row>
    <row r="2016" spans="2:14" x14ac:dyDescent="0.35">
      <c r="B2016" s="2143"/>
      <c r="N2016" s="2143"/>
    </row>
    <row r="2017" spans="2:14" x14ac:dyDescent="0.35">
      <c r="B2017" s="2143"/>
      <c r="N2017" s="2143"/>
    </row>
    <row r="2018" spans="2:14" x14ac:dyDescent="0.35">
      <c r="B2018" s="2143"/>
      <c r="N2018" s="2143"/>
    </row>
    <row r="2019" spans="2:14" x14ac:dyDescent="0.35">
      <c r="B2019" s="2143"/>
      <c r="N2019" s="2143"/>
    </row>
    <row r="2020" spans="2:14" x14ac:dyDescent="0.35">
      <c r="B2020" s="2143"/>
      <c r="N2020" s="2143"/>
    </row>
    <row r="2021" spans="2:14" x14ac:dyDescent="0.35">
      <c r="B2021" s="2143"/>
      <c r="N2021" s="2143"/>
    </row>
    <row r="2022" spans="2:14" x14ac:dyDescent="0.35">
      <c r="B2022" s="2143"/>
      <c r="N2022" s="2143"/>
    </row>
    <row r="2023" spans="2:14" x14ac:dyDescent="0.35">
      <c r="B2023" s="2143"/>
      <c r="N2023" s="2143"/>
    </row>
    <row r="2024" spans="2:14" x14ac:dyDescent="0.35">
      <c r="B2024" s="2143"/>
      <c r="N2024" s="2143"/>
    </row>
    <row r="2025" spans="2:14" x14ac:dyDescent="0.35">
      <c r="B2025" s="2143"/>
      <c r="N2025" s="2143"/>
    </row>
    <row r="2026" spans="2:14" x14ac:dyDescent="0.35">
      <c r="B2026" s="2143"/>
      <c r="N2026" s="2143"/>
    </row>
    <row r="2027" spans="2:14" x14ac:dyDescent="0.35">
      <c r="B2027" s="2143"/>
      <c r="N2027" s="2143"/>
    </row>
    <row r="2028" spans="2:14" x14ac:dyDescent="0.35">
      <c r="B2028" s="2143"/>
      <c r="N2028" s="2143"/>
    </row>
    <row r="2029" spans="2:14" x14ac:dyDescent="0.35">
      <c r="B2029" s="2143"/>
      <c r="N2029" s="2143"/>
    </row>
    <row r="2030" spans="2:14" x14ac:dyDescent="0.35">
      <c r="B2030" s="2143"/>
      <c r="N2030" s="2143"/>
    </row>
    <row r="2031" spans="2:14" x14ac:dyDescent="0.35">
      <c r="B2031" s="2143"/>
      <c r="N2031" s="2143"/>
    </row>
    <row r="2032" spans="2:14" x14ac:dyDescent="0.35">
      <c r="B2032" s="2143"/>
      <c r="N2032" s="2143"/>
    </row>
    <row r="2033" spans="2:14" x14ac:dyDescent="0.35">
      <c r="B2033" s="2143"/>
      <c r="N2033" s="2143"/>
    </row>
    <row r="2034" spans="2:14" x14ac:dyDescent="0.35">
      <c r="B2034" s="2143"/>
      <c r="N2034" s="2143"/>
    </row>
    <row r="2035" spans="2:14" x14ac:dyDescent="0.35">
      <c r="B2035" s="2143"/>
      <c r="N2035" s="2143"/>
    </row>
    <row r="2036" spans="2:14" x14ac:dyDescent="0.35">
      <c r="B2036" s="2143"/>
      <c r="N2036" s="2143"/>
    </row>
    <row r="2037" spans="2:14" x14ac:dyDescent="0.35">
      <c r="B2037" s="2143"/>
      <c r="N2037" s="2143"/>
    </row>
    <row r="2038" spans="2:14" x14ac:dyDescent="0.35">
      <c r="B2038" s="2143"/>
      <c r="N2038" s="2143"/>
    </row>
    <row r="2039" spans="2:14" x14ac:dyDescent="0.35">
      <c r="B2039" s="2143"/>
      <c r="N2039" s="2143"/>
    </row>
    <row r="2040" spans="2:14" x14ac:dyDescent="0.35">
      <c r="B2040" s="2143"/>
      <c r="N2040" s="2143"/>
    </row>
    <row r="2041" spans="2:14" x14ac:dyDescent="0.35">
      <c r="B2041" s="2143"/>
      <c r="N2041" s="2143"/>
    </row>
    <row r="2042" spans="2:14" x14ac:dyDescent="0.35">
      <c r="B2042" s="2143"/>
      <c r="N2042" s="2143"/>
    </row>
    <row r="2043" spans="2:14" x14ac:dyDescent="0.35">
      <c r="B2043" s="2143"/>
      <c r="N2043" s="2143"/>
    </row>
    <row r="2044" spans="2:14" x14ac:dyDescent="0.35">
      <c r="B2044" s="2143"/>
      <c r="N2044" s="2143"/>
    </row>
    <row r="2045" spans="2:14" x14ac:dyDescent="0.35">
      <c r="B2045" s="2143"/>
      <c r="N2045" s="2143"/>
    </row>
    <row r="2046" spans="2:14" x14ac:dyDescent="0.35">
      <c r="B2046" s="2143"/>
      <c r="N2046" s="2143"/>
    </row>
    <row r="2047" spans="2:14" x14ac:dyDescent="0.35">
      <c r="B2047" s="2143"/>
      <c r="N2047" s="2143"/>
    </row>
    <row r="2048" spans="2:14" x14ac:dyDescent="0.35">
      <c r="B2048" s="2143"/>
      <c r="N2048" s="2143"/>
    </row>
    <row r="2049" spans="2:14" x14ac:dyDescent="0.35">
      <c r="B2049" s="2143"/>
      <c r="N2049" s="2143"/>
    </row>
    <row r="2050" spans="2:14" x14ac:dyDescent="0.35">
      <c r="B2050" s="2143"/>
      <c r="N2050" s="2143"/>
    </row>
    <row r="2051" spans="2:14" x14ac:dyDescent="0.35">
      <c r="B2051" s="2143"/>
      <c r="N2051" s="2143"/>
    </row>
    <row r="2052" spans="2:14" x14ac:dyDescent="0.35">
      <c r="B2052" s="2143"/>
      <c r="N2052" s="2143"/>
    </row>
    <row r="2053" spans="2:14" x14ac:dyDescent="0.35">
      <c r="B2053" s="2143"/>
      <c r="N2053" s="2143"/>
    </row>
    <row r="2054" spans="2:14" x14ac:dyDescent="0.35">
      <c r="B2054" s="2143"/>
      <c r="N2054" s="2143"/>
    </row>
    <row r="2055" spans="2:14" x14ac:dyDescent="0.35">
      <c r="B2055" s="2143"/>
      <c r="N2055" s="2143"/>
    </row>
    <row r="2056" spans="2:14" x14ac:dyDescent="0.35">
      <c r="B2056" s="2143"/>
      <c r="N2056" s="2143"/>
    </row>
    <row r="2057" spans="2:14" x14ac:dyDescent="0.35">
      <c r="B2057" s="2143"/>
      <c r="N2057" s="2143"/>
    </row>
    <row r="2058" spans="2:14" x14ac:dyDescent="0.35">
      <c r="B2058" s="2143"/>
      <c r="N2058" s="2143"/>
    </row>
    <row r="2059" spans="2:14" x14ac:dyDescent="0.35">
      <c r="B2059" s="2143"/>
      <c r="N2059" s="2143"/>
    </row>
    <row r="2060" spans="2:14" x14ac:dyDescent="0.35">
      <c r="B2060" s="2143"/>
      <c r="N2060" s="2143"/>
    </row>
    <row r="2061" spans="2:14" x14ac:dyDescent="0.35">
      <c r="B2061" s="2143"/>
      <c r="N2061" s="2143"/>
    </row>
    <row r="2062" spans="2:14" x14ac:dyDescent="0.35">
      <c r="B2062" s="2143"/>
      <c r="N2062" s="2143"/>
    </row>
    <row r="2063" spans="2:14" x14ac:dyDescent="0.35">
      <c r="B2063" s="2143"/>
      <c r="N2063" s="2143"/>
    </row>
    <row r="2064" spans="2:14" x14ac:dyDescent="0.35">
      <c r="B2064" s="2143"/>
      <c r="N2064" s="2143"/>
    </row>
    <row r="2065" spans="2:14" x14ac:dyDescent="0.35">
      <c r="B2065" s="2143"/>
      <c r="N2065" s="2143"/>
    </row>
    <row r="2066" spans="2:14" x14ac:dyDescent="0.35">
      <c r="B2066" s="2143"/>
      <c r="N2066" s="2143"/>
    </row>
    <row r="2067" spans="2:14" x14ac:dyDescent="0.35">
      <c r="B2067" s="2143"/>
      <c r="N2067" s="2143"/>
    </row>
    <row r="2068" spans="2:14" x14ac:dyDescent="0.35">
      <c r="B2068" s="2143"/>
      <c r="N2068" s="2143"/>
    </row>
    <row r="2069" spans="2:14" x14ac:dyDescent="0.35">
      <c r="B2069" s="2143"/>
      <c r="N2069" s="2143"/>
    </row>
    <row r="2070" spans="2:14" x14ac:dyDescent="0.35">
      <c r="B2070" s="2143"/>
      <c r="N2070" s="2143"/>
    </row>
    <row r="2071" spans="2:14" x14ac:dyDescent="0.35">
      <c r="B2071" s="2143"/>
      <c r="N2071" s="2143"/>
    </row>
    <row r="2072" spans="2:14" x14ac:dyDescent="0.35">
      <c r="B2072" s="2143"/>
      <c r="N2072" s="2143"/>
    </row>
    <row r="2073" spans="2:14" x14ac:dyDescent="0.35">
      <c r="B2073" s="2143"/>
      <c r="N2073" s="2143"/>
    </row>
    <row r="2074" spans="2:14" x14ac:dyDescent="0.35">
      <c r="B2074" s="2143"/>
      <c r="N2074" s="2143"/>
    </row>
    <row r="2075" spans="2:14" x14ac:dyDescent="0.35">
      <c r="B2075" s="2143"/>
      <c r="N2075" s="2143"/>
    </row>
    <row r="2076" spans="2:14" x14ac:dyDescent="0.35">
      <c r="B2076" s="2143"/>
      <c r="N2076" s="2143"/>
    </row>
    <row r="2077" spans="2:14" x14ac:dyDescent="0.35">
      <c r="B2077" s="2143"/>
      <c r="N2077" s="2143"/>
    </row>
    <row r="2078" spans="2:14" x14ac:dyDescent="0.35">
      <c r="B2078" s="2143"/>
      <c r="N2078" s="2143"/>
    </row>
    <row r="2079" spans="2:14" x14ac:dyDescent="0.35">
      <c r="B2079" s="2143"/>
      <c r="N2079" s="2143"/>
    </row>
    <row r="2080" spans="2:14" x14ac:dyDescent="0.35">
      <c r="B2080" s="2143"/>
      <c r="N2080" s="2143"/>
    </row>
    <row r="2081" spans="2:14" x14ac:dyDescent="0.35">
      <c r="B2081" s="2143"/>
      <c r="N2081" s="2143"/>
    </row>
    <row r="2082" spans="2:14" x14ac:dyDescent="0.35">
      <c r="B2082" s="2143"/>
      <c r="N2082" s="2143"/>
    </row>
    <row r="2083" spans="2:14" x14ac:dyDescent="0.35">
      <c r="B2083" s="2143"/>
      <c r="N2083" s="2143"/>
    </row>
    <row r="2084" spans="2:14" x14ac:dyDescent="0.35">
      <c r="B2084" s="2143"/>
      <c r="N2084" s="2143"/>
    </row>
    <row r="2085" spans="2:14" x14ac:dyDescent="0.35">
      <c r="B2085" s="2143"/>
      <c r="N2085" s="2143"/>
    </row>
    <row r="2086" spans="2:14" x14ac:dyDescent="0.35">
      <c r="B2086" s="2143"/>
      <c r="N2086" s="2143"/>
    </row>
    <row r="2087" spans="2:14" x14ac:dyDescent="0.35">
      <c r="B2087" s="2143"/>
      <c r="N2087" s="2143"/>
    </row>
    <row r="2088" spans="2:14" x14ac:dyDescent="0.35">
      <c r="B2088" s="2143"/>
      <c r="N2088" s="2143"/>
    </row>
    <row r="2089" spans="2:14" x14ac:dyDescent="0.35">
      <c r="B2089" s="2143"/>
      <c r="N2089" s="2143"/>
    </row>
    <row r="2090" spans="2:14" x14ac:dyDescent="0.35">
      <c r="B2090" s="2143"/>
      <c r="N2090" s="2143"/>
    </row>
    <row r="2091" spans="2:14" x14ac:dyDescent="0.35">
      <c r="B2091" s="2143"/>
      <c r="N2091" s="2143"/>
    </row>
    <row r="2092" spans="2:14" x14ac:dyDescent="0.35">
      <c r="B2092" s="2143"/>
      <c r="N2092" s="2143"/>
    </row>
    <row r="2093" spans="2:14" x14ac:dyDescent="0.35">
      <c r="B2093" s="2143"/>
      <c r="N2093" s="2143"/>
    </row>
    <row r="2094" spans="2:14" x14ac:dyDescent="0.35">
      <c r="B2094" s="2143"/>
      <c r="N2094" s="2143"/>
    </row>
    <row r="2095" spans="2:14" x14ac:dyDescent="0.35">
      <c r="B2095" s="2143"/>
      <c r="N2095" s="2143"/>
    </row>
    <row r="2096" spans="2:14" x14ac:dyDescent="0.35">
      <c r="B2096" s="2143"/>
      <c r="N2096" s="2143"/>
    </row>
    <row r="2097" spans="2:14" x14ac:dyDescent="0.35">
      <c r="B2097" s="2143"/>
      <c r="N2097" s="2143"/>
    </row>
    <row r="2098" spans="2:14" x14ac:dyDescent="0.35">
      <c r="B2098" s="2143"/>
      <c r="N2098" s="2143"/>
    </row>
    <row r="2099" spans="2:14" x14ac:dyDescent="0.35">
      <c r="B2099" s="2143"/>
      <c r="N2099" s="2143"/>
    </row>
    <row r="2100" spans="2:14" x14ac:dyDescent="0.35">
      <c r="B2100" s="2143"/>
      <c r="N2100" s="2143"/>
    </row>
    <row r="2101" spans="2:14" x14ac:dyDescent="0.35">
      <c r="B2101" s="2143"/>
      <c r="N2101" s="2143"/>
    </row>
    <row r="2102" spans="2:14" x14ac:dyDescent="0.35">
      <c r="B2102" s="2143"/>
      <c r="N2102" s="2143"/>
    </row>
    <row r="2103" spans="2:14" x14ac:dyDescent="0.35">
      <c r="B2103" s="2143"/>
      <c r="N2103" s="2143"/>
    </row>
    <row r="2104" spans="2:14" x14ac:dyDescent="0.35">
      <c r="B2104" s="2143"/>
      <c r="N2104" s="2143"/>
    </row>
    <row r="2105" spans="2:14" x14ac:dyDescent="0.35">
      <c r="B2105" s="2143"/>
      <c r="N2105" s="2143"/>
    </row>
    <row r="2106" spans="2:14" x14ac:dyDescent="0.35">
      <c r="B2106" s="2143"/>
      <c r="N2106" s="2143"/>
    </row>
    <row r="2107" spans="2:14" x14ac:dyDescent="0.35">
      <c r="B2107" s="2143"/>
      <c r="N2107" s="2143"/>
    </row>
    <row r="2108" spans="2:14" x14ac:dyDescent="0.35">
      <c r="B2108" s="2143"/>
      <c r="N2108" s="2143"/>
    </row>
    <row r="2109" spans="2:14" x14ac:dyDescent="0.35">
      <c r="B2109" s="2143"/>
      <c r="N2109" s="2143"/>
    </row>
    <row r="2110" spans="2:14" x14ac:dyDescent="0.35">
      <c r="B2110" s="2143"/>
      <c r="N2110" s="2143"/>
    </row>
    <row r="2111" spans="2:14" x14ac:dyDescent="0.35">
      <c r="B2111" s="2143"/>
      <c r="N2111" s="2143"/>
    </row>
    <row r="2112" spans="2:14" x14ac:dyDescent="0.35">
      <c r="B2112" s="2143"/>
      <c r="N2112" s="2143"/>
    </row>
    <row r="2113" spans="2:14" x14ac:dyDescent="0.35">
      <c r="B2113" s="2143"/>
      <c r="N2113" s="2143"/>
    </row>
    <row r="2114" spans="2:14" x14ac:dyDescent="0.35">
      <c r="B2114" s="2143"/>
      <c r="N2114" s="2143"/>
    </row>
    <row r="2115" spans="2:14" x14ac:dyDescent="0.35">
      <c r="B2115" s="2143"/>
      <c r="N2115" s="2143"/>
    </row>
    <row r="2116" spans="2:14" x14ac:dyDescent="0.35">
      <c r="B2116" s="2143"/>
      <c r="N2116" s="2143"/>
    </row>
    <row r="2117" spans="2:14" x14ac:dyDescent="0.35">
      <c r="B2117" s="2143"/>
      <c r="N2117" s="2143"/>
    </row>
    <row r="2118" spans="2:14" x14ac:dyDescent="0.35">
      <c r="B2118" s="2143"/>
      <c r="N2118" s="2143"/>
    </row>
    <row r="2119" spans="2:14" x14ac:dyDescent="0.35">
      <c r="B2119" s="2143"/>
      <c r="N2119" s="2143"/>
    </row>
    <row r="2120" spans="2:14" x14ac:dyDescent="0.35">
      <c r="B2120" s="2143"/>
      <c r="N2120" s="2143"/>
    </row>
    <row r="2121" spans="2:14" x14ac:dyDescent="0.35">
      <c r="B2121" s="2143"/>
      <c r="N2121" s="2143"/>
    </row>
    <row r="2122" spans="2:14" x14ac:dyDescent="0.35">
      <c r="B2122" s="2143"/>
      <c r="N2122" s="2143"/>
    </row>
    <row r="2123" spans="2:14" x14ac:dyDescent="0.35">
      <c r="B2123" s="2143"/>
      <c r="N2123" s="2143"/>
    </row>
    <row r="2124" spans="2:14" x14ac:dyDescent="0.35">
      <c r="B2124" s="2143"/>
      <c r="N2124" s="2143"/>
    </row>
    <row r="2125" spans="2:14" x14ac:dyDescent="0.35">
      <c r="B2125" s="2143"/>
      <c r="N2125" s="2143"/>
    </row>
    <row r="2126" spans="2:14" x14ac:dyDescent="0.35">
      <c r="B2126" s="2143"/>
      <c r="N2126" s="2143"/>
    </row>
    <row r="2127" spans="2:14" x14ac:dyDescent="0.35">
      <c r="B2127" s="2143"/>
      <c r="N2127" s="2143"/>
    </row>
    <row r="2128" spans="2:14" x14ac:dyDescent="0.35">
      <c r="B2128" s="2143"/>
      <c r="N2128" s="2143"/>
    </row>
    <row r="2129" spans="2:14" x14ac:dyDescent="0.35">
      <c r="B2129" s="2143"/>
      <c r="N2129" s="2143"/>
    </row>
    <row r="2130" spans="2:14" x14ac:dyDescent="0.35">
      <c r="B2130" s="2143"/>
      <c r="N2130" s="2143"/>
    </row>
    <row r="2131" spans="2:14" x14ac:dyDescent="0.35">
      <c r="B2131" s="2143"/>
      <c r="N2131" s="2143"/>
    </row>
    <row r="2132" spans="2:14" x14ac:dyDescent="0.35">
      <c r="B2132" s="2143"/>
      <c r="N2132" s="2143"/>
    </row>
    <row r="2133" spans="2:14" x14ac:dyDescent="0.35">
      <c r="B2133" s="2143"/>
      <c r="N2133" s="2143"/>
    </row>
    <row r="2134" spans="2:14" x14ac:dyDescent="0.35">
      <c r="B2134" s="2143"/>
      <c r="N2134" s="2143"/>
    </row>
    <row r="2135" spans="2:14" x14ac:dyDescent="0.35">
      <c r="B2135" s="2143"/>
      <c r="N2135" s="2143"/>
    </row>
    <row r="2136" spans="2:14" x14ac:dyDescent="0.35">
      <c r="B2136" s="2143"/>
      <c r="N2136" s="2143"/>
    </row>
    <row r="2137" spans="2:14" x14ac:dyDescent="0.35">
      <c r="B2137" s="2143"/>
      <c r="N2137" s="2143"/>
    </row>
    <row r="2138" spans="2:14" x14ac:dyDescent="0.35">
      <c r="B2138" s="2143"/>
      <c r="N2138" s="2143"/>
    </row>
    <row r="2139" spans="2:14" x14ac:dyDescent="0.35">
      <c r="B2139" s="2143"/>
      <c r="N2139" s="2143"/>
    </row>
    <row r="2140" spans="2:14" x14ac:dyDescent="0.35">
      <c r="B2140" s="2143"/>
      <c r="N2140" s="2143"/>
    </row>
    <row r="2141" spans="2:14" x14ac:dyDescent="0.35">
      <c r="B2141" s="2143"/>
      <c r="N2141" s="2143"/>
    </row>
    <row r="2142" spans="2:14" x14ac:dyDescent="0.35">
      <c r="B2142" s="2143"/>
      <c r="N2142" s="2143"/>
    </row>
    <row r="2143" spans="2:14" x14ac:dyDescent="0.35">
      <c r="B2143" s="2143"/>
      <c r="N2143" s="2143"/>
    </row>
    <row r="2144" spans="2:14" x14ac:dyDescent="0.35">
      <c r="B2144" s="2143"/>
      <c r="N2144" s="2143"/>
    </row>
    <row r="2145" spans="2:14" x14ac:dyDescent="0.35">
      <c r="B2145" s="2143"/>
      <c r="N2145" s="2143"/>
    </row>
    <row r="2146" spans="2:14" x14ac:dyDescent="0.35">
      <c r="B2146" s="2143"/>
      <c r="N2146" s="2143"/>
    </row>
    <row r="2147" spans="2:14" x14ac:dyDescent="0.35">
      <c r="B2147" s="2143"/>
      <c r="N2147" s="2143"/>
    </row>
    <row r="2148" spans="2:14" x14ac:dyDescent="0.35">
      <c r="B2148" s="2143"/>
      <c r="N2148" s="2143"/>
    </row>
    <row r="2149" spans="2:14" x14ac:dyDescent="0.35">
      <c r="B2149" s="2143"/>
      <c r="N2149" s="2143"/>
    </row>
    <row r="2150" spans="2:14" x14ac:dyDescent="0.35">
      <c r="B2150" s="2143"/>
      <c r="N2150" s="2143"/>
    </row>
    <row r="2151" spans="2:14" x14ac:dyDescent="0.35">
      <c r="B2151" s="2143"/>
      <c r="N2151" s="2143"/>
    </row>
    <row r="2152" spans="2:14" x14ac:dyDescent="0.35">
      <c r="B2152" s="2143"/>
      <c r="N2152" s="2143"/>
    </row>
    <row r="2153" spans="2:14" x14ac:dyDescent="0.35">
      <c r="B2153" s="2143"/>
      <c r="N2153" s="2143"/>
    </row>
    <row r="2154" spans="2:14" x14ac:dyDescent="0.35">
      <c r="B2154" s="2143"/>
      <c r="N2154" s="2143"/>
    </row>
    <row r="2155" spans="2:14" x14ac:dyDescent="0.35">
      <c r="B2155" s="2143"/>
      <c r="N2155" s="2143"/>
    </row>
    <row r="2156" spans="2:14" x14ac:dyDescent="0.35">
      <c r="B2156" s="2143"/>
      <c r="N2156" s="2143"/>
    </row>
    <row r="2157" spans="2:14" x14ac:dyDescent="0.35">
      <c r="B2157" s="2143"/>
      <c r="N2157" s="2143"/>
    </row>
    <row r="2158" spans="2:14" x14ac:dyDescent="0.35">
      <c r="B2158" s="2143"/>
      <c r="N2158" s="2143"/>
    </row>
    <row r="2159" spans="2:14" x14ac:dyDescent="0.35">
      <c r="B2159" s="2143"/>
      <c r="N2159" s="2143"/>
    </row>
    <row r="2160" spans="2:14" x14ac:dyDescent="0.35">
      <c r="B2160" s="2143"/>
      <c r="N2160" s="2143"/>
    </row>
    <row r="2161" spans="2:14" x14ac:dyDescent="0.35">
      <c r="B2161" s="2143"/>
      <c r="N2161" s="2143"/>
    </row>
    <row r="2162" spans="2:14" x14ac:dyDescent="0.35">
      <c r="B2162" s="2143"/>
      <c r="N2162" s="2143"/>
    </row>
    <row r="2163" spans="2:14" x14ac:dyDescent="0.35">
      <c r="B2163" s="2143"/>
      <c r="N2163" s="2143"/>
    </row>
    <row r="2164" spans="2:14" x14ac:dyDescent="0.35">
      <c r="B2164" s="2143"/>
      <c r="N2164" s="2143"/>
    </row>
    <row r="2165" spans="2:14" x14ac:dyDescent="0.35">
      <c r="B2165" s="2143"/>
      <c r="N2165" s="2143"/>
    </row>
    <row r="2166" spans="2:14" x14ac:dyDescent="0.35">
      <c r="B2166" s="2143"/>
      <c r="N2166" s="2143"/>
    </row>
    <row r="2167" spans="2:14" x14ac:dyDescent="0.35">
      <c r="B2167" s="2143"/>
      <c r="N2167" s="2143"/>
    </row>
    <row r="2168" spans="2:14" x14ac:dyDescent="0.35">
      <c r="B2168" s="2143"/>
      <c r="N2168" s="2143"/>
    </row>
    <row r="2169" spans="2:14" x14ac:dyDescent="0.35">
      <c r="B2169" s="2143"/>
      <c r="N2169" s="2143"/>
    </row>
    <row r="2170" spans="2:14" x14ac:dyDescent="0.35">
      <c r="B2170" s="2143"/>
      <c r="N2170" s="2143"/>
    </row>
    <row r="2171" spans="2:14" x14ac:dyDescent="0.35">
      <c r="B2171" s="2143"/>
      <c r="N2171" s="2143"/>
    </row>
    <row r="2172" spans="2:14" x14ac:dyDescent="0.35">
      <c r="B2172" s="2143"/>
      <c r="N2172" s="2143"/>
    </row>
    <row r="2173" spans="2:14" x14ac:dyDescent="0.35">
      <c r="B2173" s="2143"/>
      <c r="N2173" s="2143"/>
    </row>
    <row r="2174" spans="2:14" x14ac:dyDescent="0.35">
      <c r="B2174" s="2143"/>
      <c r="N2174" s="2143"/>
    </row>
    <row r="2175" spans="2:14" x14ac:dyDescent="0.35">
      <c r="B2175" s="2143"/>
      <c r="N2175" s="2143"/>
    </row>
    <row r="2176" spans="2:14" x14ac:dyDescent="0.35">
      <c r="B2176" s="2143"/>
      <c r="N2176" s="2143"/>
    </row>
    <row r="2177" spans="2:14" x14ac:dyDescent="0.35">
      <c r="B2177" s="2143"/>
      <c r="N2177" s="2143"/>
    </row>
    <row r="2178" spans="2:14" x14ac:dyDescent="0.35">
      <c r="B2178" s="2143"/>
      <c r="N2178" s="2143"/>
    </row>
    <row r="2179" spans="2:14" x14ac:dyDescent="0.35">
      <c r="B2179" s="2143"/>
      <c r="N2179" s="2143"/>
    </row>
    <row r="2180" spans="2:14" x14ac:dyDescent="0.35">
      <c r="B2180" s="2143"/>
      <c r="N2180" s="2143"/>
    </row>
    <row r="2181" spans="2:14" x14ac:dyDescent="0.35">
      <c r="B2181" s="2143"/>
      <c r="N2181" s="2143"/>
    </row>
    <row r="2182" spans="2:14" x14ac:dyDescent="0.35">
      <c r="B2182" s="2143"/>
      <c r="N2182" s="2143"/>
    </row>
    <row r="2183" spans="2:14" x14ac:dyDescent="0.35">
      <c r="B2183" s="2143"/>
      <c r="N2183" s="2143"/>
    </row>
    <row r="2184" spans="2:14" x14ac:dyDescent="0.35">
      <c r="B2184" s="2143"/>
      <c r="N2184" s="2143"/>
    </row>
    <row r="2185" spans="2:14" x14ac:dyDescent="0.35">
      <c r="B2185" s="2143"/>
      <c r="N2185" s="2143"/>
    </row>
    <row r="2186" spans="2:14" x14ac:dyDescent="0.35">
      <c r="B2186" s="2143"/>
      <c r="N2186" s="2143"/>
    </row>
    <row r="2187" spans="2:14" x14ac:dyDescent="0.35">
      <c r="B2187" s="2143"/>
      <c r="N2187" s="2143"/>
    </row>
    <row r="2188" spans="2:14" x14ac:dyDescent="0.35">
      <c r="B2188" s="2143"/>
      <c r="N2188" s="2143"/>
    </row>
    <row r="2189" spans="2:14" x14ac:dyDescent="0.35">
      <c r="B2189" s="2143"/>
      <c r="N2189" s="2143"/>
    </row>
    <row r="2190" spans="2:14" x14ac:dyDescent="0.35">
      <c r="B2190" s="2143"/>
      <c r="N2190" s="2143"/>
    </row>
    <row r="2191" spans="2:14" x14ac:dyDescent="0.35">
      <c r="B2191" s="2143"/>
      <c r="N2191" s="2143"/>
    </row>
    <row r="2192" spans="2:14" x14ac:dyDescent="0.35">
      <c r="B2192" s="2143"/>
      <c r="N2192" s="2143"/>
    </row>
    <row r="2193" spans="2:14" x14ac:dyDescent="0.35">
      <c r="B2193" s="2143"/>
      <c r="N2193" s="2143"/>
    </row>
    <row r="2194" spans="2:14" x14ac:dyDescent="0.35">
      <c r="B2194" s="2143"/>
      <c r="N2194" s="2143"/>
    </row>
    <row r="2195" spans="2:14" x14ac:dyDescent="0.35">
      <c r="B2195" s="2143"/>
      <c r="N2195" s="2143"/>
    </row>
    <row r="2196" spans="2:14" x14ac:dyDescent="0.35">
      <c r="B2196" s="2143"/>
      <c r="N2196" s="2143"/>
    </row>
    <row r="2197" spans="2:14" x14ac:dyDescent="0.35">
      <c r="B2197" s="2143"/>
      <c r="N2197" s="2143"/>
    </row>
    <row r="2198" spans="2:14" x14ac:dyDescent="0.35">
      <c r="B2198" s="2143"/>
      <c r="N2198" s="2143"/>
    </row>
    <row r="2199" spans="2:14" x14ac:dyDescent="0.35">
      <c r="B2199" s="2143"/>
      <c r="N2199" s="2143"/>
    </row>
    <row r="2200" spans="2:14" x14ac:dyDescent="0.35">
      <c r="B2200" s="2143"/>
      <c r="N2200" s="2143"/>
    </row>
    <row r="2201" spans="2:14" x14ac:dyDescent="0.35">
      <c r="B2201" s="2143"/>
      <c r="N2201" s="2143"/>
    </row>
    <row r="2202" spans="2:14" x14ac:dyDescent="0.35">
      <c r="B2202" s="2143"/>
      <c r="N2202" s="2143"/>
    </row>
    <row r="2203" spans="2:14" x14ac:dyDescent="0.35">
      <c r="B2203" s="2143"/>
      <c r="N2203" s="2143"/>
    </row>
    <row r="2204" spans="2:14" x14ac:dyDescent="0.35">
      <c r="B2204" s="2143"/>
      <c r="N2204" s="2143"/>
    </row>
    <row r="2205" spans="2:14" x14ac:dyDescent="0.35">
      <c r="B2205" s="2143"/>
      <c r="N2205" s="2143"/>
    </row>
    <row r="2206" spans="2:14" x14ac:dyDescent="0.35">
      <c r="B2206" s="2143"/>
      <c r="N2206" s="2143"/>
    </row>
    <row r="2207" spans="2:14" x14ac:dyDescent="0.35">
      <c r="B2207" s="2143"/>
      <c r="N2207" s="2143"/>
    </row>
    <row r="2208" spans="2:14" x14ac:dyDescent="0.35">
      <c r="B2208" s="2143"/>
      <c r="N2208" s="2143"/>
    </row>
    <row r="2209" spans="2:14" x14ac:dyDescent="0.35">
      <c r="B2209" s="2143"/>
      <c r="N2209" s="2143"/>
    </row>
    <row r="2210" spans="2:14" x14ac:dyDescent="0.35">
      <c r="B2210" s="2143"/>
      <c r="N2210" s="2143"/>
    </row>
    <row r="2211" spans="2:14" x14ac:dyDescent="0.35">
      <c r="B2211" s="2143"/>
      <c r="N2211" s="2143"/>
    </row>
    <row r="2212" spans="2:14" x14ac:dyDescent="0.35">
      <c r="B2212" s="2143"/>
      <c r="N2212" s="2143"/>
    </row>
    <row r="2213" spans="2:14" x14ac:dyDescent="0.35">
      <c r="B2213" s="2143"/>
      <c r="N2213" s="2143"/>
    </row>
    <row r="2214" spans="2:14" x14ac:dyDescent="0.35">
      <c r="B2214" s="2143"/>
      <c r="N2214" s="2143"/>
    </row>
    <row r="2215" spans="2:14" x14ac:dyDescent="0.35">
      <c r="B2215" s="2143"/>
      <c r="N2215" s="2143"/>
    </row>
    <row r="2216" spans="2:14" x14ac:dyDescent="0.35">
      <c r="B2216" s="2143"/>
      <c r="N2216" s="2143"/>
    </row>
    <row r="2217" spans="2:14" x14ac:dyDescent="0.35">
      <c r="B2217" s="2143"/>
      <c r="N2217" s="2143"/>
    </row>
    <row r="2218" spans="2:14" x14ac:dyDescent="0.35">
      <c r="B2218" s="2143"/>
      <c r="N2218" s="2143"/>
    </row>
    <row r="2219" spans="2:14" x14ac:dyDescent="0.35">
      <c r="B2219" s="2143"/>
      <c r="N2219" s="2143"/>
    </row>
    <row r="2220" spans="2:14" x14ac:dyDescent="0.35">
      <c r="B2220" s="2143"/>
      <c r="N2220" s="2143"/>
    </row>
    <row r="2221" spans="2:14" x14ac:dyDescent="0.35">
      <c r="B2221" s="2143"/>
      <c r="N2221" s="2143"/>
    </row>
    <row r="2222" spans="2:14" x14ac:dyDescent="0.35">
      <c r="B2222" s="2143"/>
      <c r="N2222" s="2143"/>
    </row>
    <row r="2223" spans="2:14" x14ac:dyDescent="0.35">
      <c r="B2223" s="2143"/>
      <c r="N2223" s="2143"/>
    </row>
    <row r="2224" spans="2:14" x14ac:dyDescent="0.35">
      <c r="B2224" s="2143"/>
      <c r="N2224" s="2143"/>
    </row>
    <row r="2225" spans="2:14" x14ac:dyDescent="0.35">
      <c r="B2225" s="2143"/>
      <c r="N2225" s="2143"/>
    </row>
    <row r="2226" spans="2:14" x14ac:dyDescent="0.35">
      <c r="B2226" s="2143"/>
      <c r="N2226" s="2143"/>
    </row>
    <row r="2227" spans="2:14" x14ac:dyDescent="0.35">
      <c r="B2227" s="2143"/>
      <c r="C2227" s="2732" t="s">
        <v>1982</v>
      </c>
      <c r="D2227" s="2732"/>
      <c r="E2227" s="2732"/>
      <c r="F2227" s="2732"/>
      <c r="G2227" s="2732"/>
      <c r="H2227" s="2732"/>
      <c r="I2227" s="2732"/>
      <c r="J2227" s="2732"/>
      <c r="K2227" s="2732"/>
      <c r="L2227" s="2732"/>
      <c r="M2227" s="2732"/>
      <c r="N2227" s="2143"/>
    </row>
    <row r="2228" spans="2:14" x14ac:dyDescent="0.35">
      <c r="B2228" s="2143"/>
      <c r="C2228" s="2732"/>
      <c r="D2228" s="2732"/>
      <c r="E2228" s="2732"/>
      <c r="F2228" s="2732"/>
      <c r="G2228" s="2732"/>
      <c r="H2228" s="2732"/>
      <c r="I2228" s="2732"/>
      <c r="J2228" s="2732"/>
      <c r="K2228" s="2732"/>
      <c r="L2228" s="2732"/>
      <c r="M2228" s="2732"/>
      <c r="N2228" s="2143"/>
    </row>
    <row r="2229" spans="2:14" x14ac:dyDescent="0.35">
      <c r="B2229" s="2143"/>
      <c r="C2229" s="2732"/>
      <c r="D2229" s="2732"/>
      <c r="E2229" s="2732"/>
      <c r="F2229" s="2732"/>
      <c r="G2229" s="2732"/>
      <c r="H2229" s="2732"/>
      <c r="I2229" s="2732"/>
      <c r="J2229" s="2732"/>
      <c r="K2229" s="2732"/>
      <c r="L2229" s="2732"/>
      <c r="M2229" s="2732"/>
      <c r="N2229" s="2143"/>
    </row>
    <row r="2230" spans="2:14" x14ac:dyDescent="0.35">
      <c r="B2230" s="2143"/>
      <c r="C2230" s="2732"/>
      <c r="D2230" s="2732"/>
      <c r="E2230" s="2732"/>
      <c r="F2230" s="2732"/>
      <c r="G2230" s="2732"/>
      <c r="H2230" s="2732"/>
      <c r="I2230" s="2732"/>
      <c r="J2230" s="2732"/>
      <c r="K2230" s="2732"/>
      <c r="L2230" s="2732"/>
      <c r="M2230" s="2732"/>
      <c r="N2230" s="2143"/>
    </row>
    <row r="2231" spans="2:14" x14ac:dyDescent="0.35">
      <c r="B2231" s="2143"/>
      <c r="C2231" s="2732"/>
      <c r="D2231" s="2732"/>
      <c r="E2231" s="2732"/>
      <c r="F2231" s="2732"/>
      <c r="G2231" s="2732"/>
      <c r="H2231" s="2732"/>
      <c r="I2231" s="2732"/>
      <c r="J2231" s="2732"/>
      <c r="K2231" s="2732"/>
      <c r="L2231" s="2732"/>
      <c r="M2231" s="2732"/>
      <c r="N2231" s="2143"/>
    </row>
    <row r="2232" spans="2:14" x14ac:dyDescent="0.35">
      <c r="B2232" s="2143"/>
      <c r="C2232" s="2732"/>
      <c r="D2232" s="2732"/>
      <c r="E2232" s="2732"/>
      <c r="F2232" s="2732"/>
      <c r="G2232" s="2732"/>
      <c r="H2232" s="2732"/>
      <c r="I2232" s="2732"/>
      <c r="J2232" s="2732"/>
      <c r="K2232" s="2732"/>
      <c r="L2232" s="2732"/>
      <c r="M2232" s="2732"/>
      <c r="N2232" s="2143"/>
    </row>
    <row r="2233" spans="2:14" x14ac:dyDescent="0.35">
      <c r="B2233" s="2143"/>
      <c r="N2233" s="2143"/>
    </row>
    <row r="2234" spans="2:14" x14ac:dyDescent="0.35">
      <c r="B2234" s="2143"/>
      <c r="N2234" s="2143"/>
    </row>
    <row r="2235" spans="2:14" x14ac:dyDescent="0.35">
      <c r="B2235" s="2143"/>
      <c r="N2235" s="2143"/>
    </row>
    <row r="2236" spans="2:14" x14ac:dyDescent="0.35">
      <c r="B2236" s="2143"/>
      <c r="N2236" s="2143"/>
    </row>
    <row r="2237" spans="2:14" x14ac:dyDescent="0.35">
      <c r="B2237" s="2143"/>
      <c r="N2237" s="2143"/>
    </row>
    <row r="2238" spans="2:14" x14ac:dyDescent="0.35">
      <c r="B2238" s="2143"/>
      <c r="N2238" s="2143"/>
    </row>
    <row r="2239" spans="2:14" x14ac:dyDescent="0.35">
      <c r="B2239" s="2143"/>
      <c r="N2239" s="2143"/>
    </row>
    <row r="2240" spans="2:14" x14ac:dyDescent="0.35">
      <c r="B2240" s="2143"/>
      <c r="N2240" s="2143"/>
    </row>
    <row r="2241" spans="2:14" x14ac:dyDescent="0.35">
      <c r="B2241" s="2143"/>
      <c r="N2241" s="2143"/>
    </row>
    <row r="2242" spans="2:14" x14ac:dyDescent="0.35">
      <c r="B2242" s="2143"/>
      <c r="N2242" s="2143"/>
    </row>
    <row r="2243" spans="2:14" x14ac:dyDescent="0.35">
      <c r="B2243" s="2143"/>
      <c r="N2243" s="2143"/>
    </row>
    <row r="2244" spans="2:14" x14ac:dyDescent="0.35">
      <c r="B2244" s="2143"/>
      <c r="N2244" s="2143"/>
    </row>
    <row r="2245" spans="2:14" x14ac:dyDescent="0.35">
      <c r="B2245" s="2143"/>
      <c r="N2245" s="2143"/>
    </row>
    <row r="2246" spans="2:14" x14ac:dyDescent="0.35">
      <c r="B2246" s="2143"/>
      <c r="N2246" s="2143"/>
    </row>
    <row r="2247" spans="2:14" x14ac:dyDescent="0.35">
      <c r="B2247" s="2143"/>
      <c r="N2247" s="2143"/>
    </row>
    <row r="2248" spans="2:14" x14ac:dyDescent="0.35">
      <c r="B2248" s="2143"/>
      <c r="N2248" s="2143"/>
    </row>
    <row r="2249" spans="2:14" x14ac:dyDescent="0.35">
      <c r="B2249" s="2143"/>
      <c r="N2249" s="2143"/>
    </row>
    <row r="2250" spans="2:14" x14ac:dyDescent="0.35">
      <c r="B2250" s="2143"/>
      <c r="N2250" s="2143"/>
    </row>
    <row r="2251" spans="2:14" x14ac:dyDescent="0.35">
      <c r="B2251" s="2143"/>
      <c r="N2251" s="2143"/>
    </row>
    <row r="2252" spans="2:14" x14ac:dyDescent="0.35">
      <c r="B2252" s="2143"/>
      <c r="N2252" s="2143"/>
    </row>
    <row r="2253" spans="2:14" x14ac:dyDescent="0.35">
      <c r="B2253" s="2143"/>
      <c r="N2253" s="2143"/>
    </row>
    <row r="2254" spans="2:14" x14ac:dyDescent="0.35">
      <c r="B2254" s="2143"/>
      <c r="N2254" s="2143"/>
    </row>
    <row r="2255" spans="2:14" x14ac:dyDescent="0.35">
      <c r="B2255" s="2143"/>
      <c r="N2255" s="2143"/>
    </row>
    <row r="2256" spans="2:14" x14ac:dyDescent="0.35">
      <c r="B2256" s="2143"/>
      <c r="N2256" s="2143"/>
    </row>
    <row r="2257" spans="2:14" x14ac:dyDescent="0.35">
      <c r="B2257" s="2143"/>
      <c r="N2257" s="2143"/>
    </row>
    <row r="2258" spans="2:14" x14ac:dyDescent="0.35">
      <c r="B2258" s="2143"/>
      <c r="N2258" s="2143"/>
    </row>
    <row r="2259" spans="2:14" x14ac:dyDescent="0.35">
      <c r="B2259" s="2143"/>
      <c r="N2259" s="2143"/>
    </row>
    <row r="2260" spans="2:14" ht="16" thickBot="1" x14ac:dyDescent="0.4">
      <c r="B2260" s="2143"/>
      <c r="N2260" s="2143"/>
    </row>
    <row r="2261" spans="2:14" ht="16" thickBot="1" x14ac:dyDescent="0.4">
      <c r="B2261" s="2143"/>
      <c r="D2261" s="2738" t="s">
        <v>1982</v>
      </c>
      <c r="E2261" s="2739"/>
      <c r="F2261" s="2740"/>
      <c r="N2261" s="2143"/>
    </row>
    <row r="2262" spans="2:14" x14ac:dyDescent="0.35">
      <c r="B2262" s="2143"/>
      <c r="C2262" s="2736" t="s">
        <v>1984</v>
      </c>
      <c r="D2262" s="2737"/>
      <c r="E2262" s="2737"/>
      <c r="F2262" s="2737"/>
      <c r="G2262" s="2737"/>
      <c r="H2262" s="2737"/>
      <c r="I2262" s="2737"/>
      <c r="J2262" s="2737"/>
      <c r="K2262" s="2737"/>
      <c r="L2262" s="2737"/>
      <c r="M2262" s="2737"/>
      <c r="N2262" s="2143"/>
    </row>
    <row r="2263" spans="2:14" x14ac:dyDescent="0.35">
      <c r="B2263" s="2143"/>
      <c r="C2263" s="2736"/>
      <c r="D2263" s="2737"/>
      <c r="E2263" s="2737"/>
      <c r="F2263" s="2737"/>
      <c r="G2263" s="2737"/>
      <c r="H2263" s="2737"/>
      <c r="I2263" s="2737"/>
      <c r="J2263" s="2737"/>
      <c r="K2263" s="2737"/>
      <c r="L2263" s="2737"/>
      <c r="M2263" s="2737"/>
      <c r="N2263" s="2143"/>
    </row>
    <row r="2264" spans="2:14" x14ac:dyDescent="0.35">
      <c r="B2264" s="2143"/>
      <c r="N2264" s="2143"/>
    </row>
    <row r="2265" spans="2:14" x14ac:dyDescent="0.35">
      <c r="B2265" s="2143"/>
      <c r="N2265" s="2143"/>
    </row>
    <row r="2266" spans="2:14" x14ac:dyDescent="0.35">
      <c r="B2266" s="2143"/>
      <c r="N2266" s="2143"/>
    </row>
    <row r="2267" spans="2:14" x14ac:dyDescent="0.35">
      <c r="B2267" s="2143"/>
      <c r="N2267" s="2143"/>
    </row>
    <row r="2268" spans="2:14" x14ac:dyDescent="0.35">
      <c r="B2268" s="2143"/>
      <c r="N2268" s="2143"/>
    </row>
    <row r="2269" spans="2:14" x14ac:dyDescent="0.35">
      <c r="B2269" s="2143"/>
      <c r="N2269" s="2143"/>
    </row>
    <row r="2270" spans="2:14" x14ac:dyDescent="0.35">
      <c r="B2270" s="2143"/>
      <c r="N2270" s="2143"/>
    </row>
    <row r="2271" spans="2:14" x14ac:dyDescent="0.35">
      <c r="B2271" s="2143"/>
      <c r="N2271" s="2143"/>
    </row>
    <row r="2272" spans="2:14" x14ac:dyDescent="0.35">
      <c r="B2272" s="2143"/>
      <c r="N2272" s="2143"/>
    </row>
    <row r="2273" spans="2:14" x14ac:dyDescent="0.35">
      <c r="B2273" s="2143"/>
      <c r="N2273" s="2143"/>
    </row>
    <row r="2274" spans="2:14" x14ac:dyDescent="0.35">
      <c r="B2274" s="2143"/>
      <c r="N2274" s="2143"/>
    </row>
    <row r="2275" spans="2:14" x14ac:dyDescent="0.35">
      <c r="B2275" s="2143"/>
      <c r="N2275" s="2143"/>
    </row>
    <row r="2276" spans="2:14" x14ac:dyDescent="0.35">
      <c r="B2276" s="2143"/>
      <c r="N2276" s="2143"/>
    </row>
    <row r="2277" spans="2:14" x14ac:dyDescent="0.35">
      <c r="B2277" s="2143"/>
      <c r="N2277" s="2143"/>
    </row>
    <row r="2278" spans="2:14" x14ac:dyDescent="0.35">
      <c r="B2278" s="2143"/>
      <c r="N2278" s="2143"/>
    </row>
    <row r="2279" spans="2:14" x14ac:dyDescent="0.35">
      <c r="B2279" s="2143"/>
      <c r="N2279" s="2143"/>
    </row>
    <row r="2280" spans="2:14" x14ac:dyDescent="0.35">
      <c r="B2280" s="2143"/>
      <c r="N2280" s="2143"/>
    </row>
    <row r="2281" spans="2:14" x14ac:dyDescent="0.35">
      <c r="B2281" s="2143"/>
      <c r="N2281" s="2143"/>
    </row>
    <row r="2282" spans="2:14" x14ac:dyDescent="0.35">
      <c r="B2282" s="2143"/>
      <c r="N2282" s="2143"/>
    </row>
    <row r="2283" spans="2:14" x14ac:dyDescent="0.35">
      <c r="B2283" s="2143"/>
      <c r="N2283" s="2143"/>
    </row>
    <row r="2284" spans="2:14" x14ac:dyDescent="0.35">
      <c r="B2284" s="2143"/>
      <c r="N2284" s="2143"/>
    </row>
    <row r="2285" spans="2:14" x14ac:dyDescent="0.35">
      <c r="B2285" s="2143"/>
      <c r="N2285" s="2143"/>
    </row>
    <row r="2286" spans="2:14" x14ac:dyDescent="0.35">
      <c r="B2286" s="2143"/>
      <c r="N2286" s="2143"/>
    </row>
    <row r="2287" spans="2:14" x14ac:dyDescent="0.35">
      <c r="B2287" s="2143"/>
      <c r="N2287" s="2143"/>
    </row>
    <row r="2288" spans="2:14" x14ac:dyDescent="0.35">
      <c r="B2288" s="2143"/>
      <c r="N2288" s="2143"/>
    </row>
    <row r="2289" spans="2:14" x14ac:dyDescent="0.35">
      <c r="B2289" s="2143"/>
      <c r="N2289" s="2143"/>
    </row>
    <row r="2290" spans="2:14" x14ac:dyDescent="0.35">
      <c r="B2290" s="2143"/>
      <c r="N2290" s="2143"/>
    </row>
    <row r="2291" spans="2:14" x14ac:dyDescent="0.35">
      <c r="B2291" s="2143"/>
      <c r="N2291" s="2143"/>
    </row>
    <row r="2292" spans="2:14" x14ac:dyDescent="0.35">
      <c r="B2292" s="2143"/>
      <c r="N2292" s="2143"/>
    </row>
    <row r="2293" spans="2:14" x14ac:dyDescent="0.35">
      <c r="B2293" s="2143"/>
      <c r="N2293" s="2143"/>
    </row>
    <row r="2294" spans="2:14" x14ac:dyDescent="0.35">
      <c r="B2294" s="2143"/>
      <c r="N2294" s="2143"/>
    </row>
    <row r="2295" spans="2:14" x14ac:dyDescent="0.35">
      <c r="B2295" s="2143"/>
      <c r="N2295" s="2143"/>
    </row>
    <row r="2296" spans="2:14" x14ac:dyDescent="0.35">
      <c r="B2296" s="2143"/>
      <c r="N2296" s="2143"/>
    </row>
    <row r="2297" spans="2:14" x14ac:dyDescent="0.35">
      <c r="B2297" s="2143"/>
      <c r="N2297" s="2143"/>
    </row>
    <row r="2298" spans="2:14" x14ac:dyDescent="0.35">
      <c r="B2298" s="2143"/>
      <c r="N2298" s="2143"/>
    </row>
    <row r="2299" spans="2:14" x14ac:dyDescent="0.35">
      <c r="B2299" s="2143"/>
      <c r="N2299" s="2143"/>
    </row>
    <row r="2300" spans="2:14" x14ac:dyDescent="0.35">
      <c r="B2300" s="2143"/>
      <c r="N2300" s="2143"/>
    </row>
    <row r="2301" spans="2:14" x14ac:dyDescent="0.35">
      <c r="B2301" s="2143"/>
      <c r="N2301" s="2143"/>
    </row>
    <row r="2302" spans="2:14" x14ac:dyDescent="0.35">
      <c r="B2302" s="2143"/>
      <c r="N2302" s="2143"/>
    </row>
    <row r="2303" spans="2:14" x14ac:dyDescent="0.35">
      <c r="B2303" s="2143"/>
      <c r="N2303" s="2143"/>
    </row>
    <row r="2304" spans="2:14" x14ac:dyDescent="0.35">
      <c r="B2304" s="2143"/>
      <c r="N2304" s="2143"/>
    </row>
    <row r="2305" spans="2:14" x14ac:dyDescent="0.35">
      <c r="B2305" s="2143"/>
      <c r="N2305" s="2143"/>
    </row>
    <row r="2306" spans="2:14" x14ac:dyDescent="0.35">
      <c r="B2306" s="2143"/>
      <c r="N2306" s="2143"/>
    </row>
    <row r="2307" spans="2:14" x14ac:dyDescent="0.35">
      <c r="B2307" s="2143"/>
      <c r="N2307" s="2143"/>
    </row>
    <row r="2308" spans="2:14" x14ac:dyDescent="0.35">
      <c r="B2308" s="2143"/>
      <c r="N2308" s="2143"/>
    </row>
    <row r="2309" spans="2:14" x14ac:dyDescent="0.35">
      <c r="B2309" s="2143"/>
      <c r="N2309" s="2143"/>
    </row>
    <row r="2310" spans="2:14" x14ac:dyDescent="0.35">
      <c r="B2310" s="2143"/>
      <c r="N2310" s="2143"/>
    </row>
    <row r="2311" spans="2:14" x14ac:dyDescent="0.35">
      <c r="B2311" s="2143"/>
      <c r="N2311" s="2143"/>
    </row>
    <row r="2312" spans="2:14" x14ac:dyDescent="0.35">
      <c r="B2312" s="2143"/>
      <c r="N2312" s="2143"/>
    </row>
    <row r="2313" spans="2:14" x14ac:dyDescent="0.35">
      <c r="B2313" s="2143"/>
      <c r="N2313" s="2143"/>
    </row>
    <row r="2314" spans="2:14" x14ac:dyDescent="0.35">
      <c r="B2314" s="2143"/>
      <c r="N2314" s="2143"/>
    </row>
    <row r="2315" spans="2:14" x14ac:dyDescent="0.35">
      <c r="B2315" s="2143"/>
      <c r="N2315" s="2143"/>
    </row>
    <row r="2316" spans="2:14" x14ac:dyDescent="0.35">
      <c r="B2316" s="2143"/>
      <c r="N2316" s="2143"/>
    </row>
    <row r="2317" spans="2:14" x14ac:dyDescent="0.35">
      <c r="B2317" s="2143"/>
      <c r="N2317" s="2143"/>
    </row>
    <row r="2318" spans="2:14" x14ac:dyDescent="0.35">
      <c r="B2318" s="2143"/>
      <c r="N2318" s="2143"/>
    </row>
    <row r="2319" spans="2:14" x14ac:dyDescent="0.35">
      <c r="B2319" s="2143"/>
      <c r="N2319" s="2143"/>
    </row>
    <row r="2320" spans="2:14" x14ac:dyDescent="0.35">
      <c r="B2320" s="2143"/>
      <c r="N2320" s="2143"/>
    </row>
    <row r="2321" spans="2:14" x14ac:dyDescent="0.35">
      <c r="B2321" s="2143"/>
      <c r="N2321" s="2143"/>
    </row>
    <row r="2322" spans="2:14" x14ac:dyDescent="0.35">
      <c r="B2322" s="2143"/>
      <c r="N2322" s="2143"/>
    </row>
    <row r="2323" spans="2:14" x14ac:dyDescent="0.35">
      <c r="B2323" s="2143"/>
      <c r="N2323" s="2143"/>
    </row>
    <row r="2324" spans="2:14" x14ac:dyDescent="0.35">
      <c r="B2324" s="2143"/>
      <c r="N2324" s="2143"/>
    </row>
    <row r="2325" spans="2:14" x14ac:dyDescent="0.35">
      <c r="B2325" s="2143"/>
      <c r="N2325" s="2143"/>
    </row>
    <row r="2326" spans="2:14" x14ac:dyDescent="0.35">
      <c r="B2326" s="2143"/>
      <c r="N2326" s="2143"/>
    </row>
    <row r="2327" spans="2:14" x14ac:dyDescent="0.35">
      <c r="B2327" s="2143"/>
      <c r="N2327" s="2143"/>
    </row>
    <row r="2328" spans="2:14" x14ac:dyDescent="0.35">
      <c r="B2328" s="2143"/>
      <c r="N2328" s="2143"/>
    </row>
    <row r="2329" spans="2:14" x14ac:dyDescent="0.35">
      <c r="B2329" s="2143"/>
      <c r="N2329" s="2143"/>
    </row>
    <row r="2330" spans="2:14" x14ac:dyDescent="0.35">
      <c r="B2330" s="2143"/>
      <c r="N2330" s="2143"/>
    </row>
    <row r="2331" spans="2:14" x14ac:dyDescent="0.35">
      <c r="B2331" s="2143"/>
      <c r="N2331" s="2143"/>
    </row>
    <row r="2332" spans="2:14" x14ac:dyDescent="0.35">
      <c r="B2332" s="2143"/>
      <c r="N2332" s="2143"/>
    </row>
    <row r="2333" spans="2:14" x14ac:dyDescent="0.35">
      <c r="B2333" s="2143"/>
      <c r="N2333" s="2143"/>
    </row>
    <row r="2334" spans="2:14" x14ac:dyDescent="0.35">
      <c r="B2334" s="2143"/>
      <c r="N2334" s="2143"/>
    </row>
    <row r="2335" spans="2:14" x14ac:dyDescent="0.35">
      <c r="B2335" s="2143"/>
      <c r="N2335" s="2143"/>
    </row>
    <row r="2336" spans="2:14" x14ac:dyDescent="0.35">
      <c r="B2336" s="2143"/>
      <c r="N2336" s="2143"/>
    </row>
    <row r="2337" spans="2:14" x14ac:dyDescent="0.35">
      <c r="B2337" s="2143"/>
      <c r="N2337" s="2143"/>
    </row>
    <row r="2338" spans="2:14" x14ac:dyDescent="0.35">
      <c r="B2338" s="2143"/>
      <c r="N2338" s="2143"/>
    </row>
    <row r="2339" spans="2:14" x14ac:dyDescent="0.35">
      <c r="B2339" s="2143"/>
      <c r="N2339" s="2143"/>
    </row>
    <row r="2340" spans="2:14" x14ac:dyDescent="0.35">
      <c r="B2340" s="2143"/>
      <c r="N2340" s="2143"/>
    </row>
    <row r="2341" spans="2:14" x14ac:dyDescent="0.35">
      <c r="B2341" s="2143"/>
      <c r="N2341" s="2143"/>
    </row>
    <row r="2342" spans="2:14" x14ac:dyDescent="0.35">
      <c r="B2342" s="2143"/>
      <c r="N2342" s="2143"/>
    </row>
    <row r="2343" spans="2:14" x14ac:dyDescent="0.35">
      <c r="B2343" s="2143"/>
      <c r="N2343" s="2143"/>
    </row>
    <row r="2344" spans="2:14" x14ac:dyDescent="0.35">
      <c r="B2344" s="2143"/>
      <c r="N2344" s="2143"/>
    </row>
    <row r="2345" spans="2:14" x14ac:dyDescent="0.35">
      <c r="B2345" s="2143"/>
      <c r="N2345" s="2143"/>
    </row>
    <row r="2346" spans="2:14" x14ac:dyDescent="0.35">
      <c r="B2346" s="2143"/>
      <c r="N2346" s="2143"/>
    </row>
    <row r="2347" spans="2:14" x14ac:dyDescent="0.35">
      <c r="B2347" s="2143"/>
      <c r="N2347" s="2143"/>
    </row>
    <row r="2348" spans="2:14" x14ac:dyDescent="0.35">
      <c r="B2348" s="2143"/>
      <c r="N2348" s="2143"/>
    </row>
    <row r="2349" spans="2:14" x14ac:dyDescent="0.35">
      <c r="B2349" s="2143"/>
      <c r="N2349" s="2143"/>
    </row>
    <row r="2350" spans="2:14" x14ac:dyDescent="0.35">
      <c r="B2350" s="2143"/>
      <c r="N2350" s="2143"/>
    </row>
    <row r="2351" spans="2:14" x14ac:dyDescent="0.35">
      <c r="B2351" s="2143"/>
      <c r="N2351" s="2143"/>
    </row>
    <row r="2352" spans="2:14" x14ac:dyDescent="0.35">
      <c r="B2352" s="2143"/>
      <c r="N2352" s="2143"/>
    </row>
    <row r="2353" spans="2:14" x14ac:dyDescent="0.35">
      <c r="B2353" s="2143"/>
      <c r="N2353" s="2143"/>
    </row>
    <row r="2354" spans="2:14" x14ac:dyDescent="0.35">
      <c r="B2354" s="2143"/>
      <c r="N2354" s="2143"/>
    </row>
    <row r="2355" spans="2:14" x14ac:dyDescent="0.35">
      <c r="B2355" s="2143"/>
      <c r="N2355" s="2143"/>
    </row>
    <row r="2356" spans="2:14" x14ac:dyDescent="0.35">
      <c r="B2356" s="2143"/>
      <c r="N2356" s="2143"/>
    </row>
    <row r="2357" spans="2:14" x14ac:dyDescent="0.35">
      <c r="B2357" s="2143"/>
      <c r="N2357" s="2143"/>
    </row>
    <row r="2358" spans="2:14" x14ac:dyDescent="0.35">
      <c r="B2358" s="2143"/>
      <c r="N2358" s="2143"/>
    </row>
    <row r="2359" spans="2:14" x14ac:dyDescent="0.35">
      <c r="B2359" s="2143"/>
      <c r="N2359" s="2143"/>
    </row>
    <row r="2360" spans="2:14" x14ac:dyDescent="0.35">
      <c r="B2360" s="2143"/>
      <c r="N2360" s="2143"/>
    </row>
    <row r="2361" spans="2:14" x14ac:dyDescent="0.35">
      <c r="B2361" s="2143"/>
      <c r="N2361" s="2143"/>
    </row>
    <row r="2362" spans="2:14" x14ac:dyDescent="0.35">
      <c r="B2362" s="2143"/>
      <c r="N2362" s="2143"/>
    </row>
    <row r="2363" spans="2:14" x14ac:dyDescent="0.35">
      <c r="B2363" s="2143"/>
      <c r="N2363" s="2143"/>
    </row>
    <row r="2364" spans="2:14" x14ac:dyDescent="0.35">
      <c r="B2364" s="2143"/>
      <c r="N2364" s="2143"/>
    </row>
    <row r="2365" spans="2:14" x14ac:dyDescent="0.35">
      <c r="B2365" s="2143"/>
      <c r="N2365" s="2143"/>
    </row>
    <row r="2366" spans="2:14" x14ac:dyDescent="0.35">
      <c r="B2366" s="2143"/>
      <c r="N2366" s="2143"/>
    </row>
    <row r="2367" spans="2:14" x14ac:dyDescent="0.35">
      <c r="B2367" s="2143"/>
      <c r="N2367" s="2143"/>
    </row>
    <row r="2368" spans="2:14" x14ac:dyDescent="0.35">
      <c r="B2368" s="2143"/>
      <c r="N2368" s="2143"/>
    </row>
    <row r="2369" spans="2:14" x14ac:dyDescent="0.35">
      <c r="B2369" s="2143"/>
      <c r="N2369" s="2143"/>
    </row>
    <row r="2370" spans="2:14" x14ac:dyDescent="0.35">
      <c r="B2370" s="2143"/>
      <c r="N2370" s="2143"/>
    </row>
    <row r="2371" spans="2:14" x14ac:dyDescent="0.35">
      <c r="B2371" s="2143"/>
      <c r="N2371" s="2143"/>
    </row>
    <row r="2372" spans="2:14" x14ac:dyDescent="0.35">
      <c r="B2372" s="2143"/>
      <c r="N2372" s="2143"/>
    </row>
    <row r="2373" spans="2:14" x14ac:dyDescent="0.35">
      <c r="B2373" s="2143"/>
      <c r="N2373" s="2143"/>
    </row>
    <row r="2374" spans="2:14" x14ac:dyDescent="0.35">
      <c r="B2374" s="2143"/>
      <c r="N2374" s="2143"/>
    </row>
    <row r="2375" spans="2:14" x14ac:dyDescent="0.35">
      <c r="B2375" s="2143"/>
      <c r="N2375" s="2143"/>
    </row>
    <row r="2376" spans="2:14" x14ac:dyDescent="0.35">
      <c r="B2376" s="2143"/>
      <c r="N2376" s="2143"/>
    </row>
    <row r="2377" spans="2:14" x14ac:dyDescent="0.35">
      <c r="B2377" s="2143"/>
      <c r="N2377" s="2143"/>
    </row>
    <row r="2378" spans="2:14" x14ac:dyDescent="0.35">
      <c r="B2378" s="2143"/>
      <c r="N2378" s="2143"/>
    </row>
    <row r="2379" spans="2:14" x14ac:dyDescent="0.35">
      <c r="B2379" s="2143"/>
      <c r="N2379" s="2143"/>
    </row>
    <row r="2380" spans="2:14" x14ac:dyDescent="0.35">
      <c r="B2380" s="2143"/>
      <c r="N2380" s="2143"/>
    </row>
    <row r="2381" spans="2:14" x14ac:dyDescent="0.35">
      <c r="B2381" s="2143"/>
      <c r="N2381" s="2143"/>
    </row>
    <row r="2382" spans="2:14" x14ac:dyDescent="0.35">
      <c r="B2382" s="2143"/>
      <c r="N2382" s="2143"/>
    </row>
    <row r="2383" spans="2:14" x14ac:dyDescent="0.35">
      <c r="B2383" s="2143"/>
      <c r="N2383" s="2143"/>
    </row>
    <row r="2384" spans="2:14" x14ac:dyDescent="0.35">
      <c r="B2384" s="2143"/>
      <c r="N2384" s="2143"/>
    </row>
    <row r="2385" spans="2:14" x14ac:dyDescent="0.35">
      <c r="B2385" s="2143"/>
      <c r="N2385" s="2143"/>
    </row>
    <row r="2386" spans="2:14" x14ac:dyDescent="0.35">
      <c r="B2386" s="2143"/>
      <c r="N2386" s="2143"/>
    </row>
    <row r="2387" spans="2:14" x14ac:dyDescent="0.35">
      <c r="B2387" s="2143"/>
      <c r="N2387" s="2143"/>
    </row>
    <row r="2388" spans="2:14" x14ac:dyDescent="0.35">
      <c r="B2388" s="2143"/>
      <c r="N2388" s="2143"/>
    </row>
    <row r="2389" spans="2:14" x14ac:dyDescent="0.35">
      <c r="B2389" s="2143"/>
      <c r="N2389" s="2143"/>
    </row>
    <row r="2390" spans="2:14" x14ac:dyDescent="0.35">
      <c r="B2390" s="2143"/>
      <c r="N2390" s="2143"/>
    </row>
    <row r="2391" spans="2:14" x14ac:dyDescent="0.35">
      <c r="B2391" s="2143"/>
      <c r="N2391" s="2143"/>
    </row>
    <row r="2392" spans="2:14" x14ac:dyDescent="0.35">
      <c r="B2392" s="2143"/>
      <c r="N2392" s="2143"/>
    </row>
    <row r="2393" spans="2:14" x14ac:dyDescent="0.35">
      <c r="B2393" s="2143"/>
      <c r="N2393" s="2143"/>
    </row>
    <row r="2394" spans="2:14" x14ac:dyDescent="0.35">
      <c r="B2394" s="2143"/>
      <c r="N2394" s="2143"/>
    </row>
    <row r="2395" spans="2:14" x14ac:dyDescent="0.35">
      <c r="B2395" s="2143"/>
      <c r="N2395" s="2143"/>
    </row>
    <row r="2396" spans="2:14" x14ac:dyDescent="0.35">
      <c r="B2396" s="2143"/>
      <c r="N2396" s="2143"/>
    </row>
    <row r="2397" spans="2:14" x14ac:dyDescent="0.35">
      <c r="B2397" s="2143"/>
      <c r="N2397" s="2143"/>
    </row>
    <row r="2398" spans="2:14" x14ac:dyDescent="0.35">
      <c r="B2398" s="2143"/>
      <c r="N2398" s="2143"/>
    </row>
    <row r="2399" spans="2:14" x14ac:dyDescent="0.35">
      <c r="B2399" s="2143"/>
      <c r="N2399" s="2143"/>
    </row>
    <row r="2400" spans="2:14" x14ac:dyDescent="0.35">
      <c r="B2400" s="2143"/>
      <c r="N2400" s="2143"/>
    </row>
    <row r="2401" spans="2:14" x14ac:dyDescent="0.35">
      <c r="B2401" s="2143"/>
      <c r="N2401" s="2143"/>
    </row>
    <row r="2402" spans="2:14" x14ac:dyDescent="0.35">
      <c r="B2402" s="2143"/>
      <c r="N2402" s="2143"/>
    </row>
    <row r="2403" spans="2:14" x14ac:dyDescent="0.35">
      <c r="B2403" s="2143"/>
      <c r="N2403" s="2143"/>
    </row>
    <row r="2404" spans="2:14" x14ac:dyDescent="0.35">
      <c r="B2404" s="2143"/>
      <c r="N2404" s="2143"/>
    </row>
    <row r="2405" spans="2:14" x14ac:dyDescent="0.35">
      <c r="B2405" s="2143"/>
      <c r="N2405" s="2143"/>
    </row>
    <row r="2406" spans="2:14" x14ac:dyDescent="0.35">
      <c r="B2406" s="2143"/>
      <c r="N2406" s="2143"/>
    </row>
    <row r="2407" spans="2:14" x14ac:dyDescent="0.35">
      <c r="B2407" s="2143"/>
      <c r="N2407" s="2143"/>
    </row>
    <row r="2408" spans="2:14" x14ac:dyDescent="0.35">
      <c r="B2408" s="2143"/>
      <c r="N2408" s="2143"/>
    </row>
    <row r="2409" spans="2:14" x14ac:dyDescent="0.35">
      <c r="B2409" s="2143"/>
      <c r="N2409" s="2143"/>
    </row>
    <row r="2410" spans="2:14" x14ac:dyDescent="0.35">
      <c r="B2410" s="2143"/>
      <c r="N2410" s="2143"/>
    </row>
    <row r="2411" spans="2:14" x14ac:dyDescent="0.35">
      <c r="B2411" s="2143"/>
      <c r="N2411" s="2143"/>
    </row>
    <row r="2412" spans="2:14" x14ac:dyDescent="0.35">
      <c r="B2412" s="2143"/>
      <c r="N2412" s="2143"/>
    </row>
    <row r="2413" spans="2:14" x14ac:dyDescent="0.35">
      <c r="B2413" s="2143"/>
      <c r="N2413" s="2143"/>
    </row>
    <row r="2414" spans="2:14" x14ac:dyDescent="0.35">
      <c r="B2414" s="2143"/>
      <c r="N2414" s="2143"/>
    </row>
    <row r="2415" spans="2:14" x14ac:dyDescent="0.35">
      <c r="B2415" s="2143"/>
      <c r="N2415" s="2143"/>
    </row>
    <row r="2416" spans="2:14" x14ac:dyDescent="0.35">
      <c r="B2416" s="2143"/>
      <c r="N2416" s="2143"/>
    </row>
    <row r="2417" spans="2:14" x14ac:dyDescent="0.35">
      <c r="B2417" s="2143"/>
      <c r="N2417" s="2143"/>
    </row>
    <row r="2418" spans="2:14" x14ac:dyDescent="0.35">
      <c r="B2418" s="2143"/>
      <c r="N2418" s="2143"/>
    </row>
    <row r="2419" spans="2:14" x14ac:dyDescent="0.35">
      <c r="B2419" s="2143"/>
      <c r="N2419" s="2143"/>
    </row>
    <row r="2420" spans="2:14" x14ac:dyDescent="0.35">
      <c r="B2420" s="2143"/>
      <c r="N2420" s="2143"/>
    </row>
    <row r="2421" spans="2:14" x14ac:dyDescent="0.35">
      <c r="B2421" s="2143"/>
      <c r="N2421" s="2143"/>
    </row>
    <row r="2422" spans="2:14" x14ac:dyDescent="0.35">
      <c r="B2422" s="2143"/>
      <c r="N2422" s="2143"/>
    </row>
    <row r="2423" spans="2:14" x14ac:dyDescent="0.35">
      <c r="B2423" s="2143"/>
      <c r="N2423" s="2143"/>
    </row>
    <row r="2424" spans="2:14" x14ac:dyDescent="0.35">
      <c r="B2424" s="2143"/>
      <c r="N2424" s="2143"/>
    </row>
    <row r="2425" spans="2:14" x14ac:dyDescent="0.35">
      <c r="B2425" s="2143"/>
      <c r="N2425" s="2143"/>
    </row>
    <row r="2426" spans="2:14" x14ac:dyDescent="0.35">
      <c r="B2426" s="2143"/>
      <c r="N2426" s="2143"/>
    </row>
    <row r="2427" spans="2:14" x14ac:dyDescent="0.35">
      <c r="B2427" s="2143"/>
      <c r="N2427" s="2143"/>
    </row>
    <row r="2428" spans="2:14" x14ac:dyDescent="0.35">
      <c r="B2428" s="2143"/>
      <c r="N2428" s="2143"/>
    </row>
    <row r="2429" spans="2:14" x14ac:dyDescent="0.35">
      <c r="B2429" s="2143"/>
      <c r="N2429" s="2143"/>
    </row>
    <row r="2430" spans="2:14" x14ac:dyDescent="0.35">
      <c r="B2430" s="2143"/>
      <c r="N2430" s="2143"/>
    </row>
    <row r="2431" spans="2:14" x14ac:dyDescent="0.35">
      <c r="B2431" s="2143"/>
      <c r="N2431" s="2143"/>
    </row>
    <row r="2432" spans="2:14" x14ac:dyDescent="0.35">
      <c r="B2432" s="2143"/>
      <c r="N2432" s="2143"/>
    </row>
    <row r="2433" spans="2:14" x14ac:dyDescent="0.35">
      <c r="B2433" s="2143"/>
      <c r="N2433" s="2143"/>
    </row>
    <row r="2434" spans="2:14" x14ac:dyDescent="0.35">
      <c r="B2434" s="2143"/>
      <c r="N2434" s="2143"/>
    </row>
    <row r="2435" spans="2:14" x14ac:dyDescent="0.35">
      <c r="B2435" s="2143"/>
      <c r="N2435" s="2143"/>
    </row>
    <row r="2436" spans="2:14" x14ac:dyDescent="0.35">
      <c r="B2436" s="2143"/>
      <c r="N2436" s="2143"/>
    </row>
    <row r="2437" spans="2:14" x14ac:dyDescent="0.35">
      <c r="B2437" s="2143"/>
      <c r="N2437" s="2143"/>
    </row>
    <row r="2438" spans="2:14" x14ac:dyDescent="0.35">
      <c r="B2438" s="2143"/>
      <c r="N2438" s="2143"/>
    </row>
    <row r="2439" spans="2:14" x14ac:dyDescent="0.35">
      <c r="B2439" s="2143"/>
      <c r="N2439" s="2143"/>
    </row>
    <row r="2440" spans="2:14" x14ac:dyDescent="0.35">
      <c r="B2440" s="2143"/>
      <c r="N2440" s="2143"/>
    </row>
    <row r="2441" spans="2:14" x14ac:dyDescent="0.35">
      <c r="B2441" s="2143"/>
      <c r="N2441" s="2143"/>
    </row>
    <row r="2442" spans="2:14" x14ac:dyDescent="0.35">
      <c r="B2442" s="2143"/>
      <c r="N2442" s="2143"/>
    </row>
    <row r="2443" spans="2:14" x14ac:dyDescent="0.35">
      <c r="B2443" s="2143"/>
      <c r="N2443" s="2143"/>
    </row>
    <row r="2444" spans="2:14" x14ac:dyDescent="0.35">
      <c r="B2444" s="2143"/>
      <c r="N2444" s="2143"/>
    </row>
    <row r="2445" spans="2:14" x14ac:dyDescent="0.35">
      <c r="B2445" s="2143"/>
      <c r="N2445" s="2143"/>
    </row>
    <row r="2446" spans="2:14" x14ac:dyDescent="0.35">
      <c r="B2446" s="2143"/>
      <c r="N2446" s="2143"/>
    </row>
    <row r="2447" spans="2:14" x14ac:dyDescent="0.35">
      <c r="B2447" s="2143"/>
      <c r="N2447" s="2143"/>
    </row>
    <row r="2448" spans="2:14" x14ac:dyDescent="0.35">
      <c r="B2448" s="2143"/>
      <c r="N2448" s="2143"/>
    </row>
    <row r="2449" spans="2:14" x14ac:dyDescent="0.35">
      <c r="B2449" s="2143"/>
      <c r="N2449" s="2143"/>
    </row>
    <row r="2450" spans="2:14" x14ac:dyDescent="0.35">
      <c r="B2450" s="2143"/>
      <c r="N2450" s="2143"/>
    </row>
    <row r="2451" spans="2:14" x14ac:dyDescent="0.35">
      <c r="B2451" s="2143"/>
      <c r="N2451" s="2143"/>
    </row>
    <row r="2452" spans="2:14" x14ac:dyDescent="0.35">
      <c r="B2452" s="2143"/>
      <c r="N2452" s="2143"/>
    </row>
    <row r="2453" spans="2:14" x14ac:dyDescent="0.35">
      <c r="B2453" s="2143"/>
      <c r="N2453" s="2143"/>
    </row>
    <row r="2454" spans="2:14" x14ac:dyDescent="0.35">
      <c r="B2454" s="2143"/>
      <c r="N2454" s="2143"/>
    </row>
    <row r="2455" spans="2:14" x14ac:dyDescent="0.35">
      <c r="B2455" s="2143"/>
      <c r="C2455" s="2732" t="s">
        <v>1982</v>
      </c>
      <c r="D2455" s="2732"/>
      <c r="E2455" s="2732"/>
      <c r="F2455" s="2732"/>
      <c r="G2455" s="2732"/>
      <c r="H2455" s="2732"/>
      <c r="I2455" s="2732"/>
      <c r="J2455" s="2732"/>
      <c r="K2455" s="2732"/>
      <c r="L2455" s="2732"/>
      <c r="M2455" s="2732"/>
      <c r="N2455" s="2143"/>
    </row>
    <row r="2456" spans="2:14" x14ac:dyDescent="0.35">
      <c r="B2456" s="2143"/>
      <c r="C2456" s="2732"/>
      <c r="D2456" s="2732"/>
      <c r="E2456" s="2732"/>
      <c r="F2456" s="2732"/>
      <c r="G2456" s="2732"/>
      <c r="H2456" s="2732"/>
      <c r="I2456" s="2732"/>
      <c r="J2456" s="2732"/>
      <c r="K2456" s="2732"/>
      <c r="L2456" s="2732"/>
      <c r="M2456" s="2732"/>
      <c r="N2456" s="2143"/>
    </row>
    <row r="2457" spans="2:14" x14ac:dyDescent="0.35">
      <c r="B2457" s="2143"/>
      <c r="C2457" s="2732"/>
      <c r="D2457" s="2732"/>
      <c r="E2457" s="2732"/>
      <c r="F2457" s="2732"/>
      <c r="G2457" s="2732"/>
      <c r="H2457" s="2732"/>
      <c r="I2457" s="2732"/>
      <c r="J2457" s="2732"/>
      <c r="K2457" s="2732"/>
      <c r="L2457" s="2732"/>
      <c r="M2457" s="2732"/>
      <c r="N2457" s="2143"/>
    </row>
    <row r="2458" spans="2:14" x14ac:dyDescent="0.35">
      <c r="B2458" s="2143"/>
      <c r="C2458" s="2732"/>
      <c r="D2458" s="2732"/>
      <c r="E2458" s="2732"/>
      <c r="F2458" s="2732"/>
      <c r="G2458" s="2732"/>
      <c r="H2458" s="2732"/>
      <c r="I2458" s="2732"/>
      <c r="J2458" s="2732"/>
      <c r="K2458" s="2732"/>
      <c r="L2458" s="2732"/>
      <c r="M2458" s="2732"/>
      <c r="N2458" s="2143"/>
    </row>
    <row r="2459" spans="2:14" x14ac:dyDescent="0.35">
      <c r="B2459" s="2143"/>
      <c r="C2459" s="2732"/>
      <c r="D2459" s="2732"/>
      <c r="E2459" s="2732"/>
      <c r="F2459" s="2732"/>
      <c r="G2459" s="2732"/>
      <c r="H2459" s="2732"/>
      <c r="I2459" s="2732"/>
      <c r="J2459" s="2732"/>
      <c r="K2459" s="2732"/>
      <c r="L2459" s="2732"/>
      <c r="M2459" s="2732"/>
      <c r="N2459" s="2143"/>
    </row>
    <row r="2460" spans="2:14" x14ac:dyDescent="0.35">
      <c r="B2460" s="2143"/>
      <c r="C2460" s="2732"/>
      <c r="D2460" s="2732"/>
      <c r="E2460" s="2732"/>
      <c r="F2460" s="2732"/>
      <c r="G2460" s="2732"/>
      <c r="H2460" s="2732"/>
      <c r="I2460" s="2732"/>
      <c r="J2460" s="2732"/>
      <c r="K2460" s="2732"/>
      <c r="L2460" s="2732"/>
      <c r="M2460" s="2732"/>
      <c r="N2460" s="2143"/>
    </row>
    <row r="2461" spans="2:14" x14ac:dyDescent="0.35">
      <c r="B2461" s="2143"/>
      <c r="N2461" s="2143"/>
    </row>
    <row r="2462" spans="2:14" x14ac:dyDescent="0.35">
      <c r="B2462" s="2143"/>
      <c r="N2462" s="2143"/>
    </row>
    <row r="2463" spans="2:14" ht="15.5" customHeight="1" x14ac:dyDescent="0.35">
      <c r="B2463" s="2143"/>
      <c r="N2463" s="2143"/>
    </row>
    <row r="2464" spans="2:14" ht="15.5" customHeight="1" x14ac:dyDescent="0.35">
      <c r="B2464" s="2143"/>
      <c r="N2464" s="2143"/>
    </row>
    <row r="2465" spans="2:14" x14ac:dyDescent="0.35">
      <c r="B2465" s="2143"/>
      <c r="N2465" s="2143"/>
    </row>
    <row r="2466" spans="2:14" x14ac:dyDescent="0.35">
      <c r="B2466" s="2143"/>
      <c r="N2466" s="2143"/>
    </row>
    <row r="2467" spans="2:14" x14ac:dyDescent="0.35">
      <c r="B2467" s="2143"/>
      <c r="N2467" s="2143"/>
    </row>
    <row r="2468" spans="2:14" x14ac:dyDescent="0.35">
      <c r="B2468" s="2143"/>
      <c r="N2468" s="2143"/>
    </row>
    <row r="2469" spans="2:14" x14ac:dyDescent="0.35">
      <c r="B2469" s="2143"/>
      <c r="N2469" s="2143"/>
    </row>
    <row r="2470" spans="2:14" x14ac:dyDescent="0.35">
      <c r="B2470" s="2143"/>
      <c r="N2470" s="2143"/>
    </row>
    <row r="2471" spans="2:14" x14ac:dyDescent="0.35">
      <c r="B2471" s="2143"/>
      <c r="N2471" s="2143"/>
    </row>
    <row r="2472" spans="2:14" x14ac:dyDescent="0.35">
      <c r="B2472" s="2143"/>
      <c r="N2472" s="2143"/>
    </row>
    <row r="2473" spans="2:14" x14ac:dyDescent="0.35">
      <c r="B2473" s="2143"/>
      <c r="N2473" s="2143"/>
    </row>
    <row r="2474" spans="2:14" x14ac:dyDescent="0.35">
      <c r="B2474" s="2143"/>
      <c r="N2474" s="2143"/>
    </row>
    <row r="2475" spans="2:14" x14ac:dyDescent="0.35">
      <c r="B2475" s="2143"/>
      <c r="N2475" s="2143"/>
    </row>
    <row r="2476" spans="2:14" x14ac:dyDescent="0.35">
      <c r="B2476" s="2143"/>
      <c r="N2476" s="2143"/>
    </row>
    <row r="2477" spans="2:14" x14ac:dyDescent="0.35">
      <c r="B2477" s="2143"/>
      <c r="N2477" s="2143"/>
    </row>
    <row r="2478" spans="2:14" x14ac:dyDescent="0.35">
      <c r="B2478" s="2143"/>
      <c r="N2478" s="2143"/>
    </row>
    <row r="2479" spans="2:14" x14ac:dyDescent="0.35">
      <c r="B2479" s="2143"/>
      <c r="N2479" s="2143"/>
    </row>
    <row r="2480" spans="2:14" x14ac:dyDescent="0.35">
      <c r="B2480" s="2143"/>
      <c r="N2480" s="2143"/>
    </row>
    <row r="2481" spans="2:14" x14ac:dyDescent="0.35">
      <c r="B2481" s="2143"/>
      <c r="N2481" s="2143"/>
    </row>
    <row r="2482" spans="2:14" x14ac:dyDescent="0.35">
      <c r="B2482" s="2143"/>
      <c r="N2482" s="2143"/>
    </row>
    <row r="2483" spans="2:14" x14ac:dyDescent="0.35">
      <c r="B2483" s="2143"/>
      <c r="N2483" s="2143"/>
    </row>
    <row r="2484" spans="2:14" x14ac:dyDescent="0.35">
      <c r="B2484" s="2143"/>
      <c r="N2484" s="2143"/>
    </row>
    <row r="2485" spans="2:14" x14ac:dyDescent="0.35">
      <c r="B2485" s="2143"/>
      <c r="N2485" s="2143"/>
    </row>
    <row r="2486" spans="2:14" x14ac:dyDescent="0.35">
      <c r="B2486" s="2143"/>
      <c r="N2486" s="2143"/>
    </row>
    <row r="2487" spans="2:14" x14ac:dyDescent="0.35">
      <c r="B2487" s="2143"/>
      <c r="N2487" s="2143"/>
    </row>
    <row r="2488" spans="2:14" x14ac:dyDescent="0.35">
      <c r="B2488" s="2143"/>
      <c r="N2488" s="2143"/>
    </row>
    <row r="2489" spans="2:14" x14ac:dyDescent="0.35">
      <c r="B2489" s="2143"/>
      <c r="N2489" s="2143"/>
    </row>
    <row r="2490" spans="2:14" x14ac:dyDescent="0.35">
      <c r="B2490" s="2143"/>
      <c r="N2490" s="2143"/>
    </row>
    <row r="2491" spans="2:14" x14ac:dyDescent="0.35">
      <c r="B2491" s="2143"/>
      <c r="N2491" s="2143"/>
    </row>
    <row r="2492" spans="2:14" x14ac:dyDescent="0.35">
      <c r="B2492" s="2143"/>
      <c r="N2492" s="2143"/>
    </row>
    <row r="2493" spans="2:14" x14ac:dyDescent="0.35">
      <c r="B2493" s="2143"/>
      <c r="N2493" s="2143"/>
    </row>
    <row r="2494" spans="2:14" x14ac:dyDescent="0.35">
      <c r="B2494" s="2143"/>
      <c r="N2494" s="2143"/>
    </row>
    <row r="2495" spans="2:14" x14ac:dyDescent="0.35">
      <c r="B2495" s="2143"/>
      <c r="N2495" s="2143"/>
    </row>
    <row r="2496" spans="2:14" ht="16" thickBot="1" x14ac:dyDescent="0.4">
      <c r="B2496" s="2143"/>
      <c r="N2496" s="2143"/>
    </row>
    <row r="2497" spans="2:14" ht="16" thickBot="1" x14ac:dyDescent="0.4">
      <c r="B2497" s="2143"/>
      <c r="D2497" s="2738" t="s">
        <v>1982</v>
      </c>
      <c r="E2497" s="2739"/>
      <c r="F2497" s="2740"/>
      <c r="N2497" s="2143"/>
    </row>
    <row r="2498" spans="2:14" x14ac:dyDescent="0.35">
      <c r="B2498" s="2143"/>
      <c r="C2498" s="2736" t="s">
        <v>1985</v>
      </c>
      <c r="D2498" s="2737"/>
      <c r="E2498" s="2737"/>
      <c r="F2498" s="2737"/>
      <c r="G2498" s="2737"/>
      <c r="H2498" s="2737"/>
      <c r="I2498" s="2737"/>
      <c r="J2498" s="2737"/>
      <c r="K2498" s="2737"/>
      <c r="L2498" s="2737"/>
      <c r="M2498" s="2737"/>
      <c r="N2498" s="2143"/>
    </row>
    <row r="2499" spans="2:14" x14ac:dyDescent="0.35">
      <c r="B2499" s="2143"/>
      <c r="C2499" s="2736"/>
      <c r="D2499" s="2737"/>
      <c r="E2499" s="2737"/>
      <c r="F2499" s="2737"/>
      <c r="G2499" s="2737"/>
      <c r="H2499" s="2737"/>
      <c r="I2499" s="2737"/>
      <c r="J2499" s="2737"/>
      <c r="K2499" s="2737"/>
      <c r="L2499" s="2737"/>
      <c r="M2499" s="2737"/>
      <c r="N2499" s="2143"/>
    </row>
    <row r="2500" spans="2:14" x14ac:dyDescent="0.35">
      <c r="B2500" s="2143"/>
      <c r="N2500" s="2143"/>
    </row>
    <row r="2501" spans="2:14" x14ac:dyDescent="0.35">
      <c r="B2501" s="2143"/>
      <c r="N2501" s="2143"/>
    </row>
    <row r="2502" spans="2:14" x14ac:dyDescent="0.35">
      <c r="B2502" s="2143"/>
      <c r="N2502" s="2143"/>
    </row>
    <row r="2503" spans="2:14" x14ac:dyDescent="0.35">
      <c r="B2503" s="2143"/>
      <c r="N2503" s="2143"/>
    </row>
    <row r="2504" spans="2:14" x14ac:dyDescent="0.35">
      <c r="B2504" s="2143"/>
      <c r="N2504" s="2143"/>
    </row>
    <row r="2505" spans="2:14" x14ac:dyDescent="0.35">
      <c r="B2505" s="2143"/>
      <c r="N2505" s="2143"/>
    </row>
    <row r="2506" spans="2:14" x14ac:dyDescent="0.35">
      <c r="B2506" s="2143"/>
      <c r="N2506" s="2143"/>
    </row>
    <row r="2507" spans="2:14" x14ac:dyDescent="0.35">
      <c r="B2507" s="2143"/>
      <c r="N2507" s="2143"/>
    </row>
    <row r="2508" spans="2:14" x14ac:dyDescent="0.35">
      <c r="B2508" s="2143"/>
      <c r="N2508" s="2143"/>
    </row>
    <row r="2509" spans="2:14" x14ac:dyDescent="0.35">
      <c r="B2509" s="2143"/>
      <c r="N2509" s="2143"/>
    </row>
    <row r="2510" spans="2:14" x14ac:dyDescent="0.35">
      <c r="B2510" s="2143"/>
      <c r="N2510" s="2143"/>
    </row>
    <row r="2511" spans="2:14" x14ac:dyDescent="0.35">
      <c r="B2511" s="2143"/>
      <c r="N2511" s="2143"/>
    </row>
    <row r="2512" spans="2:14" x14ac:dyDescent="0.35">
      <c r="B2512" s="2143"/>
      <c r="N2512" s="2143"/>
    </row>
    <row r="2513" spans="2:14" x14ac:dyDescent="0.35">
      <c r="B2513" s="2143"/>
      <c r="N2513" s="2143"/>
    </row>
    <row r="2514" spans="2:14" x14ac:dyDescent="0.35">
      <c r="B2514" s="2143"/>
      <c r="N2514" s="2143"/>
    </row>
    <row r="2515" spans="2:14" x14ac:dyDescent="0.35">
      <c r="B2515" s="2143"/>
      <c r="N2515" s="2143"/>
    </row>
    <row r="2516" spans="2:14" x14ac:dyDescent="0.35">
      <c r="B2516" s="2143"/>
      <c r="N2516" s="2143"/>
    </row>
    <row r="2517" spans="2:14" ht="16" thickBot="1" x14ac:dyDescent="0.4">
      <c r="B2517" s="2143"/>
      <c r="N2517" s="2143"/>
    </row>
    <row r="2518" spans="2:14" ht="23.5" customHeight="1" thickTop="1" x14ac:dyDescent="0.35">
      <c r="B2518" s="2143"/>
      <c r="G2518" s="1742" t="s">
        <v>1986</v>
      </c>
      <c r="N2518" s="2143"/>
    </row>
    <row r="2519" spans="2:14" x14ac:dyDescent="0.35">
      <c r="B2519" s="2143"/>
      <c r="N2519" s="2143"/>
    </row>
    <row r="2520" spans="2:14" x14ac:dyDescent="0.35">
      <c r="B2520" s="2143"/>
      <c r="N2520" s="2143"/>
    </row>
    <row r="2521" spans="2:14" x14ac:dyDescent="0.35">
      <c r="B2521" s="2143"/>
      <c r="N2521" s="2143"/>
    </row>
    <row r="2522" spans="2:14" x14ac:dyDescent="0.35">
      <c r="B2522" s="2143"/>
      <c r="N2522" s="2143"/>
    </row>
    <row r="2523" spans="2:14" x14ac:dyDescent="0.35">
      <c r="B2523" s="2143"/>
      <c r="N2523" s="2143"/>
    </row>
    <row r="2524" spans="2:14" x14ac:dyDescent="0.35">
      <c r="B2524" s="2143"/>
      <c r="N2524" s="2143"/>
    </row>
    <row r="2525" spans="2:14" x14ac:dyDescent="0.35">
      <c r="B2525" s="2143"/>
      <c r="N2525" s="2143"/>
    </row>
    <row r="2526" spans="2:14" x14ac:dyDescent="0.35">
      <c r="B2526" s="2143"/>
      <c r="N2526" s="2143"/>
    </row>
    <row r="2527" spans="2:14" x14ac:dyDescent="0.35">
      <c r="B2527" s="2143"/>
      <c r="N2527" s="2143"/>
    </row>
    <row r="2528" spans="2:14" x14ac:dyDescent="0.35">
      <c r="B2528" s="2143"/>
      <c r="N2528" s="2143"/>
    </row>
    <row r="2529" spans="2:14" x14ac:dyDescent="0.35">
      <c r="B2529" s="2143"/>
      <c r="N2529" s="2143"/>
    </row>
    <row r="2530" spans="2:14" x14ac:dyDescent="0.35">
      <c r="B2530" s="2143"/>
      <c r="N2530" s="2143"/>
    </row>
    <row r="2531" spans="2:14" x14ac:dyDescent="0.35">
      <c r="B2531" s="2143"/>
      <c r="N2531" s="2143"/>
    </row>
    <row r="2532" spans="2:14" x14ac:dyDescent="0.35">
      <c r="B2532" s="2143"/>
      <c r="N2532" s="2143"/>
    </row>
    <row r="2533" spans="2:14" x14ac:dyDescent="0.35">
      <c r="B2533" s="2143"/>
      <c r="N2533" s="2143"/>
    </row>
    <row r="2534" spans="2:14" x14ac:dyDescent="0.35">
      <c r="B2534" s="2143"/>
      <c r="N2534" s="2143"/>
    </row>
    <row r="2535" spans="2:14" x14ac:dyDescent="0.35">
      <c r="B2535" s="2143"/>
      <c r="N2535" s="2143"/>
    </row>
    <row r="2536" spans="2:14" x14ac:dyDescent="0.35">
      <c r="B2536" s="2143"/>
      <c r="N2536" s="2143"/>
    </row>
    <row r="2537" spans="2:14" x14ac:dyDescent="0.35">
      <c r="B2537" s="2143"/>
      <c r="N2537" s="2143"/>
    </row>
    <row r="2538" spans="2:14" x14ac:dyDescent="0.35">
      <c r="B2538" s="2143"/>
      <c r="N2538" s="2143"/>
    </row>
    <row r="2539" spans="2:14" x14ac:dyDescent="0.35">
      <c r="B2539" s="2143"/>
      <c r="N2539" s="2143"/>
    </row>
    <row r="2540" spans="2:14" x14ac:dyDescent="0.35">
      <c r="B2540" s="2143"/>
      <c r="N2540" s="2143"/>
    </row>
    <row r="2541" spans="2:14" x14ac:dyDescent="0.35">
      <c r="B2541" s="2143"/>
      <c r="N2541" s="2143"/>
    </row>
    <row r="2542" spans="2:14" x14ac:dyDescent="0.35">
      <c r="B2542" s="2143"/>
      <c r="N2542" s="2143"/>
    </row>
    <row r="2543" spans="2:14" x14ac:dyDescent="0.35">
      <c r="B2543" s="2143"/>
      <c r="N2543" s="2143"/>
    </row>
    <row r="2544" spans="2:14" x14ac:dyDescent="0.35">
      <c r="B2544" s="2143"/>
      <c r="N2544" s="2143"/>
    </row>
    <row r="2545" spans="2:14" x14ac:dyDescent="0.35">
      <c r="B2545" s="2143"/>
      <c r="N2545" s="2143"/>
    </row>
    <row r="2546" spans="2:14" x14ac:dyDescent="0.35">
      <c r="B2546" s="2143"/>
      <c r="N2546" s="2143"/>
    </row>
    <row r="2547" spans="2:14" x14ac:dyDescent="0.35">
      <c r="B2547" s="2143"/>
      <c r="N2547" s="2143"/>
    </row>
    <row r="2548" spans="2:14" x14ac:dyDescent="0.35">
      <c r="B2548" s="2143"/>
      <c r="N2548" s="2143"/>
    </row>
    <row r="2549" spans="2:14" x14ac:dyDescent="0.35">
      <c r="B2549" s="2143"/>
      <c r="N2549" s="2143"/>
    </row>
    <row r="2550" spans="2:14" x14ac:dyDescent="0.35">
      <c r="B2550" s="2143"/>
      <c r="N2550" s="2143"/>
    </row>
    <row r="2551" spans="2:14" x14ac:dyDescent="0.35">
      <c r="B2551" s="2143"/>
      <c r="N2551" s="2143"/>
    </row>
    <row r="2552" spans="2:14" x14ac:dyDescent="0.35">
      <c r="B2552" s="2143"/>
      <c r="N2552" s="2143"/>
    </row>
    <row r="2553" spans="2:14" x14ac:dyDescent="0.35">
      <c r="B2553" s="2143"/>
      <c r="N2553" s="2143"/>
    </row>
    <row r="2554" spans="2:14" x14ac:dyDescent="0.35">
      <c r="B2554" s="2143"/>
      <c r="N2554" s="2143"/>
    </row>
    <row r="2555" spans="2:14" x14ac:dyDescent="0.35">
      <c r="B2555" s="2143"/>
      <c r="N2555" s="2143"/>
    </row>
    <row r="2556" spans="2:14" x14ac:dyDescent="0.35">
      <c r="B2556" s="2143"/>
      <c r="N2556" s="2143"/>
    </row>
    <row r="2557" spans="2:14" x14ac:dyDescent="0.35">
      <c r="B2557" s="2143"/>
      <c r="N2557" s="2143"/>
    </row>
    <row r="2558" spans="2:14" x14ac:dyDescent="0.35">
      <c r="B2558" s="2143"/>
      <c r="N2558" s="2143"/>
    </row>
    <row r="2559" spans="2:14" x14ac:dyDescent="0.35">
      <c r="B2559" s="2143"/>
      <c r="N2559" s="2143"/>
    </row>
    <row r="2560" spans="2:14" x14ac:dyDescent="0.35">
      <c r="B2560" s="2143"/>
      <c r="N2560" s="2143"/>
    </row>
    <row r="2561" spans="2:14" x14ac:dyDescent="0.35">
      <c r="B2561" s="2143"/>
      <c r="N2561" s="2143"/>
    </row>
    <row r="2562" spans="2:14" x14ac:dyDescent="0.35">
      <c r="B2562" s="2143"/>
      <c r="N2562" s="2143"/>
    </row>
    <row r="2563" spans="2:14" x14ac:dyDescent="0.35">
      <c r="B2563" s="2143"/>
      <c r="N2563" s="2143"/>
    </row>
    <row r="2564" spans="2:14" x14ac:dyDescent="0.35">
      <c r="B2564" s="2143"/>
      <c r="N2564" s="2143"/>
    </row>
    <row r="2565" spans="2:14" x14ac:dyDescent="0.35">
      <c r="B2565" s="2143"/>
      <c r="N2565" s="2143"/>
    </row>
    <row r="2566" spans="2:14" x14ac:dyDescent="0.35">
      <c r="B2566" s="2143"/>
      <c r="N2566" s="2143"/>
    </row>
    <row r="2567" spans="2:14" x14ac:dyDescent="0.35">
      <c r="B2567" s="2143"/>
      <c r="N2567" s="2143"/>
    </row>
    <row r="2568" spans="2:14" x14ac:dyDescent="0.35">
      <c r="B2568" s="2143"/>
      <c r="N2568" s="2143"/>
    </row>
    <row r="2569" spans="2:14" x14ac:dyDescent="0.35">
      <c r="B2569" s="2143"/>
      <c r="N2569" s="2143"/>
    </row>
    <row r="2570" spans="2:14" x14ac:dyDescent="0.35">
      <c r="B2570" s="2143"/>
      <c r="N2570" s="2143"/>
    </row>
    <row r="2571" spans="2:14" x14ac:dyDescent="0.35">
      <c r="B2571" s="2143"/>
      <c r="N2571" s="2143"/>
    </row>
    <row r="2572" spans="2:14" x14ac:dyDescent="0.35">
      <c r="B2572" s="2143"/>
      <c r="N2572" s="2143"/>
    </row>
    <row r="2573" spans="2:14" x14ac:dyDescent="0.35">
      <c r="B2573" s="2143"/>
      <c r="N2573" s="2143"/>
    </row>
    <row r="2574" spans="2:14" x14ac:dyDescent="0.35">
      <c r="B2574" s="2143"/>
      <c r="N2574" s="2143"/>
    </row>
    <row r="2575" spans="2:14" x14ac:dyDescent="0.35">
      <c r="B2575" s="2143"/>
      <c r="N2575" s="2143"/>
    </row>
    <row r="2576" spans="2:14" x14ac:dyDescent="0.35">
      <c r="B2576" s="2143"/>
      <c r="N2576" s="2143"/>
    </row>
    <row r="2577" spans="2:14" x14ac:dyDescent="0.35">
      <c r="B2577" s="2143"/>
      <c r="N2577" s="2143"/>
    </row>
    <row r="2578" spans="2:14" x14ac:dyDescent="0.35">
      <c r="B2578" s="2143"/>
      <c r="N2578" s="2143"/>
    </row>
    <row r="2579" spans="2:14" x14ac:dyDescent="0.35">
      <c r="B2579" s="2143"/>
      <c r="N2579" s="2143"/>
    </row>
    <row r="2580" spans="2:14" x14ac:dyDescent="0.35">
      <c r="B2580" s="2143"/>
      <c r="N2580" s="2143"/>
    </row>
    <row r="2581" spans="2:14" x14ac:dyDescent="0.35">
      <c r="B2581" s="2143"/>
      <c r="N2581" s="2143"/>
    </row>
    <row r="2582" spans="2:14" x14ac:dyDescent="0.35">
      <c r="B2582" s="2143"/>
      <c r="N2582" s="2143"/>
    </row>
    <row r="2583" spans="2:14" x14ac:dyDescent="0.35">
      <c r="B2583" s="2143"/>
      <c r="N2583" s="2143"/>
    </row>
    <row r="2584" spans="2:14" x14ac:dyDescent="0.35">
      <c r="B2584" s="2143"/>
      <c r="N2584" s="2143"/>
    </row>
    <row r="2585" spans="2:14" x14ac:dyDescent="0.35">
      <c r="B2585" s="2143"/>
      <c r="N2585" s="2143"/>
    </row>
    <row r="2586" spans="2:14" x14ac:dyDescent="0.35">
      <c r="B2586" s="2143"/>
      <c r="N2586" s="2143"/>
    </row>
    <row r="2587" spans="2:14" x14ac:dyDescent="0.35">
      <c r="B2587" s="2143"/>
      <c r="N2587" s="2143"/>
    </row>
    <row r="2588" spans="2:14" x14ac:dyDescent="0.35">
      <c r="B2588" s="2143"/>
      <c r="N2588" s="2143"/>
    </row>
    <row r="2589" spans="2:14" x14ac:dyDescent="0.35">
      <c r="B2589" s="2143"/>
      <c r="N2589" s="2143"/>
    </row>
    <row r="2590" spans="2:14" x14ac:dyDescent="0.35">
      <c r="B2590" s="2143"/>
      <c r="N2590" s="2143"/>
    </row>
    <row r="2591" spans="2:14" x14ac:dyDescent="0.35">
      <c r="B2591" s="2143"/>
      <c r="N2591" s="2143"/>
    </row>
    <row r="2592" spans="2:14" x14ac:dyDescent="0.35">
      <c r="B2592" s="2143"/>
      <c r="N2592" s="2143"/>
    </row>
    <row r="2593" spans="2:14" x14ac:dyDescent="0.35">
      <c r="B2593" s="2143"/>
      <c r="N2593" s="2143"/>
    </row>
    <row r="2594" spans="2:14" x14ac:dyDescent="0.35">
      <c r="B2594" s="2143"/>
      <c r="N2594" s="2143"/>
    </row>
    <row r="2595" spans="2:14" x14ac:dyDescent="0.35">
      <c r="B2595" s="2143"/>
      <c r="N2595" s="2143"/>
    </row>
    <row r="2596" spans="2:14" x14ac:dyDescent="0.35">
      <c r="B2596" s="2143"/>
      <c r="N2596" s="2143"/>
    </row>
    <row r="2597" spans="2:14" x14ac:dyDescent="0.35">
      <c r="B2597" s="2143"/>
      <c r="N2597" s="2143"/>
    </row>
    <row r="2598" spans="2:14" x14ac:dyDescent="0.35">
      <c r="B2598" s="2143"/>
      <c r="N2598" s="2143"/>
    </row>
    <row r="2599" spans="2:14" x14ac:dyDescent="0.35">
      <c r="B2599" s="2143"/>
      <c r="N2599" s="2143"/>
    </row>
    <row r="2600" spans="2:14" x14ac:dyDescent="0.35">
      <c r="B2600" s="2143"/>
      <c r="N2600" s="2143"/>
    </row>
    <row r="2601" spans="2:14" x14ac:dyDescent="0.35">
      <c r="B2601" s="2143"/>
      <c r="N2601" s="2143"/>
    </row>
    <row r="2602" spans="2:14" x14ac:dyDescent="0.35">
      <c r="B2602" s="2143"/>
      <c r="N2602" s="2143"/>
    </row>
    <row r="2603" spans="2:14" x14ac:dyDescent="0.35">
      <c r="B2603" s="2143"/>
      <c r="N2603" s="2143"/>
    </row>
    <row r="2604" spans="2:14" x14ac:dyDescent="0.35">
      <c r="B2604" s="2143"/>
      <c r="N2604" s="2143"/>
    </row>
    <row r="2605" spans="2:14" x14ac:dyDescent="0.35">
      <c r="B2605" s="2143"/>
      <c r="N2605" s="2143"/>
    </row>
    <row r="2606" spans="2:14" x14ac:dyDescent="0.35">
      <c r="B2606" s="2143"/>
      <c r="N2606" s="2143"/>
    </row>
    <row r="2607" spans="2:14" x14ac:dyDescent="0.35">
      <c r="B2607" s="2143"/>
      <c r="N2607" s="2143"/>
    </row>
    <row r="2608" spans="2:14" x14ac:dyDescent="0.35">
      <c r="B2608" s="2143"/>
      <c r="N2608" s="2143"/>
    </row>
    <row r="2609" spans="2:14" x14ac:dyDescent="0.35">
      <c r="B2609" s="2143"/>
      <c r="N2609" s="2143"/>
    </row>
    <row r="2610" spans="2:14" x14ac:dyDescent="0.35">
      <c r="B2610" s="2143"/>
      <c r="N2610" s="2143"/>
    </row>
    <row r="2611" spans="2:14" x14ac:dyDescent="0.35">
      <c r="B2611" s="2143"/>
      <c r="N2611" s="2143"/>
    </row>
    <row r="2612" spans="2:14" x14ac:dyDescent="0.35">
      <c r="B2612" s="2143"/>
      <c r="N2612" s="2143"/>
    </row>
    <row r="2613" spans="2:14" x14ac:dyDescent="0.35">
      <c r="B2613" s="2143"/>
      <c r="N2613" s="2143"/>
    </row>
    <row r="2614" spans="2:14" x14ac:dyDescent="0.35">
      <c r="B2614" s="2143"/>
      <c r="N2614" s="2143"/>
    </row>
    <row r="2615" spans="2:14" x14ac:dyDescent="0.35">
      <c r="B2615" s="2143"/>
      <c r="N2615" s="2143"/>
    </row>
    <row r="2616" spans="2:14" x14ac:dyDescent="0.35">
      <c r="B2616" s="2143"/>
      <c r="N2616" s="2143"/>
    </row>
    <row r="2617" spans="2:14" x14ac:dyDescent="0.35">
      <c r="B2617" s="2143"/>
      <c r="N2617" s="2143"/>
    </row>
    <row r="2618" spans="2:14" x14ac:dyDescent="0.35">
      <c r="B2618" s="2143"/>
      <c r="N2618" s="2143"/>
    </row>
    <row r="2619" spans="2:14" x14ac:dyDescent="0.35">
      <c r="B2619" s="2143"/>
      <c r="N2619" s="2143"/>
    </row>
    <row r="2620" spans="2:14" x14ac:dyDescent="0.35">
      <c r="B2620" s="2143"/>
      <c r="N2620" s="2143"/>
    </row>
    <row r="2621" spans="2:14" x14ac:dyDescent="0.35">
      <c r="B2621" s="2143"/>
      <c r="N2621" s="2143"/>
    </row>
    <row r="2622" spans="2:14" x14ac:dyDescent="0.35">
      <c r="B2622" s="2143"/>
      <c r="N2622" s="2143"/>
    </row>
    <row r="2623" spans="2:14" x14ac:dyDescent="0.35">
      <c r="B2623" s="2143"/>
      <c r="N2623" s="2143"/>
    </row>
    <row r="2624" spans="2:14" x14ac:dyDescent="0.35">
      <c r="B2624" s="2143"/>
      <c r="N2624" s="2143"/>
    </row>
    <row r="2625" spans="2:14" x14ac:dyDescent="0.35">
      <c r="B2625" s="2143"/>
      <c r="N2625" s="2143"/>
    </row>
    <row r="2626" spans="2:14" x14ac:dyDescent="0.35">
      <c r="B2626" s="2143"/>
      <c r="N2626" s="2143"/>
    </row>
    <row r="2627" spans="2:14" x14ac:dyDescent="0.35">
      <c r="B2627" s="2143"/>
      <c r="N2627" s="2143"/>
    </row>
    <row r="2628" spans="2:14" x14ac:dyDescent="0.35">
      <c r="B2628" s="2143"/>
      <c r="N2628" s="2143"/>
    </row>
    <row r="2629" spans="2:14" x14ac:dyDescent="0.35">
      <c r="B2629" s="2143"/>
      <c r="N2629" s="2143"/>
    </row>
    <row r="2630" spans="2:14" x14ac:dyDescent="0.35">
      <c r="B2630" s="2143"/>
      <c r="N2630" s="2143"/>
    </row>
    <row r="2631" spans="2:14" x14ac:dyDescent="0.35">
      <c r="B2631" s="2143"/>
      <c r="N2631" s="2143"/>
    </row>
    <row r="2632" spans="2:14" x14ac:dyDescent="0.35">
      <c r="B2632" s="2143"/>
      <c r="N2632" s="2143"/>
    </row>
    <row r="2633" spans="2:14" x14ac:dyDescent="0.35">
      <c r="B2633" s="2143"/>
      <c r="N2633" s="2143"/>
    </row>
    <row r="2634" spans="2:14" x14ac:dyDescent="0.35">
      <c r="B2634" s="2143"/>
      <c r="N2634" s="2143"/>
    </row>
    <row r="2635" spans="2:14" x14ac:dyDescent="0.35">
      <c r="B2635" s="2143"/>
      <c r="N2635" s="2143"/>
    </row>
    <row r="2636" spans="2:14" x14ac:dyDescent="0.35">
      <c r="B2636" s="2143"/>
      <c r="N2636" s="2143"/>
    </row>
    <row r="2637" spans="2:14" x14ac:dyDescent="0.35">
      <c r="B2637" s="2143"/>
      <c r="N2637" s="2143"/>
    </row>
    <row r="2638" spans="2:14" x14ac:dyDescent="0.35">
      <c r="B2638" s="2143"/>
      <c r="N2638" s="2143"/>
    </row>
    <row r="2639" spans="2:14" x14ac:dyDescent="0.35">
      <c r="B2639" s="2143"/>
      <c r="N2639" s="2143"/>
    </row>
    <row r="2640" spans="2:14" x14ac:dyDescent="0.35">
      <c r="B2640" s="2143"/>
      <c r="N2640" s="2143"/>
    </row>
    <row r="2641" spans="2:14" x14ac:dyDescent="0.35">
      <c r="B2641" s="2143"/>
      <c r="N2641" s="2143"/>
    </row>
    <row r="2642" spans="2:14" x14ac:dyDescent="0.35">
      <c r="B2642" s="2143"/>
      <c r="N2642" s="2143"/>
    </row>
    <row r="2643" spans="2:14" x14ac:dyDescent="0.35">
      <c r="B2643" s="2143"/>
      <c r="N2643" s="2143"/>
    </row>
    <row r="2644" spans="2:14" x14ac:dyDescent="0.35">
      <c r="B2644" s="2143"/>
      <c r="N2644" s="2143"/>
    </row>
    <row r="2645" spans="2:14" x14ac:dyDescent="0.35">
      <c r="B2645" s="2143"/>
      <c r="N2645" s="2143"/>
    </row>
    <row r="2646" spans="2:14" x14ac:dyDescent="0.35">
      <c r="B2646" s="2143"/>
      <c r="N2646" s="2143"/>
    </row>
    <row r="2647" spans="2:14" x14ac:dyDescent="0.35">
      <c r="B2647" s="2143"/>
      <c r="N2647" s="2143"/>
    </row>
    <row r="2648" spans="2:14" x14ac:dyDescent="0.35">
      <c r="B2648" s="2143"/>
      <c r="N2648" s="2143"/>
    </row>
    <row r="2649" spans="2:14" x14ac:dyDescent="0.35">
      <c r="B2649" s="2143"/>
      <c r="N2649" s="2143"/>
    </row>
    <row r="2650" spans="2:14" x14ac:dyDescent="0.35">
      <c r="B2650" s="2143"/>
      <c r="N2650" s="2143"/>
    </row>
    <row r="2651" spans="2:14" x14ac:dyDescent="0.35">
      <c r="B2651" s="2143"/>
      <c r="N2651" s="2143"/>
    </row>
    <row r="2652" spans="2:14" x14ac:dyDescent="0.35">
      <c r="B2652" s="2143"/>
      <c r="N2652" s="2143"/>
    </row>
    <row r="2653" spans="2:14" x14ac:dyDescent="0.35">
      <c r="B2653" s="2143"/>
      <c r="N2653" s="2143"/>
    </row>
    <row r="2654" spans="2:14" x14ac:dyDescent="0.35">
      <c r="B2654" s="2143"/>
      <c r="N2654" s="2143"/>
    </row>
    <row r="2655" spans="2:14" x14ac:dyDescent="0.35">
      <c r="B2655" s="2143"/>
      <c r="N2655" s="2143"/>
    </row>
    <row r="2656" spans="2:14" x14ac:dyDescent="0.35">
      <c r="B2656" s="2143"/>
      <c r="N2656" s="2143"/>
    </row>
    <row r="2657" spans="2:14" x14ac:dyDescent="0.35">
      <c r="B2657" s="2143"/>
      <c r="N2657" s="2143"/>
    </row>
    <row r="2658" spans="2:14" x14ac:dyDescent="0.35">
      <c r="B2658" s="2143"/>
      <c r="N2658" s="2143"/>
    </row>
    <row r="2659" spans="2:14" x14ac:dyDescent="0.35">
      <c r="B2659" s="2143"/>
      <c r="N2659" s="2143"/>
    </row>
    <row r="2660" spans="2:14" x14ac:dyDescent="0.35">
      <c r="B2660" s="2143"/>
      <c r="N2660" s="2143"/>
    </row>
    <row r="2661" spans="2:14" x14ac:dyDescent="0.35">
      <c r="B2661" s="2143"/>
      <c r="N2661" s="2143"/>
    </row>
    <row r="2662" spans="2:14" x14ac:dyDescent="0.35">
      <c r="B2662" s="2143"/>
      <c r="N2662" s="2143"/>
    </row>
    <row r="2663" spans="2:14" x14ac:dyDescent="0.35">
      <c r="B2663" s="2143"/>
      <c r="N2663" s="2143"/>
    </row>
    <row r="2664" spans="2:14" x14ac:dyDescent="0.35">
      <c r="B2664" s="2143"/>
      <c r="N2664" s="2143"/>
    </row>
    <row r="2665" spans="2:14" x14ac:dyDescent="0.35">
      <c r="B2665" s="2143"/>
      <c r="N2665" s="2143"/>
    </row>
    <row r="2666" spans="2:14" x14ac:dyDescent="0.35">
      <c r="B2666" s="2143"/>
      <c r="N2666" s="2143"/>
    </row>
    <row r="2667" spans="2:14" x14ac:dyDescent="0.35">
      <c r="B2667" s="2143"/>
      <c r="N2667" s="2143"/>
    </row>
    <row r="2668" spans="2:14" x14ac:dyDescent="0.35">
      <c r="B2668" s="2143"/>
      <c r="N2668" s="2143"/>
    </row>
    <row r="2669" spans="2:14" x14ac:dyDescent="0.35">
      <c r="B2669" s="2143"/>
      <c r="N2669" s="2143"/>
    </row>
    <row r="2670" spans="2:14" x14ac:dyDescent="0.35">
      <c r="B2670" s="2143"/>
      <c r="N2670" s="2143"/>
    </row>
    <row r="2671" spans="2:14" x14ac:dyDescent="0.35">
      <c r="B2671" s="2143"/>
      <c r="N2671" s="2143"/>
    </row>
    <row r="2672" spans="2:14" x14ac:dyDescent="0.35">
      <c r="B2672" s="2143"/>
      <c r="N2672" s="2143"/>
    </row>
    <row r="2673" spans="2:14" x14ac:dyDescent="0.35">
      <c r="B2673" s="2143"/>
      <c r="N2673" s="2143"/>
    </row>
    <row r="2674" spans="2:14" x14ac:dyDescent="0.35">
      <c r="B2674" s="2143"/>
      <c r="N2674" s="2143"/>
    </row>
    <row r="2675" spans="2:14" x14ac:dyDescent="0.35">
      <c r="B2675" s="2143"/>
      <c r="N2675" s="2143"/>
    </row>
    <row r="2676" spans="2:14" x14ac:dyDescent="0.35">
      <c r="B2676" s="2143"/>
      <c r="N2676" s="2143"/>
    </row>
    <row r="2677" spans="2:14" x14ac:dyDescent="0.35">
      <c r="B2677" s="2143"/>
      <c r="N2677" s="2143"/>
    </row>
    <row r="2678" spans="2:14" x14ac:dyDescent="0.35">
      <c r="B2678" s="2143"/>
      <c r="N2678" s="2143"/>
    </row>
    <row r="2679" spans="2:14" x14ac:dyDescent="0.35">
      <c r="B2679" s="2143"/>
      <c r="N2679" s="2143"/>
    </row>
    <row r="2680" spans="2:14" x14ac:dyDescent="0.35">
      <c r="B2680" s="2143"/>
      <c r="N2680" s="2143"/>
    </row>
    <row r="2681" spans="2:14" x14ac:dyDescent="0.35">
      <c r="B2681" s="2143"/>
      <c r="N2681" s="2143"/>
    </row>
    <row r="2682" spans="2:14" x14ac:dyDescent="0.35">
      <c r="B2682" s="2143"/>
      <c r="N2682" s="2143"/>
    </row>
    <row r="2683" spans="2:14" x14ac:dyDescent="0.35">
      <c r="B2683" s="2143"/>
      <c r="N2683" s="2143"/>
    </row>
    <row r="2684" spans="2:14" x14ac:dyDescent="0.35">
      <c r="B2684" s="2143"/>
      <c r="N2684" s="2143"/>
    </row>
    <row r="2685" spans="2:14" x14ac:dyDescent="0.35">
      <c r="B2685" s="2143"/>
      <c r="N2685" s="2143"/>
    </row>
    <row r="2686" spans="2:14" x14ac:dyDescent="0.35">
      <c r="B2686" s="2143"/>
      <c r="N2686" s="2143"/>
    </row>
    <row r="2687" spans="2:14" x14ac:dyDescent="0.35">
      <c r="B2687" s="2143"/>
      <c r="N2687" s="2143"/>
    </row>
    <row r="2688" spans="2:14" x14ac:dyDescent="0.35">
      <c r="B2688" s="2143"/>
      <c r="N2688" s="2143"/>
    </row>
    <row r="2689" spans="2:14" x14ac:dyDescent="0.35">
      <c r="B2689" s="2143"/>
      <c r="N2689" s="2143"/>
    </row>
    <row r="2690" spans="2:14" x14ac:dyDescent="0.35">
      <c r="B2690" s="2143"/>
      <c r="N2690" s="2143"/>
    </row>
    <row r="2691" spans="2:14" x14ac:dyDescent="0.35">
      <c r="B2691" s="2143"/>
      <c r="N2691" s="2143"/>
    </row>
    <row r="2692" spans="2:14" x14ac:dyDescent="0.35">
      <c r="B2692" s="2143"/>
      <c r="N2692" s="2143"/>
    </row>
    <row r="2693" spans="2:14" x14ac:dyDescent="0.35">
      <c r="B2693" s="2143"/>
      <c r="N2693" s="2143"/>
    </row>
    <row r="2694" spans="2:14" x14ac:dyDescent="0.35">
      <c r="B2694" s="2143"/>
      <c r="N2694" s="2143"/>
    </row>
    <row r="2695" spans="2:14" x14ac:dyDescent="0.35">
      <c r="B2695" s="2143"/>
      <c r="N2695" s="2143"/>
    </row>
    <row r="2696" spans="2:14" x14ac:dyDescent="0.35">
      <c r="B2696" s="2143"/>
      <c r="N2696" s="2143"/>
    </row>
    <row r="2697" spans="2:14" x14ac:dyDescent="0.35">
      <c r="B2697" s="2143"/>
      <c r="N2697" s="2143"/>
    </row>
    <row r="2698" spans="2:14" x14ac:dyDescent="0.35">
      <c r="B2698" s="2143"/>
      <c r="N2698" s="2143"/>
    </row>
    <row r="2699" spans="2:14" x14ac:dyDescent="0.35">
      <c r="B2699" s="2143"/>
      <c r="N2699" s="2143"/>
    </row>
    <row r="2700" spans="2:14" x14ac:dyDescent="0.35">
      <c r="B2700" s="2143"/>
      <c r="N2700" s="2143"/>
    </row>
    <row r="2701" spans="2:14" x14ac:dyDescent="0.35">
      <c r="B2701" s="2143"/>
      <c r="N2701" s="2143"/>
    </row>
    <row r="2702" spans="2:14" x14ac:dyDescent="0.35">
      <c r="B2702" s="2143"/>
      <c r="N2702" s="2143"/>
    </row>
    <row r="2703" spans="2:14" x14ac:dyDescent="0.35">
      <c r="B2703" s="2143"/>
      <c r="N2703" s="2143"/>
    </row>
    <row r="2704" spans="2:14" x14ac:dyDescent="0.35">
      <c r="B2704" s="2143"/>
      <c r="N2704" s="2143"/>
    </row>
    <row r="2705" spans="2:14" x14ac:dyDescent="0.35">
      <c r="B2705" s="2143"/>
      <c r="N2705" s="2143"/>
    </row>
    <row r="2706" spans="2:14" x14ac:dyDescent="0.35">
      <c r="B2706" s="2143"/>
      <c r="N2706" s="2143"/>
    </row>
    <row r="2707" spans="2:14" x14ac:dyDescent="0.35">
      <c r="B2707" s="2143"/>
      <c r="N2707" s="2143"/>
    </row>
    <row r="2708" spans="2:14" x14ac:dyDescent="0.35">
      <c r="B2708" s="2143"/>
      <c r="N2708" s="2143"/>
    </row>
    <row r="2709" spans="2:14" x14ac:dyDescent="0.35">
      <c r="B2709" s="2143"/>
      <c r="N2709" s="2143"/>
    </row>
    <row r="2710" spans="2:14" x14ac:dyDescent="0.35">
      <c r="B2710" s="2143"/>
      <c r="N2710" s="2143"/>
    </row>
    <row r="2711" spans="2:14" x14ac:dyDescent="0.35">
      <c r="B2711" s="2143"/>
      <c r="N2711" s="2143"/>
    </row>
    <row r="2712" spans="2:14" x14ac:dyDescent="0.35">
      <c r="B2712" s="2143"/>
      <c r="N2712" s="2143"/>
    </row>
    <row r="2713" spans="2:14" x14ac:dyDescent="0.35">
      <c r="B2713" s="2143"/>
      <c r="N2713" s="2143"/>
    </row>
    <row r="2714" spans="2:14" x14ac:dyDescent="0.35">
      <c r="B2714" s="2143"/>
      <c r="N2714" s="2143"/>
    </row>
    <row r="2715" spans="2:14" x14ac:dyDescent="0.35">
      <c r="B2715" s="2143"/>
      <c r="N2715" s="2143"/>
    </row>
    <row r="2716" spans="2:14" x14ac:dyDescent="0.35">
      <c r="B2716" s="2143"/>
      <c r="N2716" s="2143"/>
    </row>
    <row r="2717" spans="2:14" x14ac:dyDescent="0.35">
      <c r="B2717" s="2143"/>
      <c r="N2717" s="2143"/>
    </row>
    <row r="2718" spans="2:14" x14ac:dyDescent="0.35">
      <c r="B2718" s="2143"/>
      <c r="N2718" s="2143"/>
    </row>
    <row r="2719" spans="2:14" x14ac:dyDescent="0.35">
      <c r="B2719" s="2143"/>
      <c r="N2719" s="2143"/>
    </row>
    <row r="2720" spans="2:14" x14ac:dyDescent="0.35">
      <c r="B2720" s="2143"/>
      <c r="N2720" s="2143"/>
    </row>
    <row r="2721" spans="2:14" x14ac:dyDescent="0.35">
      <c r="B2721" s="2143"/>
      <c r="N2721" s="2143"/>
    </row>
    <row r="2722" spans="2:14" x14ac:dyDescent="0.35">
      <c r="B2722" s="2143"/>
      <c r="N2722" s="2143"/>
    </row>
    <row r="2723" spans="2:14" x14ac:dyDescent="0.35">
      <c r="B2723" s="2143"/>
      <c r="N2723" s="2143"/>
    </row>
    <row r="2724" spans="2:14" x14ac:dyDescent="0.35">
      <c r="B2724" s="2143"/>
      <c r="N2724" s="2143"/>
    </row>
    <row r="2725" spans="2:14" x14ac:dyDescent="0.35">
      <c r="B2725" s="2143"/>
      <c r="N2725" s="2143"/>
    </row>
    <row r="2726" spans="2:14" x14ac:dyDescent="0.35">
      <c r="B2726" s="2143"/>
      <c r="N2726" s="2143"/>
    </row>
    <row r="2727" spans="2:14" x14ac:dyDescent="0.35">
      <c r="B2727" s="2143"/>
      <c r="N2727" s="2143"/>
    </row>
    <row r="2728" spans="2:14" x14ac:dyDescent="0.35">
      <c r="B2728" s="2143"/>
      <c r="N2728" s="2143"/>
    </row>
    <row r="2729" spans="2:14" x14ac:dyDescent="0.35">
      <c r="B2729" s="2143"/>
      <c r="N2729" s="2143"/>
    </row>
    <row r="2730" spans="2:14" x14ac:dyDescent="0.35">
      <c r="B2730" s="2143"/>
      <c r="N2730" s="2143"/>
    </row>
    <row r="2731" spans="2:14" x14ac:dyDescent="0.35">
      <c r="B2731" s="2143"/>
      <c r="N2731" s="2143"/>
    </row>
    <row r="2732" spans="2:14" x14ac:dyDescent="0.35">
      <c r="B2732" s="2143"/>
      <c r="N2732" s="2143"/>
    </row>
    <row r="2733" spans="2:14" x14ac:dyDescent="0.35">
      <c r="B2733" s="2143"/>
      <c r="N2733" s="2143"/>
    </row>
    <row r="2734" spans="2:14" x14ac:dyDescent="0.35">
      <c r="B2734" s="2143"/>
      <c r="N2734" s="2143"/>
    </row>
    <row r="2735" spans="2:14" x14ac:dyDescent="0.35">
      <c r="B2735" s="2143"/>
      <c r="N2735" s="2143"/>
    </row>
    <row r="2736" spans="2:14" x14ac:dyDescent="0.35">
      <c r="B2736" s="2143"/>
      <c r="N2736" s="2143"/>
    </row>
    <row r="2737" spans="2:14" x14ac:dyDescent="0.35">
      <c r="B2737" s="2143"/>
      <c r="N2737" s="2143"/>
    </row>
    <row r="2738" spans="2:14" x14ac:dyDescent="0.35">
      <c r="B2738" s="2143"/>
      <c r="N2738" s="2143"/>
    </row>
    <row r="2739" spans="2:14" x14ac:dyDescent="0.35">
      <c r="B2739" s="2143"/>
      <c r="N2739" s="2143"/>
    </row>
    <row r="2740" spans="2:14" x14ac:dyDescent="0.35">
      <c r="B2740" s="2143"/>
      <c r="N2740" s="2143"/>
    </row>
    <row r="2741" spans="2:14" x14ac:dyDescent="0.35">
      <c r="B2741" s="2143"/>
      <c r="N2741" s="2143"/>
    </row>
    <row r="2742" spans="2:14" x14ac:dyDescent="0.35">
      <c r="B2742" s="2143"/>
      <c r="N2742" s="2143"/>
    </row>
    <row r="2743" spans="2:14" x14ac:dyDescent="0.35">
      <c r="B2743" s="2143"/>
      <c r="N2743" s="2143"/>
    </row>
    <row r="2744" spans="2:14" x14ac:dyDescent="0.35">
      <c r="B2744" s="2143"/>
      <c r="N2744" s="2143"/>
    </row>
    <row r="2745" spans="2:14" x14ac:dyDescent="0.35">
      <c r="B2745" s="2143"/>
      <c r="N2745" s="2143"/>
    </row>
    <row r="2746" spans="2:14" x14ac:dyDescent="0.35">
      <c r="B2746" s="2143"/>
      <c r="N2746" s="2143"/>
    </row>
    <row r="2747" spans="2:14" x14ac:dyDescent="0.35">
      <c r="B2747" s="2143"/>
      <c r="N2747" s="2143"/>
    </row>
    <row r="2748" spans="2:14" x14ac:dyDescent="0.35">
      <c r="B2748" s="2143"/>
      <c r="N2748" s="2143"/>
    </row>
    <row r="2749" spans="2:14" x14ac:dyDescent="0.35">
      <c r="B2749" s="2143"/>
      <c r="N2749" s="2143"/>
    </row>
    <row r="2750" spans="2:14" x14ac:dyDescent="0.35">
      <c r="B2750" s="2143"/>
      <c r="N2750" s="2143"/>
    </row>
    <row r="2751" spans="2:14" x14ac:dyDescent="0.35">
      <c r="B2751" s="2143"/>
      <c r="N2751" s="2143"/>
    </row>
    <row r="2752" spans="2:14" x14ac:dyDescent="0.35">
      <c r="B2752" s="2143"/>
      <c r="N2752" s="2143"/>
    </row>
    <row r="2753" spans="2:14" x14ac:dyDescent="0.35">
      <c r="B2753" s="2143"/>
      <c r="N2753" s="2143"/>
    </row>
    <row r="2754" spans="2:14" x14ac:dyDescent="0.35">
      <c r="B2754" s="2143"/>
      <c r="N2754" s="2143"/>
    </row>
    <row r="2755" spans="2:14" x14ac:dyDescent="0.35">
      <c r="B2755" s="2143"/>
      <c r="N2755" s="2143"/>
    </row>
    <row r="2756" spans="2:14" x14ac:dyDescent="0.35">
      <c r="B2756" s="2143"/>
      <c r="N2756" s="2143"/>
    </row>
    <row r="2757" spans="2:14" x14ac:dyDescent="0.35">
      <c r="B2757" s="2143"/>
      <c r="N2757" s="2143"/>
    </row>
    <row r="2758" spans="2:14" x14ac:dyDescent="0.35">
      <c r="B2758" s="2143"/>
      <c r="N2758" s="2143"/>
    </row>
    <row r="2759" spans="2:14" x14ac:dyDescent="0.35">
      <c r="B2759" s="2143"/>
      <c r="N2759" s="2143"/>
    </row>
    <row r="2760" spans="2:14" x14ac:dyDescent="0.35">
      <c r="B2760" s="2143"/>
      <c r="N2760" s="2143"/>
    </row>
    <row r="2761" spans="2:14" x14ac:dyDescent="0.35">
      <c r="B2761" s="2143"/>
      <c r="N2761" s="2143"/>
    </row>
    <row r="2762" spans="2:14" x14ac:dyDescent="0.35">
      <c r="B2762" s="2143"/>
      <c r="N2762" s="2143"/>
    </row>
    <row r="2763" spans="2:14" x14ac:dyDescent="0.35">
      <c r="B2763" s="2143"/>
      <c r="N2763" s="2143"/>
    </row>
    <row r="2764" spans="2:14" x14ac:dyDescent="0.35">
      <c r="B2764" s="2143"/>
      <c r="N2764" s="2143"/>
    </row>
    <row r="2765" spans="2:14" x14ac:dyDescent="0.35">
      <c r="B2765" s="2143"/>
      <c r="N2765" s="2143"/>
    </row>
    <row r="2766" spans="2:14" x14ac:dyDescent="0.35">
      <c r="B2766" s="2143"/>
      <c r="N2766" s="2143"/>
    </row>
    <row r="2767" spans="2:14" x14ac:dyDescent="0.35">
      <c r="B2767" s="2143"/>
      <c r="N2767" s="2143"/>
    </row>
    <row r="2768" spans="2:14" x14ac:dyDescent="0.35">
      <c r="B2768" s="2143"/>
      <c r="N2768" s="2143"/>
    </row>
    <row r="2769" spans="2:14" x14ac:dyDescent="0.35">
      <c r="B2769" s="2143"/>
      <c r="N2769" s="2143"/>
    </row>
    <row r="2770" spans="2:14" x14ac:dyDescent="0.35">
      <c r="B2770" s="2143"/>
      <c r="N2770" s="2143"/>
    </row>
    <row r="2771" spans="2:14" x14ac:dyDescent="0.35">
      <c r="B2771" s="2143"/>
      <c r="N2771" s="2143"/>
    </row>
    <row r="2772" spans="2:14" x14ac:dyDescent="0.35">
      <c r="B2772" s="2143"/>
      <c r="N2772" s="2143"/>
    </row>
    <row r="2773" spans="2:14" x14ac:dyDescent="0.35">
      <c r="B2773" s="2143"/>
      <c r="N2773" s="2143"/>
    </row>
    <row r="2774" spans="2:14" x14ac:dyDescent="0.35">
      <c r="B2774" s="2143"/>
      <c r="N2774" s="2143"/>
    </row>
    <row r="2775" spans="2:14" x14ac:dyDescent="0.35">
      <c r="B2775" s="2143"/>
      <c r="N2775" s="2143"/>
    </row>
    <row r="2776" spans="2:14" x14ac:dyDescent="0.35">
      <c r="B2776" s="2143"/>
      <c r="N2776" s="2143"/>
    </row>
    <row r="2777" spans="2:14" x14ac:dyDescent="0.35">
      <c r="B2777" s="2143"/>
      <c r="N2777" s="2143"/>
    </row>
    <row r="2778" spans="2:14" x14ac:dyDescent="0.35">
      <c r="B2778" s="2143"/>
      <c r="N2778" s="2143"/>
    </row>
    <row r="2779" spans="2:14" x14ac:dyDescent="0.35">
      <c r="B2779" s="2143"/>
      <c r="N2779" s="2143"/>
    </row>
    <row r="2780" spans="2:14" x14ac:dyDescent="0.35">
      <c r="B2780" s="2143"/>
      <c r="N2780" s="2143"/>
    </row>
    <row r="2781" spans="2:14" x14ac:dyDescent="0.35">
      <c r="B2781" s="2143"/>
      <c r="N2781" s="2143"/>
    </row>
    <row r="2782" spans="2:14" x14ac:dyDescent="0.35">
      <c r="B2782" s="2143"/>
      <c r="N2782" s="2143"/>
    </row>
    <row r="2783" spans="2:14" x14ac:dyDescent="0.35">
      <c r="B2783" s="2143"/>
      <c r="N2783" s="2143"/>
    </row>
    <row r="2784" spans="2:14" x14ac:dyDescent="0.35">
      <c r="B2784" s="2143"/>
      <c r="N2784" s="2143"/>
    </row>
    <row r="2785" spans="2:14" x14ac:dyDescent="0.35">
      <c r="B2785" s="2143"/>
      <c r="N2785" s="2143"/>
    </row>
    <row r="2786" spans="2:14" x14ac:dyDescent="0.35">
      <c r="B2786" s="2143"/>
      <c r="N2786" s="2143"/>
    </row>
    <row r="2787" spans="2:14" x14ac:dyDescent="0.35">
      <c r="B2787" s="2143"/>
      <c r="N2787" s="2143"/>
    </row>
    <row r="2788" spans="2:14" x14ac:dyDescent="0.35">
      <c r="B2788" s="2143"/>
      <c r="N2788" s="2143"/>
    </row>
    <row r="2789" spans="2:14" x14ac:dyDescent="0.35">
      <c r="B2789" s="2143"/>
      <c r="N2789" s="2143"/>
    </row>
    <row r="2790" spans="2:14" x14ac:dyDescent="0.35">
      <c r="B2790" s="2143"/>
      <c r="N2790" s="2143"/>
    </row>
    <row r="2791" spans="2:14" x14ac:dyDescent="0.35">
      <c r="B2791" s="2143"/>
      <c r="N2791" s="2143"/>
    </row>
    <row r="2792" spans="2:14" x14ac:dyDescent="0.35">
      <c r="B2792" s="2143"/>
      <c r="N2792" s="2143"/>
    </row>
    <row r="2793" spans="2:14" x14ac:dyDescent="0.35">
      <c r="B2793" s="2143"/>
      <c r="N2793" s="2143"/>
    </row>
    <row r="2794" spans="2:14" x14ac:dyDescent="0.35">
      <c r="B2794" s="2143"/>
      <c r="N2794" s="2143"/>
    </row>
    <row r="2795" spans="2:14" x14ac:dyDescent="0.35">
      <c r="B2795" s="2143"/>
      <c r="N2795" s="2143"/>
    </row>
    <row r="2796" spans="2:14" x14ac:dyDescent="0.35">
      <c r="B2796" s="2143"/>
      <c r="N2796" s="2143"/>
    </row>
    <row r="2797" spans="2:14" x14ac:dyDescent="0.35">
      <c r="B2797" s="2143"/>
      <c r="N2797" s="2143"/>
    </row>
    <row r="2798" spans="2:14" x14ac:dyDescent="0.35">
      <c r="B2798" s="2143"/>
      <c r="N2798" s="2143"/>
    </row>
    <row r="2799" spans="2:14" x14ac:dyDescent="0.35">
      <c r="B2799" s="2143"/>
      <c r="N2799" s="2143"/>
    </row>
    <row r="2800" spans="2:14" x14ac:dyDescent="0.35">
      <c r="B2800" s="2143"/>
      <c r="N2800" s="2143"/>
    </row>
    <row r="2801" spans="2:14" x14ac:dyDescent="0.35">
      <c r="B2801" s="2143"/>
      <c r="N2801" s="2143"/>
    </row>
    <row r="2802" spans="2:14" x14ac:dyDescent="0.35">
      <c r="B2802" s="2143"/>
      <c r="N2802" s="2143"/>
    </row>
    <row r="2803" spans="2:14" x14ac:dyDescent="0.35">
      <c r="B2803" s="2143"/>
      <c r="N2803" s="2143"/>
    </row>
    <row r="2804" spans="2:14" x14ac:dyDescent="0.35">
      <c r="B2804" s="2143"/>
      <c r="N2804" s="2143"/>
    </row>
    <row r="2805" spans="2:14" x14ac:dyDescent="0.35">
      <c r="B2805" s="2143"/>
      <c r="C2805" s="2732" t="s">
        <v>1982</v>
      </c>
      <c r="D2805" s="2732"/>
      <c r="E2805" s="2732"/>
      <c r="F2805" s="2732"/>
      <c r="G2805" s="2732"/>
      <c r="H2805" s="2732"/>
      <c r="I2805" s="2732"/>
      <c r="J2805" s="2732"/>
      <c r="K2805" s="2732"/>
      <c r="L2805" s="2732"/>
      <c r="M2805" s="2732"/>
      <c r="N2805" s="2143"/>
    </row>
    <row r="2806" spans="2:14" x14ac:dyDescent="0.35">
      <c r="B2806" s="2143"/>
      <c r="C2806" s="2732"/>
      <c r="D2806" s="2732"/>
      <c r="E2806" s="2732"/>
      <c r="F2806" s="2732"/>
      <c r="G2806" s="2732"/>
      <c r="H2806" s="2732"/>
      <c r="I2806" s="2732"/>
      <c r="J2806" s="2732"/>
      <c r="K2806" s="2732"/>
      <c r="L2806" s="2732"/>
      <c r="M2806" s="2732"/>
      <c r="N2806" s="2143"/>
    </row>
    <row r="2807" spans="2:14" x14ac:dyDescent="0.35">
      <c r="B2807" s="2143"/>
      <c r="C2807" s="2732"/>
      <c r="D2807" s="2732"/>
      <c r="E2807" s="2732"/>
      <c r="F2807" s="2732"/>
      <c r="G2807" s="2732"/>
      <c r="H2807" s="2732"/>
      <c r="I2807" s="2732"/>
      <c r="J2807" s="2732"/>
      <c r="K2807" s="2732"/>
      <c r="L2807" s="2732"/>
      <c r="M2807" s="2732"/>
      <c r="N2807" s="2143"/>
    </row>
    <row r="2808" spans="2:14" x14ac:dyDescent="0.35">
      <c r="B2808" s="2143"/>
      <c r="C2808" s="2732"/>
      <c r="D2808" s="2732"/>
      <c r="E2808" s="2732"/>
      <c r="F2808" s="2732"/>
      <c r="G2808" s="2732"/>
      <c r="H2808" s="2732"/>
      <c r="I2808" s="2732"/>
      <c r="J2808" s="2732"/>
      <c r="K2808" s="2732"/>
      <c r="L2808" s="2732"/>
      <c r="M2808" s="2732"/>
      <c r="N2808" s="2143"/>
    </row>
    <row r="2809" spans="2:14" x14ac:dyDescent="0.35">
      <c r="B2809" s="2143"/>
      <c r="C2809" s="2732"/>
      <c r="D2809" s="2732"/>
      <c r="E2809" s="2732"/>
      <c r="F2809" s="2732"/>
      <c r="G2809" s="2732"/>
      <c r="H2809" s="2732"/>
      <c r="I2809" s="2732"/>
      <c r="J2809" s="2732"/>
      <c r="K2809" s="2732"/>
      <c r="L2809" s="2732"/>
      <c r="M2809" s="2732"/>
      <c r="N2809" s="2143"/>
    </row>
    <row r="2810" spans="2:14" x14ac:dyDescent="0.35">
      <c r="B2810" s="2143"/>
      <c r="C2810" s="2732"/>
      <c r="D2810" s="2732"/>
      <c r="E2810" s="2732"/>
      <c r="F2810" s="2732"/>
      <c r="G2810" s="2732"/>
      <c r="H2810" s="2732"/>
      <c r="I2810" s="2732"/>
      <c r="J2810" s="2732"/>
      <c r="K2810" s="2732"/>
      <c r="L2810" s="2732"/>
      <c r="M2810" s="2732"/>
      <c r="N2810" s="2143"/>
    </row>
    <row r="2811" spans="2:14" x14ac:dyDescent="0.35">
      <c r="B2811" s="2143"/>
      <c r="N2811" s="2143"/>
    </row>
    <row r="2812" spans="2:14" x14ac:dyDescent="0.35">
      <c r="B2812" s="2143"/>
      <c r="N2812" s="2143"/>
    </row>
    <row r="2813" spans="2:14" x14ac:dyDescent="0.35">
      <c r="B2813" s="2143"/>
      <c r="N2813" s="2143"/>
    </row>
    <row r="2814" spans="2:14" x14ac:dyDescent="0.35">
      <c r="B2814" s="2143"/>
      <c r="N2814" s="2143"/>
    </row>
    <row r="2815" spans="2:14" x14ac:dyDescent="0.35">
      <c r="B2815" s="2143"/>
      <c r="N2815" s="2143"/>
    </row>
    <row r="2816" spans="2:14" x14ac:dyDescent="0.35">
      <c r="B2816" s="2143"/>
      <c r="N2816" s="2143"/>
    </row>
    <row r="2817" spans="2:14" x14ac:dyDescent="0.35">
      <c r="B2817" s="2143"/>
      <c r="N2817" s="2143"/>
    </row>
    <row r="2818" spans="2:14" x14ac:dyDescent="0.35">
      <c r="B2818" s="2143"/>
      <c r="N2818" s="2143"/>
    </row>
    <row r="2819" spans="2:14" x14ac:dyDescent="0.35">
      <c r="B2819" s="2143"/>
      <c r="N2819" s="2143"/>
    </row>
    <row r="2820" spans="2:14" x14ac:dyDescent="0.35">
      <c r="B2820" s="2143"/>
      <c r="N2820" s="2143"/>
    </row>
    <row r="2821" spans="2:14" x14ac:dyDescent="0.35">
      <c r="B2821" s="2143"/>
      <c r="N2821" s="2143"/>
    </row>
    <row r="2822" spans="2:14" x14ac:dyDescent="0.35">
      <c r="B2822" s="2143"/>
      <c r="N2822" s="2143"/>
    </row>
    <row r="2823" spans="2:14" x14ac:dyDescent="0.35">
      <c r="B2823" s="2143"/>
      <c r="N2823" s="2143"/>
    </row>
    <row r="2824" spans="2:14" x14ac:dyDescent="0.35">
      <c r="B2824" s="2143"/>
      <c r="N2824" s="2143"/>
    </row>
    <row r="2825" spans="2:14" x14ac:dyDescent="0.35">
      <c r="B2825" s="2143"/>
      <c r="N2825" s="2143"/>
    </row>
    <row r="2826" spans="2:14" x14ac:dyDescent="0.35">
      <c r="B2826" s="2143"/>
      <c r="N2826" s="2143"/>
    </row>
    <row r="2827" spans="2:14" x14ac:dyDescent="0.35">
      <c r="B2827" s="2143"/>
      <c r="N2827" s="2143"/>
    </row>
    <row r="2828" spans="2:14" x14ac:dyDescent="0.35">
      <c r="B2828" s="2143"/>
      <c r="N2828" s="2143"/>
    </row>
    <row r="2829" spans="2:14" ht="16" thickBot="1" x14ac:dyDescent="0.4">
      <c r="B2829" s="2143"/>
      <c r="N2829" s="2143"/>
    </row>
    <row r="2830" spans="2:14" ht="16" thickBot="1" x14ac:dyDescent="0.4">
      <c r="B2830" s="2143"/>
      <c r="D2830" s="2738" t="s">
        <v>1982</v>
      </c>
      <c r="E2830" s="2739"/>
      <c r="F2830" s="2740"/>
      <c r="N2830" s="2143"/>
    </row>
    <row r="2831" spans="2:14" x14ac:dyDescent="0.35">
      <c r="B2831" s="2143"/>
      <c r="C2831" s="2736" t="s">
        <v>1987</v>
      </c>
      <c r="D2831" s="2737"/>
      <c r="E2831" s="2737"/>
      <c r="F2831" s="2737"/>
      <c r="G2831" s="2737"/>
      <c r="H2831" s="2737"/>
      <c r="I2831" s="2737"/>
      <c r="J2831" s="2737"/>
      <c r="K2831" s="2737"/>
      <c r="L2831" s="2737"/>
      <c r="M2831" s="2737"/>
      <c r="N2831" s="2143"/>
    </row>
    <row r="2832" spans="2:14" x14ac:dyDescent="0.35">
      <c r="B2832" s="2143"/>
      <c r="C2832" s="2736"/>
      <c r="D2832" s="2737"/>
      <c r="E2832" s="2737"/>
      <c r="F2832" s="2737"/>
      <c r="G2832" s="2737"/>
      <c r="H2832" s="2737"/>
      <c r="I2832" s="2737"/>
      <c r="J2832" s="2737"/>
      <c r="K2832" s="2737"/>
      <c r="L2832" s="2737"/>
      <c r="M2832" s="2737"/>
      <c r="N2832" s="2143"/>
    </row>
    <row r="2833" spans="2:14" x14ac:dyDescent="0.35">
      <c r="B2833" s="2143"/>
      <c r="N2833" s="2143"/>
    </row>
    <row r="2834" spans="2:14" x14ac:dyDescent="0.35">
      <c r="B2834" s="2143"/>
      <c r="N2834" s="2143"/>
    </row>
    <row r="2835" spans="2:14" x14ac:dyDescent="0.35">
      <c r="B2835" s="2143"/>
      <c r="N2835" s="2143"/>
    </row>
    <row r="2836" spans="2:14" x14ac:dyDescent="0.35">
      <c r="B2836" s="2143"/>
      <c r="N2836" s="2143"/>
    </row>
    <row r="2837" spans="2:14" x14ac:dyDescent="0.35">
      <c r="B2837" s="2143"/>
      <c r="N2837" s="2143"/>
    </row>
    <row r="2838" spans="2:14" x14ac:dyDescent="0.35">
      <c r="B2838" s="2143"/>
      <c r="N2838" s="2143"/>
    </row>
    <row r="2839" spans="2:14" x14ac:dyDescent="0.35">
      <c r="B2839" s="2143"/>
      <c r="N2839" s="2143"/>
    </row>
    <row r="2840" spans="2:14" x14ac:dyDescent="0.35">
      <c r="B2840" s="2143"/>
      <c r="N2840" s="2143"/>
    </row>
    <row r="2841" spans="2:14" x14ac:dyDescent="0.35">
      <c r="B2841" s="2143"/>
      <c r="N2841" s="2143"/>
    </row>
    <row r="2842" spans="2:14" x14ac:dyDescent="0.35">
      <c r="B2842" s="2143"/>
      <c r="N2842" s="2143"/>
    </row>
    <row r="2843" spans="2:14" x14ac:dyDescent="0.35">
      <c r="B2843" s="2143"/>
      <c r="N2843" s="2143"/>
    </row>
    <row r="2844" spans="2:14" x14ac:dyDescent="0.35">
      <c r="B2844" s="2143"/>
      <c r="N2844" s="2143"/>
    </row>
    <row r="2845" spans="2:14" x14ac:dyDescent="0.35">
      <c r="B2845" s="2143"/>
      <c r="N2845" s="2143"/>
    </row>
    <row r="2846" spans="2:14" x14ac:dyDescent="0.35">
      <c r="B2846" s="2143"/>
      <c r="N2846" s="2143"/>
    </row>
    <row r="2847" spans="2:14" x14ac:dyDescent="0.35">
      <c r="B2847" s="2143"/>
      <c r="N2847" s="2143"/>
    </row>
    <row r="2848" spans="2:14" x14ac:dyDescent="0.35">
      <c r="B2848" s="2143"/>
      <c r="N2848" s="2143"/>
    </row>
    <row r="2849" spans="2:14" x14ac:dyDescent="0.35">
      <c r="B2849" s="2143"/>
      <c r="N2849" s="2143"/>
    </row>
    <row r="2850" spans="2:14" x14ac:dyDescent="0.35">
      <c r="B2850" s="2143"/>
      <c r="N2850" s="2143"/>
    </row>
    <row r="2851" spans="2:14" x14ac:dyDescent="0.35">
      <c r="B2851" s="2143"/>
      <c r="N2851" s="2143"/>
    </row>
    <row r="2852" spans="2:14" x14ac:dyDescent="0.35">
      <c r="B2852" s="2143"/>
      <c r="N2852" s="2143"/>
    </row>
    <row r="2853" spans="2:14" x14ac:dyDescent="0.35">
      <c r="B2853" s="2143"/>
      <c r="N2853" s="2143"/>
    </row>
    <row r="2854" spans="2:14" x14ac:dyDescent="0.35">
      <c r="B2854" s="2143"/>
      <c r="N2854" s="2143"/>
    </row>
    <row r="2855" spans="2:14" x14ac:dyDescent="0.35">
      <c r="B2855" s="2143"/>
      <c r="N2855" s="2143"/>
    </row>
    <row r="2856" spans="2:14" x14ac:dyDescent="0.35">
      <c r="B2856" s="2143"/>
      <c r="N2856" s="2143"/>
    </row>
    <row r="2857" spans="2:14" x14ac:dyDescent="0.35">
      <c r="B2857" s="2143"/>
      <c r="N2857" s="2143"/>
    </row>
    <row r="2858" spans="2:14" x14ac:dyDescent="0.35">
      <c r="B2858" s="2143"/>
      <c r="N2858" s="2143"/>
    </row>
    <row r="2859" spans="2:14" x14ac:dyDescent="0.35">
      <c r="B2859" s="2143"/>
      <c r="N2859" s="2143"/>
    </row>
    <row r="2860" spans="2:14" x14ac:dyDescent="0.35">
      <c r="B2860" s="2143"/>
      <c r="N2860" s="2143"/>
    </row>
    <row r="2861" spans="2:14" x14ac:dyDescent="0.35">
      <c r="B2861" s="2143"/>
      <c r="N2861" s="2143"/>
    </row>
    <row r="2862" spans="2:14" x14ac:dyDescent="0.35">
      <c r="B2862" s="2143"/>
      <c r="N2862" s="2143"/>
    </row>
    <row r="2863" spans="2:14" x14ac:dyDescent="0.35">
      <c r="B2863" s="2143"/>
      <c r="N2863" s="2143"/>
    </row>
    <row r="2864" spans="2:14" x14ac:dyDescent="0.35">
      <c r="B2864" s="2143"/>
      <c r="N2864" s="2143"/>
    </row>
    <row r="2865" spans="2:14" x14ac:dyDescent="0.35">
      <c r="B2865" s="2143"/>
      <c r="N2865" s="2143"/>
    </row>
    <row r="2866" spans="2:14" x14ac:dyDescent="0.35">
      <c r="B2866" s="2143"/>
      <c r="N2866" s="2143"/>
    </row>
    <row r="2867" spans="2:14" x14ac:dyDescent="0.35">
      <c r="B2867" s="2143"/>
      <c r="N2867" s="2143"/>
    </row>
    <row r="2868" spans="2:14" x14ac:dyDescent="0.35">
      <c r="B2868" s="2143"/>
      <c r="N2868" s="2143"/>
    </row>
    <row r="2869" spans="2:14" x14ac:dyDescent="0.35">
      <c r="B2869" s="2143"/>
      <c r="N2869" s="2143"/>
    </row>
    <row r="2870" spans="2:14" x14ac:dyDescent="0.35">
      <c r="B2870" s="2143"/>
      <c r="N2870" s="2143"/>
    </row>
    <row r="2871" spans="2:14" x14ac:dyDescent="0.35">
      <c r="B2871" s="2143"/>
      <c r="N2871" s="2143"/>
    </row>
    <row r="2872" spans="2:14" x14ac:dyDescent="0.35">
      <c r="B2872" s="2143"/>
      <c r="N2872" s="2143"/>
    </row>
    <row r="2873" spans="2:14" x14ac:dyDescent="0.35">
      <c r="B2873" s="2143"/>
      <c r="N2873" s="2143"/>
    </row>
    <row r="2874" spans="2:14" x14ac:dyDescent="0.35">
      <c r="B2874" s="2143"/>
      <c r="N2874" s="2143"/>
    </row>
    <row r="2875" spans="2:14" x14ac:dyDescent="0.35">
      <c r="B2875" s="2143"/>
      <c r="N2875" s="2143"/>
    </row>
    <row r="2876" spans="2:14" x14ac:dyDescent="0.35">
      <c r="B2876" s="2143"/>
      <c r="N2876" s="2143"/>
    </row>
    <row r="2877" spans="2:14" x14ac:dyDescent="0.35">
      <c r="B2877" s="2143"/>
      <c r="N2877" s="2143"/>
    </row>
    <row r="2878" spans="2:14" x14ac:dyDescent="0.35">
      <c r="B2878" s="2143"/>
      <c r="N2878" s="2143"/>
    </row>
    <row r="2879" spans="2:14" x14ac:dyDescent="0.35">
      <c r="B2879" s="2143"/>
      <c r="N2879" s="2143"/>
    </row>
    <row r="2880" spans="2:14" x14ac:dyDescent="0.35">
      <c r="B2880" s="2143"/>
      <c r="N2880" s="2143"/>
    </row>
    <row r="2881" spans="2:14" x14ac:dyDescent="0.35">
      <c r="B2881" s="2143"/>
      <c r="N2881" s="2143"/>
    </row>
    <row r="2882" spans="2:14" x14ac:dyDescent="0.35">
      <c r="B2882" s="2143"/>
      <c r="N2882" s="2143"/>
    </row>
    <row r="2883" spans="2:14" x14ac:dyDescent="0.35">
      <c r="B2883" s="2143"/>
      <c r="N2883" s="2143"/>
    </row>
    <row r="2884" spans="2:14" x14ac:dyDescent="0.35">
      <c r="B2884" s="2143"/>
      <c r="N2884" s="2143"/>
    </row>
    <row r="2885" spans="2:14" x14ac:dyDescent="0.35">
      <c r="B2885" s="2143"/>
      <c r="N2885" s="2143"/>
    </row>
    <row r="2886" spans="2:14" x14ac:dyDescent="0.35">
      <c r="B2886" s="2143"/>
      <c r="N2886" s="2143"/>
    </row>
    <row r="2887" spans="2:14" x14ac:dyDescent="0.35">
      <c r="B2887" s="2143"/>
      <c r="N2887" s="2143"/>
    </row>
    <row r="2888" spans="2:14" x14ac:dyDescent="0.35">
      <c r="B2888" s="2143"/>
      <c r="N2888" s="2143"/>
    </row>
    <row r="2889" spans="2:14" x14ac:dyDescent="0.35">
      <c r="B2889" s="2143"/>
      <c r="N2889" s="2143"/>
    </row>
    <row r="2890" spans="2:14" x14ac:dyDescent="0.35">
      <c r="B2890" s="2143"/>
      <c r="N2890" s="2143"/>
    </row>
    <row r="2891" spans="2:14" x14ac:dyDescent="0.35">
      <c r="B2891" s="2143"/>
      <c r="N2891" s="2143"/>
    </row>
    <row r="2892" spans="2:14" x14ac:dyDescent="0.35">
      <c r="B2892" s="2143"/>
      <c r="N2892" s="2143"/>
    </row>
    <row r="2893" spans="2:14" x14ac:dyDescent="0.35">
      <c r="B2893" s="2143"/>
      <c r="N2893" s="2143"/>
    </row>
    <row r="2894" spans="2:14" x14ac:dyDescent="0.35">
      <c r="B2894" s="2143"/>
      <c r="N2894" s="2143"/>
    </row>
    <row r="2895" spans="2:14" x14ac:dyDescent="0.35">
      <c r="B2895" s="2143"/>
      <c r="N2895" s="2143"/>
    </row>
    <row r="2896" spans="2:14" x14ac:dyDescent="0.35">
      <c r="B2896" s="2143"/>
      <c r="N2896" s="2143"/>
    </row>
    <row r="2897" spans="2:14" x14ac:dyDescent="0.35">
      <c r="B2897" s="2143"/>
      <c r="N2897" s="2143"/>
    </row>
    <row r="2898" spans="2:14" x14ac:dyDescent="0.35">
      <c r="B2898" s="2143"/>
      <c r="N2898" s="2143"/>
    </row>
    <row r="2899" spans="2:14" x14ac:dyDescent="0.35">
      <c r="B2899" s="2143"/>
      <c r="N2899" s="2143"/>
    </row>
    <row r="2900" spans="2:14" x14ac:dyDescent="0.35">
      <c r="B2900" s="2143"/>
      <c r="N2900" s="2143"/>
    </row>
    <row r="2901" spans="2:14" x14ac:dyDescent="0.35">
      <c r="B2901" s="2143"/>
      <c r="N2901" s="2143"/>
    </row>
    <row r="2902" spans="2:14" x14ac:dyDescent="0.35">
      <c r="B2902" s="2143"/>
      <c r="N2902" s="2143"/>
    </row>
    <row r="2903" spans="2:14" x14ac:dyDescent="0.35">
      <c r="B2903" s="2143"/>
      <c r="N2903" s="2143"/>
    </row>
    <row r="2904" spans="2:14" x14ac:dyDescent="0.35">
      <c r="B2904" s="2143"/>
      <c r="N2904" s="2143"/>
    </row>
    <row r="2905" spans="2:14" x14ac:dyDescent="0.35">
      <c r="B2905" s="2143"/>
      <c r="N2905" s="2143"/>
    </row>
    <row r="2906" spans="2:14" x14ac:dyDescent="0.35">
      <c r="B2906" s="2143"/>
      <c r="N2906" s="2143"/>
    </row>
    <row r="2907" spans="2:14" x14ac:dyDescent="0.35">
      <c r="B2907" s="2143"/>
      <c r="N2907" s="2143"/>
    </row>
    <row r="2908" spans="2:14" x14ac:dyDescent="0.35">
      <c r="B2908" s="2143"/>
      <c r="N2908" s="2143"/>
    </row>
    <row r="2909" spans="2:14" x14ac:dyDescent="0.35">
      <c r="B2909" s="2143"/>
      <c r="N2909" s="2143"/>
    </row>
    <row r="2910" spans="2:14" x14ac:dyDescent="0.35">
      <c r="B2910" s="2143"/>
      <c r="N2910" s="2143"/>
    </row>
    <row r="2911" spans="2:14" x14ac:dyDescent="0.35">
      <c r="B2911" s="2143"/>
      <c r="N2911" s="2143"/>
    </row>
    <row r="2912" spans="2:14" x14ac:dyDescent="0.35">
      <c r="B2912" s="2143"/>
      <c r="N2912" s="2143"/>
    </row>
    <row r="2913" spans="2:14" x14ac:dyDescent="0.35">
      <c r="B2913" s="2143"/>
      <c r="N2913" s="2143"/>
    </row>
    <row r="2914" spans="2:14" x14ac:dyDescent="0.35">
      <c r="B2914" s="2143"/>
      <c r="N2914" s="2143"/>
    </row>
    <row r="2915" spans="2:14" x14ac:dyDescent="0.35">
      <c r="B2915" s="2143"/>
      <c r="N2915" s="2143"/>
    </row>
    <row r="2916" spans="2:14" x14ac:dyDescent="0.35">
      <c r="B2916" s="2143"/>
      <c r="N2916" s="2143"/>
    </row>
    <row r="2917" spans="2:14" x14ac:dyDescent="0.35">
      <c r="B2917" s="2143"/>
      <c r="N2917" s="2143"/>
    </row>
    <row r="2918" spans="2:14" x14ac:dyDescent="0.35">
      <c r="B2918" s="2143"/>
      <c r="N2918" s="2143"/>
    </row>
    <row r="2919" spans="2:14" x14ac:dyDescent="0.35">
      <c r="B2919" s="2143"/>
      <c r="N2919" s="2143"/>
    </row>
    <row r="2920" spans="2:14" x14ac:dyDescent="0.35">
      <c r="B2920" s="2143"/>
      <c r="N2920" s="2143"/>
    </row>
    <row r="2921" spans="2:14" x14ac:dyDescent="0.35">
      <c r="B2921" s="2143"/>
      <c r="N2921" s="2143"/>
    </row>
    <row r="2922" spans="2:14" x14ac:dyDescent="0.35">
      <c r="B2922" s="2143"/>
      <c r="N2922" s="2143"/>
    </row>
    <row r="2923" spans="2:14" x14ac:dyDescent="0.35">
      <c r="B2923" s="2143"/>
      <c r="N2923" s="2143"/>
    </row>
    <row r="2924" spans="2:14" x14ac:dyDescent="0.35">
      <c r="B2924" s="2143"/>
      <c r="N2924" s="2143"/>
    </row>
    <row r="2925" spans="2:14" x14ac:dyDescent="0.35">
      <c r="B2925" s="2143"/>
      <c r="N2925" s="2143"/>
    </row>
    <row r="2926" spans="2:14" x14ac:dyDescent="0.35">
      <c r="B2926" s="2143"/>
      <c r="N2926" s="2143"/>
    </row>
    <row r="2927" spans="2:14" x14ac:dyDescent="0.35">
      <c r="B2927" s="2143"/>
      <c r="N2927" s="2143"/>
    </row>
    <row r="2928" spans="2:14" x14ac:dyDescent="0.35">
      <c r="B2928" s="2143"/>
      <c r="N2928" s="2143"/>
    </row>
    <row r="2929" spans="2:14" x14ac:dyDescent="0.35">
      <c r="B2929" s="2143"/>
      <c r="N2929" s="2143"/>
    </row>
    <row r="2930" spans="2:14" x14ac:dyDescent="0.35">
      <c r="B2930" s="2143"/>
      <c r="N2930" s="2143"/>
    </row>
    <row r="2931" spans="2:14" x14ac:dyDescent="0.35">
      <c r="B2931" s="2143"/>
      <c r="N2931" s="2143"/>
    </row>
    <row r="2932" spans="2:14" x14ac:dyDescent="0.35">
      <c r="B2932" s="2143"/>
      <c r="N2932" s="2143"/>
    </row>
    <row r="2933" spans="2:14" x14ac:dyDescent="0.35">
      <c r="B2933" s="2143"/>
      <c r="N2933" s="2143"/>
    </row>
    <row r="2934" spans="2:14" x14ac:dyDescent="0.35">
      <c r="B2934" s="2143"/>
      <c r="N2934" s="2143"/>
    </row>
    <row r="2935" spans="2:14" x14ac:dyDescent="0.35">
      <c r="B2935" s="2143"/>
      <c r="N2935" s="2143"/>
    </row>
    <row r="2936" spans="2:14" x14ac:dyDescent="0.35">
      <c r="B2936" s="2143"/>
      <c r="N2936" s="2143"/>
    </row>
    <row r="2937" spans="2:14" x14ac:dyDescent="0.35">
      <c r="B2937" s="2143"/>
      <c r="N2937" s="2143"/>
    </row>
    <row r="2938" spans="2:14" x14ac:dyDescent="0.35">
      <c r="B2938" s="2143"/>
      <c r="N2938" s="2143"/>
    </row>
    <row r="2939" spans="2:14" x14ac:dyDescent="0.35">
      <c r="B2939" s="2143"/>
      <c r="N2939" s="2143"/>
    </row>
    <row r="2940" spans="2:14" x14ac:dyDescent="0.35">
      <c r="B2940" s="2143"/>
      <c r="N2940" s="2143"/>
    </row>
    <row r="2941" spans="2:14" x14ac:dyDescent="0.35">
      <c r="B2941" s="2143"/>
      <c r="N2941" s="2143"/>
    </row>
    <row r="2942" spans="2:14" x14ac:dyDescent="0.35">
      <c r="B2942" s="2143"/>
      <c r="N2942" s="2143"/>
    </row>
    <row r="2943" spans="2:14" x14ac:dyDescent="0.35">
      <c r="B2943" s="2143"/>
      <c r="N2943" s="2143"/>
    </row>
    <row r="2944" spans="2:14" x14ac:dyDescent="0.35">
      <c r="B2944" s="2143"/>
      <c r="N2944" s="2143"/>
    </row>
    <row r="2945" spans="2:14" x14ac:dyDescent="0.35">
      <c r="B2945" s="2143"/>
      <c r="N2945" s="2143"/>
    </row>
    <row r="2946" spans="2:14" x14ac:dyDescent="0.35">
      <c r="B2946" s="2143"/>
      <c r="N2946" s="2143"/>
    </row>
    <row r="2947" spans="2:14" x14ac:dyDescent="0.35">
      <c r="B2947" s="2143"/>
      <c r="N2947" s="2143"/>
    </row>
    <row r="2948" spans="2:14" x14ac:dyDescent="0.35">
      <c r="B2948" s="2143"/>
      <c r="N2948" s="2143"/>
    </row>
    <row r="2949" spans="2:14" x14ac:dyDescent="0.35">
      <c r="B2949" s="2143"/>
      <c r="N2949" s="2143"/>
    </row>
    <row r="2950" spans="2:14" x14ac:dyDescent="0.35">
      <c r="B2950" s="2143"/>
      <c r="N2950" s="2143"/>
    </row>
    <row r="2951" spans="2:14" x14ac:dyDescent="0.35">
      <c r="B2951" s="2143"/>
      <c r="N2951" s="2143"/>
    </row>
    <row r="2952" spans="2:14" x14ac:dyDescent="0.35">
      <c r="B2952" s="2143"/>
      <c r="N2952" s="2143"/>
    </row>
    <row r="2953" spans="2:14" x14ac:dyDescent="0.35">
      <c r="B2953" s="2143"/>
      <c r="N2953" s="2143"/>
    </row>
    <row r="2954" spans="2:14" x14ac:dyDescent="0.35">
      <c r="B2954" s="2143"/>
      <c r="N2954" s="2143"/>
    </row>
    <row r="2955" spans="2:14" x14ac:dyDescent="0.35">
      <c r="B2955" s="2143"/>
      <c r="N2955" s="2143"/>
    </row>
    <row r="2956" spans="2:14" x14ac:dyDescent="0.35">
      <c r="B2956" s="2143"/>
      <c r="N2956" s="2143"/>
    </row>
    <row r="2957" spans="2:14" x14ac:dyDescent="0.35">
      <c r="B2957" s="2143"/>
      <c r="N2957" s="2143"/>
    </row>
    <row r="2958" spans="2:14" x14ac:dyDescent="0.35">
      <c r="B2958" s="2143"/>
      <c r="N2958" s="2143"/>
    </row>
    <row r="2959" spans="2:14" x14ac:dyDescent="0.35">
      <c r="B2959" s="2143"/>
      <c r="N2959" s="2143"/>
    </row>
    <row r="2960" spans="2:14" x14ac:dyDescent="0.35">
      <c r="B2960" s="2143"/>
      <c r="N2960" s="2143"/>
    </row>
    <row r="2961" spans="2:14" x14ac:dyDescent="0.35">
      <c r="B2961" s="2143"/>
      <c r="N2961" s="2143"/>
    </row>
    <row r="2962" spans="2:14" x14ac:dyDescent="0.35">
      <c r="B2962" s="2143"/>
      <c r="N2962" s="2143"/>
    </row>
    <row r="2963" spans="2:14" x14ac:dyDescent="0.35">
      <c r="B2963" s="2143"/>
      <c r="N2963" s="2143"/>
    </row>
    <row r="2964" spans="2:14" x14ac:dyDescent="0.35">
      <c r="B2964" s="2143"/>
      <c r="N2964" s="2143"/>
    </row>
    <row r="2965" spans="2:14" x14ac:dyDescent="0.35">
      <c r="B2965" s="2143"/>
      <c r="N2965" s="2143"/>
    </row>
    <row r="2966" spans="2:14" x14ac:dyDescent="0.35">
      <c r="B2966" s="2143"/>
      <c r="N2966" s="2143"/>
    </row>
    <row r="2967" spans="2:14" x14ac:dyDescent="0.35">
      <c r="B2967" s="2143"/>
      <c r="N2967" s="2143"/>
    </row>
    <row r="2968" spans="2:14" x14ac:dyDescent="0.35">
      <c r="B2968" s="2143"/>
      <c r="N2968" s="2143"/>
    </row>
    <row r="2969" spans="2:14" x14ac:dyDescent="0.35">
      <c r="B2969" s="2143"/>
      <c r="N2969" s="2143"/>
    </row>
    <row r="2970" spans="2:14" x14ac:dyDescent="0.35">
      <c r="B2970" s="2143"/>
      <c r="N2970" s="2143"/>
    </row>
    <row r="2971" spans="2:14" x14ac:dyDescent="0.35">
      <c r="B2971" s="2143"/>
      <c r="N2971" s="2143"/>
    </row>
    <row r="2972" spans="2:14" x14ac:dyDescent="0.35">
      <c r="B2972" s="2143"/>
      <c r="N2972" s="2143"/>
    </row>
    <row r="2973" spans="2:14" x14ac:dyDescent="0.35">
      <c r="B2973" s="2143"/>
      <c r="N2973" s="2143"/>
    </row>
    <row r="2974" spans="2:14" x14ac:dyDescent="0.35">
      <c r="B2974" s="2143"/>
      <c r="N2974" s="2143"/>
    </row>
    <row r="2975" spans="2:14" x14ac:dyDescent="0.35">
      <c r="B2975" s="2143"/>
      <c r="N2975" s="2143"/>
    </row>
    <row r="2976" spans="2:14" x14ac:dyDescent="0.35">
      <c r="B2976" s="2143"/>
      <c r="N2976" s="2143"/>
    </row>
    <row r="2977" spans="2:14" x14ac:dyDescent="0.35">
      <c r="B2977" s="2143"/>
      <c r="N2977" s="2143"/>
    </row>
    <row r="2978" spans="2:14" x14ac:dyDescent="0.35">
      <c r="B2978" s="2143"/>
      <c r="N2978" s="2143"/>
    </row>
    <row r="2979" spans="2:14" x14ac:dyDescent="0.35">
      <c r="B2979" s="2143"/>
      <c r="N2979" s="2143"/>
    </row>
    <row r="2980" spans="2:14" x14ac:dyDescent="0.35">
      <c r="B2980" s="2143"/>
      <c r="N2980" s="2143"/>
    </row>
    <row r="2981" spans="2:14" x14ac:dyDescent="0.35">
      <c r="B2981" s="2143"/>
      <c r="N2981" s="2143"/>
    </row>
    <row r="2982" spans="2:14" x14ac:dyDescent="0.35">
      <c r="B2982" s="2143"/>
      <c r="N2982" s="2143"/>
    </row>
    <row r="2983" spans="2:14" x14ac:dyDescent="0.35">
      <c r="B2983" s="2143"/>
      <c r="N2983" s="2143"/>
    </row>
    <row r="2984" spans="2:14" x14ac:dyDescent="0.35">
      <c r="B2984" s="2143"/>
      <c r="N2984" s="2143"/>
    </row>
    <row r="2985" spans="2:14" x14ac:dyDescent="0.35">
      <c r="B2985" s="2143"/>
      <c r="N2985" s="2143"/>
    </row>
    <row r="2986" spans="2:14" x14ac:dyDescent="0.35">
      <c r="B2986" s="2143"/>
      <c r="N2986" s="2143"/>
    </row>
    <row r="2987" spans="2:14" x14ac:dyDescent="0.35">
      <c r="B2987" s="2143"/>
      <c r="N2987" s="2143"/>
    </row>
    <row r="2988" spans="2:14" x14ac:dyDescent="0.35">
      <c r="B2988" s="2143"/>
      <c r="N2988" s="2143"/>
    </row>
    <row r="2989" spans="2:14" x14ac:dyDescent="0.35">
      <c r="B2989" s="2143"/>
      <c r="N2989" s="2143"/>
    </row>
    <row r="2990" spans="2:14" x14ac:dyDescent="0.35">
      <c r="B2990" s="2143"/>
      <c r="N2990" s="2143"/>
    </row>
    <row r="2991" spans="2:14" x14ac:dyDescent="0.35">
      <c r="B2991" s="2143"/>
      <c r="N2991" s="2143"/>
    </row>
    <row r="2992" spans="2:14" x14ac:dyDescent="0.35">
      <c r="B2992" s="2143"/>
      <c r="N2992" s="2143"/>
    </row>
    <row r="2993" spans="2:14" x14ac:dyDescent="0.35">
      <c r="B2993" s="2143"/>
      <c r="N2993" s="2143"/>
    </row>
    <row r="2994" spans="2:14" x14ac:dyDescent="0.35">
      <c r="B2994" s="2143"/>
      <c r="N2994" s="2143"/>
    </row>
    <row r="2995" spans="2:14" x14ac:dyDescent="0.35">
      <c r="B2995" s="2143"/>
      <c r="N2995" s="2143"/>
    </row>
    <row r="2996" spans="2:14" x14ac:dyDescent="0.35">
      <c r="B2996" s="2143"/>
      <c r="N2996" s="2143"/>
    </row>
    <row r="2997" spans="2:14" x14ac:dyDescent="0.35">
      <c r="B2997" s="2143"/>
      <c r="N2997" s="2143"/>
    </row>
    <row r="2998" spans="2:14" x14ac:dyDescent="0.35">
      <c r="B2998" s="2143"/>
      <c r="N2998" s="2143"/>
    </row>
    <row r="2999" spans="2:14" x14ac:dyDescent="0.35">
      <c r="B2999" s="2143"/>
      <c r="N2999" s="2143"/>
    </row>
    <row r="3000" spans="2:14" x14ac:dyDescent="0.35">
      <c r="B3000" s="2143"/>
      <c r="N3000" s="2143"/>
    </row>
    <row r="3001" spans="2:14" x14ac:dyDescent="0.35">
      <c r="B3001" s="2143"/>
      <c r="N3001" s="2143"/>
    </row>
    <row r="3002" spans="2:14" x14ac:dyDescent="0.35">
      <c r="B3002" s="2143"/>
      <c r="N3002" s="2143"/>
    </row>
    <row r="3003" spans="2:14" x14ac:dyDescent="0.35">
      <c r="B3003" s="2143"/>
      <c r="N3003" s="2143"/>
    </row>
    <row r="3004" spans="2:14" x14ac:dyDescent="0.35">
      <c r="B3004" s="2143"/>
      <c r="N3004" s="2143"/>
    </row>
    <row r="3005" spans="2:14" x14ac:dyDescent="0.35">
      <c r="B3005" s="2143"/>
      <c r="N3005" s="2143"/>
    </row>
    <row r="3006" spans="2:14" x14ac:dyDescent="0.35">
      <c r="B3006" s="2143"/>
      <c r="N3006" s="2143"/>
    </row>
    <row r="3007" spans="2:14" x14ac:dyDescent="0.35">
      <c r="B3007" s="2143"/>
      <c r="N3007" s="2143"/>
    </row>
    <row r="3008" spans="2:14" x14ac:dyDescent="0.35">
      <c r="B3008" s="2143"/>
      <c r="N3008" s="2143"/>
    </row>
    <row r="3009" spans="2:14" x14ac:dyDescent="0.35">
      <c r="B3009" s="2143"/>
      <c r="N3009" s="2143"/>
    </row>
    <row r="3010" spans="2:14" x14ac:dyDescent="0.35">
      <c r="B3010" s="2143"/>
      <c r="N3010" s="2143"/>
    </row>
    <row r="3011" spans="2:14" x14ac:dyDescent="0.35">
      <c r="B3011" s="2143"/>
      <c r="N3011" s="2143"/>
    </row>
    <row r="3012" spans="2:14" x14ac:dyDescent="0.35">
      <c r="B3012" s="2143"/>
      <c r="N3012" s="2143"/>
    </row>
    <row r="3013" spans="2:14" x14ac:dyDescent="0.35">
      <c r="B3013" s="2143"/>
      <c r="N3013" s="2143"/>
    </row>
    <row r="3014" spans="2:14" x14ac:dyDescent="0.35">
      <c r="B3014" s="2143"/>
      <c r="N3014" s="2143"/>
    </row>
    <row r="3015" spans="2:14" x14ac:dyDescent="0.35">
      <c r="B3015" s="2143"/>
      <c r="N3015" s="2143"/>
    </row>
    <row r="3016" spans="2:14" x14ac:dyDescent="0.35">
      <c r="B3016" s="2143"/>
      <c r="N3016" s="2143"/>
    </row>
    <row r="3017" spans="2:14" x14ac:dyDescent="0.35">
      <c r="B3017" s="2143"/>
      <c r="N3017" s="2143"/>
    </row>
    <row r="3018" spans="2:14" x14ac:dyDescent="0.35">
      <c r="B3018" s="2143"/>
      <c r="N3018" s="2143"/>
    </row>
    <row r="3019" spans="2:14" x14ac:dyDescent="0.35">
      <c r="B3019" s="2143"/>
      <c r="N3019" s="2143"/>
    </row>
    <row r="3020" spans="2:14" x14ac:dyDescent="0.35">
      <c r="B3020" s="2143"/>
      <c r="N3020" s="2143"/>
    </row>
    <row r="3021" spans="2:14" x14ac:dyDescent="0.35">
      <c r="B3021" s="2143"/>
      <c r="N3021" s="2143"/>
    </row>
    <row r="3022" spans="2:14" x14ac:dyDescent="0.35">
      <c r="B3022" s="2143"/>
      <c r="N3022" s="2143"/>
    </row>
    <row r="3023" spans="2:14" x14ac:dyDescent="0.35">
      <c r="B3023" s="2143"/>
      <c r="N3023" s="2143"/>
    </row>
    <row r="3024" spans="2:14" x14ac:dyDescent="0.35">
      <c r="B3024" s="2143"/>
      <c r="N3024" s="2143"/>
    </row>
    <row r="3025" spans="2:14" x14ac:dyDescent="0.35">
      <c r="B3025" s="2143"/>
      <c r="N3025" s="2143"/>
    </row>
    <row r="3026" spans="2:14" x14ac:dyDescent="0.35">
      <c r="B3026" s="2143"/>
      <c r="N3026" s="2143"/>
    </row>
    <row r="3027" spans="2:14" x14ac:dyDescent="0.35">
      <c r="B3027" s="2143"/>
      <c r="N3027" s="2143"/>
    </row>
    <row r="3028" spans="2:14" x14ac:dyDescent="0.35">
      <c r="B3028" s="2143"/>
      <c r="N3028" s="2143"/>
    </row>
    <row r="3029" spans="2:14" x14ac:dyDescent="0.35">
      <c r="B3029" s="2143"/>
      <c r="N3029" s="2143"/>
    </row>
    <row r="3030" spans="2:14" x14ac:dyDescent="0.35">
      <c r="B3030" s="2143"/>
      <c r="N3030" s="2143"/>
    </row>
    <row r="3031" spans="2:14" x14ac:dyDescent="0.35">
      <c r="B3031" s="2143"/>
      <c r="N3031" s="2143"/>
    </row>
    <row r="3032" spans="2:14" x14ac:dyDescent="0.35">
      <c r="B3032" s="2143"/>
      <c r="N3032" s="2143"/>
    </row>
    <row r="3033" spans="2:14" x14ac:dyDescent="0.35">
      <c r="B3033" s="2143"/>
      <c r="N3033" s="2143"/>
    </row>
    <row r="3034" spans="2:14" x14ac:dyDescent="0.35">
      <c r="B3034" s="2143"/>
      <c r="N3034" s="2143"/>
    </row>
    <row r="3035" spans="2:14" x14ac:dyDescent="0.35">
      <c r="B3035" s="2143"/>
      <c r="N3035" s="2143"/>
    </row>
    <row r="3036" spans="2:14" x14ac:dyDescent="0.35">
      <c r="B3036" s="2143"/>
      <c r="N3036" s="2143"/>
    </row>
    <row r="3037" spans="2:14" x14ac:dyDescent="0.35">
      <c r="B3037" s="2143"/>
      <c r="N3037" s="2143"/>
    </row>
    <row r="3038" spans="2:14" x14ac:dyDescent="0.35">
      <c r="B3038" s="2143"/>
      <c r="N3038" s="2143"/>
    </row>
    <row r="3039" spans="2:14" x14ac:dyDescent="0.35">
      <c r="B3039" s="2143"/>
      <c r="N3039" s="2143"/>
    </row>
    <row r="3040" spans="2:14" x14ac:dyDescent="0.35">
      <c r="B3040" s="2143"/>
      <c r="N3040" s="2143"/>
    </row>
    <row r="3041" spans="2:14" x14ac:dyDescent="0.35">
      <c r="B3041" s="2143"/>
      <c r="N3041" s="2143"/>
    </row>
    <row r="3042" spans="2:14" x14ac:dyDescent="0.35">
      <c r="B3042" s="2143"/>
      <c r="N3042" s="2143"/>
    </row>
    <row r="3043" spans="2:14" x14ac:dyDescent="0.35">
      <c r="B3043" s="2143"/>
      <c r="N3043" s="2143"/>
    </row>
    <row r="3044" spans="2:14" x14ac:dyDescent="0.35">
      <c r="B3044" s="2143"/>
      <c r="N3044" s="2143"/>
    </row>
    <row r="3045" spans="2:14" x14ac:dyDescent="0.35">
      <c r="B3045" s="2143"/>
      <c r="N3045" s="2143"/>
    </row>
    <row r="3046" spans="2:14" x14ac:dyDescent="0.35">
      <c r="B3046" s="2143"/>
      <c r="N3046" s="2143"/>
    </row>
    <row r="3047" spans="2:14" x14ac:dyDescent="0.35">
      <c r="B3047" s="2143"/>
      <c r="N3047" s="2143"/>
    </row>
    <row r="3048" spans="2:14" x14ac:dyDescent="0.35">
      <c r="B3048" s="2143"/>
      <c r="N3048" s="2143"/>
    </row>
    <row r="3049" spans="2:14" x14ac:dyDescent="0.35">
      <c r="B3049" s="2143"/>
      <c r="N3049" s="2143"/>
    </row>
    <row r="3050" spans="2:14" x14ac:dyDescent="0.35">
      <c r="B3050" s="2143"/>
      <c r="N3050" s="2143"/>
    </row>
    <row r="3051" spans="2:14" x14ac:dyDescent="0.35">
      <c r="B3051" s="2143"/>
      <c r="N3051" s="2143"/>
    </row>
    <row r="3052" spans="2:14" x14ac:dyDescent="0.35">
      <c r="B3052" s="2143"/>
      <c r="N3052" s="2143"/>
    </row>
    <row r="3053" spans="2:14" x14ac:dyDescent="0.35">
      <c r="B3053" s="2143"/>
      <c r="N3053" s="2143"/>
    </row>
    <row r="3054" spans="2:14" x14ac:dyDescent="0.35">
      <c r="B3054" s="2143"/>
      <c r="N3054" s="2143"/>
    </row>
    <row r="3055" spans="2:14" x14ac:dyDescent="0.35">
      <c r="B3055" s="2143"/>
      <c r="N3055" s="2143"/>
    </row>
    <row r="3056" spans="2:14" x14ac:dyDescent="0.35">
      <c r="B3056" s="2143"/>
      <c r="N3056" s="2143"/>
    </row>
    <row r="3057" spans="2:14" x14ac:dyDescent="0.35">
      <c r="B3057" s="2143"/>
      <c r="N3057" s="2143"/>
    </row>
    <row r="3058" spans="2:14" x14ac:dyDescent="0.35">
      <c r="B3058" s="2143"/>
      <c r="N3058" s="2143"/>
    </row>
    <row r="3059" spans="2:14" x14ac:dyDescent="0.35">
      <c r="B3059" s="2143"/>
      <c r="N3059" s="2143"/>
    </row>
    <row r="3060" spans="2:14" x14ac:dyDescent="0.35">
      <c r="B3060" s="2143"/>
      <c r="N3060" s="2143"/>
    </row>
    <row r="3061" spans="2:14" x14ac:dyDescent="0.35">
      <c r="B3061" s="2143"/>
      <c r="N3061" s="2143"/>
    </row>
    <row r="3062" spans="2:14" x14ac:dyDescent="0.35">
      <c r="B3062" s="2143"/>
      <c r="N3062" s="2143"/>
    </row>
    <row r="3063" spans="2:14" x14ac:dyDescent="0.35">
      <c r="B3063" s="2143"/>
      <c r="N3063" s="2143"/>
    </row>
    <row r="3064" spans="2:14" x14ac:dyDescent="0.35">
      <c r="B3064" s="2143"/>
      <c r="N3064" s="2143"/>
    </row>
    <row r="3065" spans="2:14" x14ac:dyDescent="0.35">
      <c r="B3065" s="2143"/>
      <c r="N3065" s="2143"/>
    </row>
    <row r="3066" spans="2:14" x14ac:dyDescent="0.35">
      <c r="B3066" s="2143"/>
      <c r="N3066" s="2143"/>
    </row>
    <row r="3067" spans="2:14" x14ac:dyDescent="0.35">
      <c r="B3067" s="2143"/>
      <c r="N3067" s="2143"/>
    </row>
    <row r="3068" spans="2:14" x14ac:dyDescent="0.35">
      <c r="B3068" s="2143"/>
      <c r="N3068" s="2143"/>
    </row>
    <row r="3069" spans="2:14" x14ac:dyDescent="0.35">
      <c r="B3069" s="2143"/>
      <c r="N3069" s="2143"/>
    </row>
    <row r="3070" spans="2:14" x14ac:dyDescent="0.35">
      <c r="B3070" s="2143"/>
      <c r="N3070" s="2143"/>
    </row>
    <row r="3071" spans="2:14" x14ac:dyDescent="0.35">
      <c r="B3071" s="2143"/>
      <c r="N3071" s="2143"/>
    </row>
    <row r="3072" spans="2:14" x14ac:dyDescent="0.35">
      <c r="B3072" s="2143"/>
      <c r="N3072" s="2143"/>
    </row>
    <row r="3073" spans="2:14" x14ac:dyDescent="0.35">
      <c r="B3073" s="2143"/>
      <c r="N3073" s="2143"/>
    </row>
    <row r="3074" spans="2:14" x14ac:dyDescent="0.35">
      <c r="B3074" s="2143"/>
      <c r="N3074" s="2143"/>
    </row>
    <row r="3075" spans="2:14" x14ac:dyDescent="0.35">
      <c r="B3075" s="2143"/>
      <c r="N3075" s="2143"/>
    </row>
    <row r="3076" spans="2:14" x14ac:dyDescent="0.35">
      <c r="B3076" s="2143"/>
      <c r="N3076" s="2143"/>
    </row>
    <row r="3077" spans="2:14" x14ac:dyDescent="0.35">
      <c r="B3077" s="2143"/>
      <c r="N3077" s="2143"/>
    </row>
    <row r="3078" spans="2:14" x14ac:dyDescent="0.35">
      <c r="B3078" s="2143"/>
      <c r="N3078" s="2143"/>
    </row>
    <row r="3079" spans="2:14" x14ac:dyDescent="0.35">
      <c r="B3079" s="2143"/>
      <c r="N3079" s="2143"/>
    </row>
    <row r="3080" spans="2:14" x14ac:dyDescent="0.35">
      <c r="B3080" s="2143"/>
      <c r="N3080" s="2143"/>
    </row>
    <row r="3081" spans="2:14" x14ac:dyDescent="0.35">
      <c r="B3081" s="2143"/>
      <c r="N3081" s="2143"/>
    </row>
    <row r="3082" spans="2:14" x14ac:dyDescent="0.35">
      <c r="B3082" s="2143"/>
      <c r="N3082" s="2143"/>
    </row>
    <row r="3083" spans="2:14" x14ac:dyDescent="0.35">
      <c r="B3083" s="2143"/>
      <c r="N3083" s="2143"/>
    </row>
    <row r="3084" spans="2:14" x14ac:dyDescent="0.35">
      <c r="B3084" s="2143"/>
      <c r="N3084" s="2143"/>
    </row>
    <row r="3085" spans="2:14" x14ac:dyDescent="0.35">
      <c r="B3085" s="2143"/>
      <c r="N3085" s="2143"/>
    </row>
    <row r="3086" spans="2:14" x14ac:dyDescent="0.35">
      <c r="B3086" s="2143"/>
      <c r="N3086" s="2143"/>
    </row>
    <row r="3087" spans="2:14" x14ac:dyDescent="0.35">
      <c r="B3087" s="2143"/>
      <c r="N3087" s="2143"/>
    </row>
    <row r="3088" spans="2:14" x14ac:dyDescent="0.35">
      <c r="B3088" s="2143"/>
      <c r="N3088" s="2143"/>
    </row>
    <row r="3089" spans="2:14" x14ac:dyDescent="0.35">
      <c r="B3089" s="2143"/>
      <c r="N3089" s="2143"/>
    </row>
    <row r="3090" spans="2:14" x14ac:dyDescent="0.35">
      <c r="B3090" s="2143"/>
      <c r="N3090" s="2143"/>
    </row>
    <row r="3091" spans="2:14" x14ac:dyDescent="0.35">
      <c r="B3091" s="2143"/>
      <c r="N3091" s="2143"/>
    </row>
    <row r="3092" spans="2:14" x14ac:dyDescent="0.35">
      <c r="B3092" s="2143"/>
      <c r="N3092" s="2143"/>
    </row>
    <row r="3093" spans="2:14" x14ac:dyDescent="0.35">
      <c r="B3093" s="2143"/>
      <c r="N3093" s="2143"/>
    </row>
    <row r="3094" spans="2:14" x14ac:dyDescent="0.35">
      <c r="B3094" s="2143"/>
      <c r="N3094" s="2143"/>
    </row>
    <row r="3095" spans="2:14" x14ac:dyDescent="0.35">
      <c r="B3095" s="2143"/>
      <c r="N3095" s="2143"/>
    </row>
    <row r="3096" spans="2:14" x14ac:dyDescent="0.35">
      <c r="B3096" s="2143"/>
      <c r="N3096" s="2143"/>
    </row>
    <row r="3097" spans="2:14" x14ac:dyDescent="0.35">
      <c r="B3097" s="2143"/>
      <c r="N3097" s="2143"/>
    </row>
    <row r="3098" spans="2:14" x14ac:dyDescent="0.35">
      <c r="B3098" s="2143"/>
      <c r="N3098" s="2143"/>
    </row>
    <row r="3099" spans="2:14" x14ac:dyDescent="0.35">
      <c r="B3099" s="2143"/>
      <c r="N3099" s="2143"/>
    </row>
    <row r="3100" spans="2:14" x14ac:dyDescent="0.35">
      <c r="B3100" s="2143"/>
      <c r="N3100" s="2143"/>
    </row>
    <row r="3101" spans="2:14" x14ac:dyDescent="0.35">
      <c r="B3101" s="2143"/>
      <c r="N3101" s="2143"/>
    </row>
    <row r="3102" spans="2:14" x14ac:dyDescent="0.35">
      <c r="B3102" s="2143"/>
      <c r="N3102" s="2143"/>
    </row>
    <row r="3103" spans="2:14" x14ac:dyDescent="0.35">
      <c r="B3103" s="2143"/>
      <c r="N3103" s="2143"/>
    </row>
    <row r="3104" spans="2:14" x14ac:dyDescent="0.35">
      <c r="B3104" s="2143"/>
      <c r="N3104" s="2143"/>
    </row>
    <row r="3105" spans="2:14" x14ac:dyDescent="0.35">
      <c r="B3105" s="2143"/>
      <c r="N3105" s="2143"/>
    </row>
    <row r="3106" spans="2:14" x14ac:dyDescent="0.35">
      <c r="B3106" s="2143"/>
      <c r="N3106" s="2143"/>
    </row>
    <row r="3107" spans="2:14" x14ac:dyDescent="0.35">
      <c r="B3107" s="2143"/>
      <c r="C3107" s="2732" t="s">
        <v>1982</v>
      </c>
      <c r="D3107" s="2732"/>
      <c r="E3107" s="2732"/>
      <c r="F3107" s="2732"/>
      <c r="G3107" s="2732"/>
      <c r="H3107" s="2732"/>
      <c r="I3107" s="2732"/>
      <c r="J3107" s="2732"/>
      <c r="K3107" s="2732"/>
      <c r="L3107" s="2732"/>
      <c r="M3107" s="2732"/>
      <c r="N3107" s="2143"/>
    </row>
    <row r="3108" spans="2:14" x14ac:dyDescent="0.35">
      <c r="B3108" s="2143"/>
      <c r="C3108" s="2732"/>
      <c r="D3108" s="2732"/>
      <c r="E3108" s="2732"/>
      <c r="F3108" s="2732"/>
      <c r="G3108" s="2732"/>
      <c r="H3108" s="2732"/>
      <c r="I3108" s="2732"/>
      <c r="J3108" s="2732"/>
      <c r="K3108" s="2732"/>
      <c r="L3108" s="2732"/>
      <c r="M3108" s="2732"/>
      <c r="N3108" s="2143"/>
    </row>
    <row r="3109" spans="2:14" x14ac:dyDescent="0.35">
      <c r="B3109" s="2143"/>
      <c r="C3109" s="2732"/>
      <c r="D3109" s="2732"/>
      <c r="E3109" s="2732"/>
      <c r="F3109" s="2732"/>
      <c r="G3109" s="2732"/>
      <c r="H3109" s="2732"/>
      <c r="I3109" s="2732"/>
      <c r="J3109" s="2732"/>
      <c r="K3109" s="2732"/>
      <c r="L3109" s="2732"/>
      <c r="M3109" s="2732"/>
      <c r="N3109" s="2143"/>
    </row>
    <row r="3110" spans="2:14" x14ac:dyDescent="0.35">
      <c r="B3110" s="2143"/>
      <c r="C3110" s="2732"/>
      <c r="D3110" s="2732"/>
      <c r="E3110" s="2732"/>
      <c r="F3110" s="2732"/>
      <c r="G3110" s="2732"/>
      <c r="H3110" s="2732"/>
      <c r="I3110" s="2732"/>
      <c r="J3110" s="2732"/>
      <c r="K3110" s="2732"/>
      <c r="L3110" s="2732"/>
      <c r="M3110" s="2732"/>
      <c r="N3110" s="2143"/>
    </row>
    <row r="3111" spans="2:14" x14ac:dyDescent="0.35">
      <c r="B3111" s="2143"/>
      <c r="C3111" s="2732"/>
      <c r="D3111" s="2732"/>
      <c r="E3111" s="2732"/>
      <c r="F3111" s="2732"/>
      <c r="G3111" s="2732"/>
      <c r="H3111" s="2732"/>
      <c r="I3111" s="2732"/>
      <c r="J3111" s="2732"/>
      <c r="K3111" s="2732"/>
      <c r="L3111" s="2732"/>
      <c r="M3111" s="2732"/>
      <c r="N3111" s="2143"/>
    </row>
    <row r="3112" spans="2:14" x14ac:dyDescent="0.35">
      <c r="B3112" s="2143"/>
      <c r="C3112" s="2732"/>
      <c r="D3112" s="2732"/>
      <c r="E3112" s="2732"/>
      <c r="F3112" s="2732"/>
      <c r="G3112" s="2732"/>
      <c r="H3112" s="2732"/>
      <c r="I3112" s="2732"/>
      <c r="J3112" s="2732"/>
      <c r="K3112" s="2732"/>
      <c r="L3112" s="2732"/>
      <c r="M3112" s="2732"/>
      <c r="N3112" s="2143"/>
    </row>
    <row r="3113" spans="2:14" x14ac:dyDescent="0.35">
      <c r="B3113" s="2143"/>
      <c r="N3113" s="2143"/>
    </row>
    <row r="3114" spans="2:14" x14ac:dyDescent="0.35">
      <c r="B3114" s="2143"/>
      <c r="N3114" s="2143"/>
    </row>
    <row r="3115" spans="2:14" x14ac:dyDescent="0.35">
      <c r="B3115" s="2143"/>
      <c r="N3115" s="2143"/>
    </row>
    <row r="3116" spans="2:14" x14ac:dyDescent="0.35">
      <c r="B3116" s="2143"/>
      <c r="N3116" s="2143"/>
    </row>
    <row r="3117" spans="2:14" x14ac:dyDescent="0.35">
      <c r="B3117" s="2143"/>
      <c r="N3117" s="2143"/>
    </row>
    <row r="3118" spans="2:14" x14ac:dyDescent="0.35">
      <c r="B3118" s="2143"/>
      <c r="N3118" s="2143"/>
    </row>
    <row r="3119" spans="2:14" x14ac:dyDescent="0.35">
      <c r="B3119" s="2143"/>
      <c r="N3119" s="2143"/>
    </row>
    <row r="3120" spans="2:14" x14ac:dyDescent="0.35">
      <c r="B3120" s="2143"/>
      <c r="N3120" s="2143"/>
    </row>
    <row r="3121" spans="2:14" x14ac:dyDescent="0.35">
      <c r="B3121" s="2143"/>
      <c r="N3121" s="2143"/>
    </row>
    <row r="3122" spans="2:14" x14ac:dyDescent="0.35">
      <c r="B3122" s="2143"/>
      <c r="N3122" s="2143"/>
    </row>
    <row r="3123" spans="2:14" x14ac:dyDescent="0.35">
      <c r="B3123" s="2143"/>
      <c r="N3123" s="2143"/>
    </row>
    <row r="3124" spans="2:14" x14ac:dyDescent="0.35">
      <c r="B3124" s="2143"/>
      <c r="N3124" s="2143"/>
    </row>
    <row r="3125" spans="2:14" x14ac:dyDescent="0.35">
      <c r="B3125" s="2143"/>
      <c r="N3125" s="2143"/>
    </row>
    <row r="3126" spans="2:14" x14ac:dyDescent="0.35">
      <c r="B3126" s="2143"/>
      <c r="N3126" s="2143"/>
    </row>
    <row r="3127" spans="2:14" x14ac:dyDescent="0.35">
      <c r="B3127" s="2143"/>
      <c r="N3127" s="2143"/>
    </row>
    <row r="3128" spans="2:14" x14ac:dyDescent="0.35">
      <c r="B3128" s="2143"/>
      <c r="N3128" s="2143"/>
    </row>
    <row r="3129" spans="2:14" x14ac:dyDescent="0.35">
      <c r="B3129" s="2143"/>
      <c r="N3129" s="2143"/>
    </row>
    <row r="3130" spans="2:14" x14ac:dyDescent="0.35">
      <c r="B3130" s="2143"/>
      <c r="N3130" s="2143"/>
    </row>
    <row r="3131" spans="2:14" x14ac:dyDescent="0.35">
      <c r="B3131" s="2143"/>
      <c r="N3131" s="2143"/>
    </row>
    <row r="3132" spans="2:14" x14ac:dyDescent="0.35">
      <c r="B3132" s="2143"/>
      <c r="N3132" s="2143"/>
    </row>
    <row r="3133" spans="2:14" x14ac:dyDescent="0.35">
      <c r="B3133" s="2143"/>
      <c r="N3133" s="2143"/>
    </row>
    <row r="3134" spans="2:14" x14ac:dyDescent="0.35">
      <c r="B3134" s="2143"/>
      <c r="N3134" s="2143"/>
    </row>
    <row r="3135" spans="2:14" ht="16" thickBot="1" x14ac:dyDescent="0.4">
      <c r="B3135" s="2143"/>
      <c r="N3135" s="2143"/>
    </row>
    <row r="3136" spans="2:14" ht="16" thickBot="1" x14ac:dyDescent="0.4">
      <c r="B3136" s="2143"/>
      <c r="D3136" s="2738" t="s">
        <v>1982</v>
      </c>
      <c r="E3136" s="2739"/>
      <c r="F3136" s="2740"/>
      <c r="N3136" s="2143"/>
    </row>
    <row r="3137" spans="2:14" x14ac:dyDescent="0.35">
      <c r="B3137" s="2143"/>
      <c r="C3137" s="2736" t="s">
        <v>1988</v>
      </c>
      <c r="D3137" s="2737"/>
      <c r="E3137" s="2737"/>
      <c r="F3137" s="2737"/>
      <c r="G3137" s="2737"/>
      <c r="H3137" s="2737"/>
      <c r="I3137" s="2737"/>
      <c r="J3137" s="2737"/>
      <c r="K3137" s="2737"/>
      <c r="L3137" s="2737"/>
      <c r="M3137" s="2737"/>
      <c r="N3137" s="2143"/>
    </row>
    <row r="3138" spans="2:14" x14ac:dyDescent="0.35">
      <c r="B3138" s="2143"/>
      <c r="C3138" s="2736"/>
      <c r="D3138" s="2737"/>
      <c r="E3138" s="2737"/>
      <c r="F3138" s="2737"/>
      <c r="G3138" s="2737"/>
      <c r="H3138" s="2737"/>
      <c r="I3138" s="2737"/>
      <c r="J3138" s="2737"/>
      <c r="K3138" s="2737"/>
      <c r="L3138" s="2737"/>
      <c r="M3138" s="2737"/>
      <c r="N3138" s="2143"/>
    </row>
    <row r="3139" spans="2:14" x14ac:dyDescent="0.35">
      <c r="B3139" s="2143"/>
      <c r="N3139" s="2143"/>
    </row>
    <row r="3140" spans="2:14" x14ac:dyDescent="0.35">
      <c r="B3140" s="2143"/>
      <c r="N3140" s="2143"/>
    </row>
    <row r="3141" spans="2:14" x14ac:dyDescent="0.35">
      <c r="B3141" s="2143"/>
      <c r="N3141" s="2143"/>
    </row>
    <row r="3142" spans="2:14" x14ac:dyDescent="0.35">
      <c r="B3142" s="2143"/>
      <c r="N3142" s="2143"/>
    </row>
    <row r="3143" spans="2:14" x14ac:dyDescent="0.35">
      <c r="B3143" s="2143"/>
      <c r="N3143" s="2143"/>
    </row>
    <row r="3144" spans="2:14" x14ac:dyDescent="0.35">
      <c r="B3144" s="2143"/>
      <c r="N3144" s="2143"/>
    </row>
    <row r="3145" spans="2:14" x14ac:dyDescent="0.35">
      <c r="B3145" s="2143"/>
      <c r="N3145" s="2143"/>
    </row>
    <row r="3146" spans="2:14" x14ac:dyDescent="0.35">
      <c r="B3146" s="2143"/>
      <c r="N3146" s="2143"/>
    </row>
    <row r="3147" spans="2:14" x14ac:dyDescent="0.35">
      <c r="B3147" s="2143"/>
      <c r="N3147" s="2143"/>
    </row>
    <row r="3148" spans="2:14" x14ac:dyDescent="0.35">
      <c r="B3148" s="2143"/>
      <c r="N3148" s="2143"/>
    </row>
    <row r="3149" spans="2:14" x14ac:dyDescent="0.35">
      <c r="B3149" s="2143"/>
      <c r="N3149" s="2143"/>
    </row>
    <row r="3150" spans="2:14" x14ac:dyDescent="0.35">
      <c r="B3150" s="2143"/>
      <c r="N3150" s="2143"/>
    </row>
    <row r="3151" spans="2:14" x14ac:dyDescent="0.35">
      <c r="B3151" s="2143"/>
      <c r="N3151" s="2143"/>
    </row>
    <row r="3152" spans="2:14" x14ac:dyDescent="0.35">
      <c r="B3152" s="2143"/>
      <c r="N3152" s="2143"/>
    </row>
    <row r="3153" spans="2:14" x14ac:dyDescent="0.35">
      <c r="B3153" s="2143"/>
      <c r="N3153" s="2143"/>
    </row>
    <row r="3154" spans="2:14" x14ac:dyDescent="0.35">
      <c r="B3154" s="2143"/>
      <c r="N3154" s="2143"/>
    </row>
    <row r="3155" spans="2:14" x14ac:dyDescent="0.35">
      <c r="B3155" s="2143"/>
      <c r="N3155" s="2143"/>
    </row>
    <row r="3156" spans="2:14" x14ac:dyDescent="0.35">
      <c r="B3156" s="2143"/>
      <c r="N3156" s="2143"/>
    </row>
    <row r="3157" spans="2:14" x14ac:dyDescent="0.35">
      <c r="B3157" s="2143"/>
      <c r="N3157" s="2143"/>
    </row>
    <row r="3158" spans="2:14" x14ac:dyDescent="0.35">
      <c r="B3158" s="2143"/>
      <c r="N3158" s="2143"/>
    </row>
    <row r="3159" spans="2:14" x14ac:dyDescent="0.35">
      <c r="B3159" s="2143"/>
      <c r="N3159" s="2143"/>
    </row>
    <row r="3160" spans="2:14" x14ac:dyDescent="0.35">
      <c r="B3160" s="2143"/>
      <c r="N3160" s="2143"/>
    </row>
    <row r="3161" spans="2:14" x14ac:dyDescent="0.35">
      <c r="B3161" s="2143"/>
      <c r="N3161" s="2143"/>
    </row>
    <row r="3162" spans="2:14" x14ac:dyDescent="0.35">
      <c r="B3162" s="2143"/>
      <c r="N3162" s="2143"/>
    </row>
    <row r="3163" spans="2:14" x14ac:dyDescent="0.35">
      <c r="B3163" s="2143"/>
      <c r="N3163" s="2143"/>
    </row>
    <row r="3164" spans="2:14" x14ac:dyDescent="0.35">
      <c r="B3164" s="2143"/>
      <c r="N3164" s="2143"/>
    </row>
    <row r="3165" spans="2:14" x14ac:dyDescent="0.35">
      <c r="B3165" s="2143"/>
      <c r="N3165" s="2143"/>
    </row>
    <row r="3166" spans="2:14" x14ac:dyDescent="0.35">
      <c r="B3166" s="2143"/>
      <c r="N3166" s="2143"/>
    </row>
    <row r="3167" spans="2:14" x14ac:dyDescent="0.35">
      <c r="B3167" s="2143"/>
      <c r="N3167" s="2143"/>
    </row>
    <row r="3168" spans="2:14" x14ac:dyDescent="0.35">
      <c r="B3168" s="2143"/>
      <c r="N3168" s="2143"/>
    </row>
    <row r="3169" spans="2:14" x14ac:dyDescent="0.35">
      <c r="B3169" s="2143"/>
      <c r="N3169" s="2143"/>
    </row>
    <row r="3170" spans="2:14" x14ac:dyDescent="0.35">
      <c r="B3170" s="2143"/>
      <c r="N3170" s="2143"/>
    </row>
    <row r="3171" spans="2:14" x14ac:dyDescent="0.35">
      <c r="B3171" s="2143"/>
      <c r="N3171" s="2143"/>
    </row>
    <row r="3172" spans="2:14" x14ac:dyDescent="0.35">
      <c r="B3172" s="2143"/>
      <c r="N3172" s="2143"/>
    </row>
    <row r="3173" spans="2:14" x14ac:dyDescent="0.35">
      <c r="B3173" s="2143"/>
      <c r="N3173" s="2143"/>
    </row>
    <row r="3174" spans="2:14" x14ac:dyDescent="0.35">
      <c r="B3174" s="2143"/>
      <c r="N3174" s="2143"/>
    </row>
    <row r="3175" spans="2:14" x14ac:dyDescent="0.35">
      <c r="B3175" s="2143"/>
      <c r="N3175" s="2143"/>
    </row>
    <row r="3176" spans="2:14" x14ac:dyDescent="0.35">
      <c r="B3176" s="2143"/>
      <c r="N3176" s="2143"/>
    </row>
    <row r="3177" spans="2:14" x14ac:dyDescent="0.35">
      <c r="B3177" s="2143"/>
      <c r="N3177" s="2143"/>
    </row>
    <row r="3178" spans="2:14" x14ac:dyDescent="0.35">
      <c r="B3178" s="2143"/>
      <c r="N3178" s="2143"/>
    </row>
    <row r="3179" spans="2:14" x14ac:dyDescent="0.35">
      <c r="B3179" s="2143"/>
      <c r="N3179" s="2143"/>
    </row>
    <row r="3180" spans="2:14" x14ac:dyDescent="0.35">
      <c r="B3180" s="2143"/>
      <c r="N3180" s="2143"/>
    </row>
    <row r="3181" spans="2:14" x14ac:dyDescent="0.35">
      <c r="B3181" s="2143"/>
      <c r="N3181" s="2143"/>
    </row>
    <row r="3182" spans="2:14" x14ac:dyDescent="0.35">
      <c r="B3182" s="2143"/>
      <c r="N3182" s="2143"/>
    </row>
    <row r="3183" spans="2:14" x14ac:dyDescent="0.35">
      <c r="B3183" s="2143"/>
      <c r="N3183" s="2143"/>
    </row>
    <row r="3184" spans="2:14" x14ac:dyDescent="0.35">
      <c r="B3184" s="2143"/>
      <c r="N3184" s="2143"/>
    </row>
    <row r="3185" spans="2:14" x14ac:dyDescent="0.35">
      <c r="B3185" s="2143"/>
      <c r="N3185" s="2143"/>
    </row>
    <row r="3186" spans="2:14" x14ac:dyDescent="0.35">
      <c r="B3186" s="2143"/>
      <c r="N3186" s="2143"/>
    </row>
    <row r="3187" spans="2:14" x14ac:dyDescent="0.35">
      <c r="B3187" s="2143"/>
      <c r="N3187" s="2143"/>
    </row>
    <row r="3188" spans="2:14" x14ac:dyDescent="0.35">
      <c r="B3188" s="2143"/>
      <c r="N3188" s="2143"/>
    </row>
    <row r="3189" spans="2:14" x14ac:dyDescent="0.35">
      <c r="B3189" s="2143"/>
      <c r="N3189" s="2143"/>
    </row>
    <row r="3190" spans="2:14" x14ac:dyDescent="0.35">
      <c r="B3190" s="2143"/>
      <c r="N3190" s="2143"/>
    </row>
    <row r="3191" spans="2:14" x14ac:dyDescent="0.35">
      <c r="B3191" s="2143"/>
      <c r="N3191" s="2143"/>
    </row>
    <row r="3192" spans="2:14" x14ac:dyDescent="0.35">
      <c r="B3192" s="2143"/>
      <c r="N3192" s="2143"/>
    </row>
    <row r="3193" spans="2:14" x14ac:dyDescent="0.35">
      <c r="B3193" s="2143"/>
      <c r="N3193" s="2143"/>
    </row>
    <row r="3194" spans="2:14" x14ac:dyDescent="0.35">
      <c r="B3194" s="2143"/>
      <c r="N3194" s="2143"/>
    </row>
    <row r="3195" spans="2:14" x14ac:dyDescent="0.35">
      <c r="B3195" s="2143"/>
      <c r="N3195" s="2143"/>
    </row>
    <row r="3196" spans="2:14" x14ac:dyDescent="0.35">
      <c r="B3196" s="2143"/>
      <c r="N3196" s="2143"/>
    </row>
    <row r="3197" spans="2:14" x14ac:dyDescent="0.35">
      <c r="B3197" s="2143"/>
      <c r="N3197" s="2143"/>
    </row>
    <row r="3198" spans="2:14" x14ac:dyDescent="0.35">
      <c r="B3198" s="2143"/>
      <c r="N3198" s="2143"/>
    </row>
    <row r="3199" spans="2:14" x14ac:dyDescent="0.35">
      <c r="B3199" s="2143"/>
      <c r="N3199" s="2143"/>
    </row>
    <row r="3200" spans="2:14" x14ac:dyDescent="0.35">
      <c r="B3200" s="2143"/>
      <c r="N3200" s="2143"/>
    </row>
    <row r="3201" spans="2:14" x14ac:dyDescent="0.35">
      <c r="B3201" s="2143"/>
      <c r="N3201" s="2143"/>
    </row>
    <row r="3202" spans="2:14" x14ac:dyDescent="0.35">
      <c r="B3202" s="2143"/>
      <c r="N3202" s="2143"/>
    </row>
    <row r="3203" spans="2:14" x14ac:dyDescent="0.35">
      <c r="B3203" s="2143"/>
      <c r="N3203" s="2143"/>
    </row>
    <row r="3204" spans="2:14" x14ac:dyDescent="0.35">
      <c r="B3204" s="2143"/>
      <c r="N3204" s="2143"/>
    </row>
    <row r="3205" spans="2:14" x14ac:dyDescent="0.35">
      <c r="B3205" s="2143"/>
      <c r="N3205" s="2143"/>
    </row>
    <row r="3206" spans="2:14" x14ac:dyDescent="0.35">
      <c r="B3206" s="2143"/>
      <c r="N3206" s="2143"/>
    </row>
    <row r="3207" spans="2:14" x14ac:dyDescent="0.35">
      <c r="B3207" s="2143"/>
      <c r="N3207" s="2143"/>
    </row>
    <row r="3208" spans="2:14" x14ac:dyDescent="0.35">
      <c r="B3208" s="2143"/>
      <c r="N3208" s="2143"/>
    </row>
    <row r="3209" spans="2:14" x14ac:dyDescent="0.35">
      <c r="B3209" s="2143"/>
      <c r="N3209" s="2143"/>
    </row>
    <row r="3210" spans="2:14" x14ac:dyDescent="0.35">
      <c r="B3210" s="2143"/>
      <c r="N3210" s="2143"/>
    </row>
    <row r="3211" spans="2:14" x14ac:dyDescent="0.35">
      <c r="B3211" s="2143"/>
      <c r="N3211" s="2143"/>
    </row>
    <row r="3212" spans="2:14" x14ac:dyDescent="0.35">
      <c r="B3212" s="2143"/>
      <c r="N3212" s="2143"/>
    </row>
    <row r="3213" spans="2:14" x14ac:dyDescent="0.35">
      <c r="B3213" s="2143"/>
      <c r="N3213" s="2143"/>
    </row>
    <row r="3214" spans="2:14" x14ac:dyDescent="0.35">
      <c r="B3214" s="2143"/>
      <c r="N3214" s="2143"/>
    </row>
    <row r="3215" spans="2:14" x14ac:dyDescent="0.35">
      <c r="B3215" s="2143"/>
      <c r="N3215" s="2143"/>
    </row>
    <row r="3216" spans="2:14" x14ac:dyDescent="0.35">
      <c r="B3216" s="2143"/>
      <c r="N3216" s="2143"/>
    </row>
    <row r="3217" spans="2:14" x14ac:dyDescent="0.35">
      <c r="B3217" s="2143"/>
      <c r="N3217" s="2143"/>
    </row>
    <row r="3218" spans="2:14" x14ac:dyDescent="0.35">
      <c r="B3218" s="2143"/>
      <c r="N3218" s="2143"/>
    </row>
    <row r="3219" spans="2:14" x14ac:dyDescent="0.35">
      <c r="B3219" s="2143"/>
      <c r="N3219" s="2143"/>
    </row>
    <row r="3220" spans="2:14" x14ac:dyDescent="0.35">
      <c r="B3220" s="2143"/>
      <c r="N3220" s="2143"/>
    </row>
    <row r="3221" spans="2:14" x14ac:dyDescent="0.35">
      <c r="B3221" s="2143"/>
      <c r="N3221" s="2143"/>
    </row>
    <row r="3222" spans="2:14" x14ac:dyDescent="0.35">
      <c r="B3222" s="2143"/>
      <c r="N3222" s="2143"/>
    </row>
    <row r="3223" spans="2:14" x14ac:dyDescent="0.35">
      <c r="B3223" s="2143"/>
      <c r="N3223" s="2143"/>
    </row>
    <row r="3224" spans="2:14" x14ac:dyDescent="0.35">
      <c r="B3224" s="2143"/>
      <c r="N3224" s="2143"/>
    </row>
    <row r="3225" spans="2:14" x14ac:dyDescent="0.35">
      <c r="B3225" s="2143"/>
      <c r="N3225" s="2143"/>
    </row>
    <row r="3226" spans="2:14" x14ac:dyDescent="0.35">
      <c r="B3226" s="2143"/>
      <c r="N3226" s="2143"/>
    </row>
    <row r="3227" spans="2:14" x14ac:dyDescent="0.35">
      <c r="B3227" s="2143"/>
      <c r="N3227" s="2143"/>
    </row>
    <row r="3228" spans="2:14" x14ac:dyDescent="0.35">
      <c r="B3228" s="2143"/>
      <c r="N3228" s="2143"/>
    </row>
    <row r="3229" spans="2:14" x14ac:dyDescent="0.35">
      <c r="B3229" s="2143"/>
      <c r="N3229" s="2143"/>
    </row>
    <row r="3230" spans="2:14" x14ac:dyDescent="0.35">
      <c r="B3230" s="2143"/>
      <c r="N3230" s="2143"/>
    </row>
    <row r="3231" spans="2:14" x14ac:dyDescent="0.35">
      <c r="B3231" s="2143"/>
      <c r="N3231" s="2143"/>
    </row>
    <row r="3232" spans="2:14" x14ac:dyDescent="0.35">
      <c r="B3232" s="2143"/>
      <c r="N3232" s="2143"/>
    </row>
    <row r="3233" spans="2:14" x14ac:dyDescent="0.35">
      <c r="B3233" s="2143"/>
      <c r="N3233" s="2143"/>
    </row>
    <row r="3234" spans="2:14" x14ac:dyDescent="0.35">
      <c r="B3234" s="2143"/>
      <c r="N3234" s="2143"/>
    </row>
    <row r="3235" spans="2:14" x14ac:dyDescent="0.35">
      <c r="B3235" s="2143"/>
      <c r="N3235" s="2143"/>
    </row>
    <row r="3236" spans="2:14" x14ac:dyDescent="0.35">
      <c r="B3236" s="2143"/>
      <c r="N3236" s="2143"/>
    </row>
    <row r="3237" spans="2:14" x14ac:dyDescent="0.35">
      <c r="B3237" s="2143"/>
      <c r="N3237" s="2143"/>
    </row>
    <row r="3238" spans="2:14" x14ac:dyDescent="0.35">
      <c r="B3238" s="2143"/>
      <c r="N3238" s="2143"/>
    </row>
    <row r="3239" spans="2:14" x14ac:dyDescent="0.35">
      <c r="B3239" s="2143"/>
      <c r="N3239" s="2143"/>
    </row>
    <row r="3240" spans="2:14" x14ac:dyDescent="0.35">
      <c r="B3240" s="2143"/>
      <c r="N3240" s="2143"/>
    </row>
    <row r="3241" spans="2:14" x14ac:dyDescent="0.35">
      <c r="B3241" s="2143"/>
      <c r="N3241" s="2143"/>
    </row>
    <row r="3242" spans="2:14" x14ac:dyDescent="0.35">
      <c r="B3242" s="2143"/>
      <c r="N3242" s="2143"/>
    </row>
    <row r="3243" spans="2:14" x14ac:dyDescent="0.35">
      <c r="B3243" s="2143"/>
      <c r="N3243" s="2143"/>
    </row>
    <row r="3244" spans="2:14" x14ac:dyDescent="0.35">
      <c r="B3244" s="2143"/>
      <c r="N3244" s="2143"/>
    </row>
    <row r="3245" spans="2:14" x14ac:dyDescent="0.35">
      <c r="B3245" s="2143"/>
      <c r="N3245" s="2143"/>
    </row>
    <row r="3246" spans="2:14" x14ac:dyDescent="0.35">
      <c r="B3246" s="2143"/>
      <c r="N3246" s="2143"/>
    </row>
    <row r="3247" spans="2:14" x14ac:dyDescent="0.35">
      <c r="B3247" s="2143"/>
      <c r="N3247" s="2143"/>
    </row>
    <row r="3248" spans="2:14" x14ac:dyDescent="0.35">
      <c r="B3248" s="2143"/>
      <c r="N3248" s="2143"/>
    </row>
    <row r="3249" spans="2:14" x14ac:dyDescent="0.35">
      <c r="B3249" s="2143"/>
      <c r="N3249" s="2143"/>
    </row>
    <row r="3250" spans="2:14" x14ac:dyDescent="0.35">
      <c r="B3250" s="2143"/>
      <c r="N3250" s="2143"/>
    </row>
    <row r="3251" spans="2:14" x14ac:dyDescent="0.35">
      <c r="B3251" s="2143"/>
      <c r="N3251" s="2143"/>
    </row>
    <row r="3252" spans="2:14" x14ac:dyDescent="0.35">
      <c r="B3252" s="2143"/>
      <c r="N3252" s="2143"/>
    </row>
    <row r="3253" spans="2:14" x14ac:dyDescent="0.35">
      <c r="B3253" s="2143"/>
      <c r="N3253" s="2143"/>
    </row>
    <row r="3254" spans="2:14" x14ac:dyDescent="0.35">
      <c r="B3254" s="2143"/>
      <c r="N3254" s="2143"/>
    </row>
    <row r="3255" spans="2:14" x14ac:dyDescent="0.35">
      <c r="B3255" s="2143"/>
      <c r="N3255" s="2143"/>
    </row>
    <row r="3256" spans="2:14" x14ac:dyDescent="0.35">
      <c r="B3256" s="2143"/>
      <c r="N3256" s="2143"/>
    </row>
    <row r="3257" spans="2:14" x14ac:dyDescent="0.35">
      <c r="B3257" s="2143"/>
      <c r="N3257" s="2143"/>
    </row>
    <row r="3258" spans="2:14" x14ac:dyDescent="0.35">
      <c r="B3258" s="2143"/>
      <c r="N3258" s="2143"/>
    </row>
    <row r="3259" spans="2:14" x14ac:dyDescent="0.35">
      <c r="B3259" s="2143"/>
      <c r="N3259" s="2143"/>
    </row>
    <row r="3260" spans="2:14" x14ac:dyDescent="0.35">
      <c r="B3260" s="2143"/>
      <c r="N3260" s="2143"/>
    </row>
    <row r="3261" spans="2:14" x14ac:dyDescent="0.35">
      <c r="B3261" s="2143"/>
      <c r="N3261" s="2143"/>
    </row>
    <row r="3262" spans="2:14" x14ac:dyDescent="0.35">
      <c r="B3262" s="2143"/>
      <c r="N3262" s="2143"/>
    </row>
    <row r="3263" spans="2:14" x14ac:dyDescent="0.35">
      <c r="B3263" s="2143"/>
      <c r="N3263" s="2143"/>
    </row>
    <row r="3264" spans="2:14" x14ac:dyDescent="0.35">
      <c r="B3264" s="2143"/>
      <c r="N3264" s="2143"/>
    </row>
    <row r="3265" spans="2:14" x14ac:dyDescent="0.35">
      <c r="B3265" s="2143"/>
      <c r="N3265" s="2143"/>
    </row>
    <row r="3266" spans="2:14" x14ac:dyDescent="0.35">
      <c r="B3266" s="2143"/>
      <c r="N3266" s="2143"/>
    </row>
    <row r="3267" spans="2:14" x14ac:dyDescent="0.35">
      <c r="B3267" s="2143"/>
      <c r="N3267" s="2143"/>
    </row>
    <row r="3268" spans="2:14" x14ac:dyDescent="0.35">
      <c r="B3268" s="2143"/>
      <c r="N3268" s="2143"/>
    </row>
    <row r="3269" spans="2:14" x14ac:dyDescent="0.35">
      <c r="B3269" s="2143"/>
      <c r="N3269" s="2143"/>
    </row>
    <row r="3270" spans="2:14" x14ac:dyDescent="0.35">
      <c r="B3270" s="2143"/>
      <c r="N3270" s="2143"/>
    </row>
    <row r="3271" spans="2:14" x14ac:dyDescent="0.35">
      <c r="B3271" s="2143"/>
      <c r="N3271" s="2143"/>
    </row>
    <row r="3272" spans="2:14" x14ac:dyDescent="0.35">
      <c r="B3272" s="2143"/>
      <c r="N3272" s="2143"/>
    </row>
    <row r="3273" spans="2:14" x14ac:dyDescent="0.35">
      <c r="B3273" s="2143"/>
      <c r="N3273" s="2143"/>
    </row>
    <row r="3274" spans="2:14" x14ac:dyDescent="0.35">
      <c r="B3274" s="2143"/>
      <c r="N3274" s="2143"/>
    </row>
    <row r="3275" spans="2:14" x14ac:dyDescent="0.35">
      <c r="B3275" s="2143"/>
      <c r="N3275" s="2143"/>
    </row>
    <row r="3276" spans="2:14" x14ac:dyDescent="0.35">
      <c r="B3276" s="2143"/>
      <c r="N3276" s="2143"/>
    </row>
    <row r="3277" spans="2:14" x14ac:dyDescent="0.35">
      <c r="B3277" s="2143"/>
      <c r="N3277" s="2143"/>
    </row>
    <row r="3278" spans="2:14" x14ac:dyDescent="0.35">
      <c r="B3278" s="2143"/>
      <c r="N3278" s="2143"/>
    </row>
    <row r="3279" spans="2:14" x14ac:dyDescent="0.35">
      <c r="B3279" s="2143"/>
      <c r="N3279" s="2143"/>
    </row>
    <row r="3280" spans="2:14" x14ac:dyDescent="0.35">
      <c r="B3280" s="2143"/>
      <c r="N3280" s="2143"/>
    </row>
    <row r="3281" spans="2:14" x14ac:dyDescent="0.35">
      <c r="B3281" s="2143"/>
      <c r="N3281" s="2143"/>
    </row>
    <row r="3282" spans="2:14" x14ac:dyDescent="0.35">
      <c r="B3282" s="2143"/>
      <c r="N3282" s="2143"/>
    </row>
    <row r="3283" spans="2:14" x14ac:dyDescent="0.35">
      <c r="B3283" s="2143"/>
      <c r="N3283" s="2143"/>
    </row>
    <row r="3284" spans="2:14" x14ac:dyDescent="0.35">
      <c r="B3284" s="2143"/>
      <c r="N3284" s="2143"/>
    </row>
    <row r="3285" spans="2:14" x14ac:dyDescent="0.35">
      <c r="B3285" s="2143"/>
      <c r="N3285" s="2143"/>
    </row>
    <row r="3286" spans="2:14" x14ac:dyDescent="0.35">
      <c r="B3286" s="2143"/>
      <c r="N3286" s="2143"/>
    </row>
    <row r="3287" spans="2:14" x14ac:dyDescent="0.35">
      <c r="B3287" s="2143"/>
      <c r="N3287" s="2143"/>
    </row>
    <row r="3288" spans="2:14" x14ac:dyDescent="0.35">
      <c r="B3288" s="2143"/>
      <c r="N3288" s="2143"/>
    </row>
    <row r="3289" spans="2:14" x14ac:dyDescent="0.35">
      <c r="B3289" s="2143"/>
      <c r="N3289" s="2143"/>
    </row>
    <row r="3290" spans="2:14" x14ac:dyDescent="0.35">
      <c r="B3290" s="2143"/>
      <c r="N3290" s="2143"/>
    </row>
    <row r="3291" spans="2:14" x14ac:dyDescent="0.35">
      <c r="B3291" s="2143"/>
      <c r="N3291" s="2143"/>
    </row>
    <row r="3292" spans="2:14" x14ac:dyDescent="0.35">
      <c r="B3292" s="2143"/>
      <c r="N3292" s="2143"/>
    </row>
    <row r="3293" spans="2:14" x14ac:dyDescent="0.35">
      <c r="B3293" s="2143"/>
      <c r="N3293" s="2143"/>
    </row>
    <row r="3294" spans="2:14" x14ac:dyDescent="0.35">
      <c r="B3294" s="2143"/>
      <c r="N3294" s="2143"/>
    </row>
    <row r="3295" spans="2:14" x14ac:dyDescent="0.35">
      <c r="B3295" s="2143"/>
      <c r="N3295" s="2143"/>
    </row>
    <row r="3296" spans="2:14" x14ac:dyDescent="0.35">
      <c r="B3296" s="2143"/>
      <c r="N3296" s="2143"/>
    </row>
    <row r="3297" spans="2:14" x14ac:dyDescent="0.35">
      <c r="B3297" s="2143"/>
      <c r="N3297" s="2143"/>
    </row>
    <row r="3298" spans="2:14" x14ac:dyDescent="0.35">
      <c r="B3298" s="2143"/>
      <c r="N3298" s="2143"/>
    </row>
    <row r="3299" spans="2:14" x14ac:dyDescent="0.35">
      <c r="B3299" s="2143"/>
      <c r="N3299" s="2143"/>
    </row>
    <row r="3300" spans="2:14" x14ac:dyDescent="0.35">
      <c r="B3300" s="2143"/>
      <c r="N3300" s="2143"/>
    </row>
    <row r="3301" spans="2:14" x14ac:dyDescent="0.35">
      <c r="B3301" s="2143"/>
      <c r="N3301" s="2143"/>
    </row>
    <row r="3302" spans="2:14" x14ac:dyDescent="0.35">
      <c r="B3302" s="2143"/>
      <c r="N3302" s="2143"/>
    </row>
    <row r="3303" spans="2:14" x14ac:dyDescent="0.35">
      <c r="B3303" s="2143"/>
      <c r="N3303" s="2143"/>
    </row>
    <row r="3304" spans="2:14" x14ac:dyDescent="0.35">
      <c r="B3304" s="2143"/>
      <c r="N3304" s="2143"/>
    </row>
    <row r="3305" spans="2:14" x14ac:dyDescent="0.35">
      <c r="B3305" s="2143"/>
      <c r="N3305" s="2143"/>
    </row>
    <row r="3306" spans="2:14" x14ac:dyDescent="0.35">
      <c r="B3306" s="2143"/>
      <c r="N3306" s="2143"/>
    </row>
    <row r="3307" spans="2:14" x14ac:dyDescent="0.35">
      <c r="B3307" s="2143"/>
      <c r="N3307" s="2143"/>
    </row>
    <row r="3308" spans="2:14" x14ac:dyDescent="0.35">
      <c r="B3308" s="2143"/>
      <c r="N3308" s="2143"/>
    </row>
    <row r="3309" spans="2:14" x14ac:dyDescent="0.35">
      <c r="B3309" s="2143"/>
      <c r="N3309" s="2143"/>
    </row>
    <row r="3310" spans="2:14" x14ac:dyDescent="0.35">
      <c r="B3310" s="2143"/>
      <c r="N3310" s="2143"/>
    </row>
    <row r="3311" spans="2:14" x14ac:dyDescent="0.35">
      <c r="B3311" s="2143"/>
      <c r="N3311" s="2143"/>
    </row>
    <row r="3312" spans="2:14" x14ac:dyDescent="0.35">
      <c r="B3312" s="2143"/>
      <c r="N3312" s="2143"/>
    </row>
    <row r="3313" spans="2:14" x14ac:dyDescent="0.35">
      <c r="B3313" s="2143"/>
      <c r="N3313" s="2143"/>
    </row>
    <row r="3314" spans="2:14" x14ac:dyDescent="0.35">
      <c r="B3314" s="2143"/>
      <c r="N3314" s="2143"/>
    </row>
    <row r="3315" spans="2:14" x14ac:dyDescent="0.35">
      <c r="B3315" s="2143"/>
      <c r="N3315" s="2143"/>
    </row>
    <row r="3316" spans="2:14" x14ac:dyDescent="0.35">
      <c r="B3316" s="2143"/>
      <c r="N3316" s="2143"/>
    </row>
    <row r="3317" spans="2:14" x14ac:dyDescent="0.35">
      <c r="B3317" s="2143"/>
      <c r="N3317" s="2143"/>
    </row>
    <row r="3318" spans="2:14" x14ac:dyDescent="0.35">
      <c r="B3318" s="2143"/>
      <c r="N3318" s="2143"/>
    </row>
    <row r="3319" spans="2:14" x14ac:dyDescent="0.35">
      <c r="B3319" s="2143"/>
      <c r="N3319" s="2143"/>
    </row>
    <row r="3320" spans="2:14" x14ac:dyDescent="0.35">
      <c r="B3320" s="2143"/>
      <c r="N3320" s="2143"/>
    </row>
    <row r="3321" spans="2:14" x14ac:dyDescent="0.35">
      <c r="B3321" s="2143"/>
      <c r="N3321" s="2143"/>
    </row>
    <row r="3322" spans="2:14" x14ac:dyDescent="0.35">
      <c r="B3322" s="2143"/>
      <c r="N3322" s="2143"/>
    </row>
    <row r="3323" spans="2:14" x14ac:dyDescent="0.35">
      <c r="B3323" s="2143"/>
      <c r="N3323" s="2143"/>
    </row>
    <row r="3324" spans="2:14" x14ac:dyDescent="0.35">
      <c r="B3324" s="2143"/>
      <c r="N3324" s="2143"/>
    </row>
    <row r="3325" spans="2:14" x14ac:dyDescent="0.35">
      <c r="B3325" s="2143"/>
      <c r="N3325" s="2143"/>
    </row>
    <row r="3326" spans="2:14" x14ac:dyDescent="0.35">
      <c r="B3326" s="2143"/>
      <c r="N3326" s="2143"/>
    </row>
    <row r="3327" spans="2:14" x14ac:dyDescent="0.35">
      <c r="B3327" s="2143"/>
      <c r="N3327" s="2143"/>
    </row>
    <row r="3328" spans="2:14" x14ac:dyDescent="0.35">
      <c r="B3328" s="2143"/>
      <c r="N3328" s="2143"/>
    </row>
    <row r="3329" spans="2:14" x14ac:dyDescent="0.35">
      <c r="B3329" s="2143"/>
      <c r="N3329" s="2143"/>
    </row>
    <row r="3330" spans="2:14" x14ac:dyDescent="0.35">
      <c r="B3330" s="2143"/>
      <c r="N3330" s="2143"/>
    </row>
    <row r="3331" spans="2:14" x14ac:dyDescent="0.35">
      <c r="B3331" s="2143"/>
      <c r="N3331" s="2143"/>
    </row>
    <row r="3332" spans="2:14" x14ac:dyDescent="0.35">
      <c r="B3332" s="2143"/>
      <c r="N3332" s="2143"/>
    </row>
    <row r="3333" spans="2:14" x14ac:dyDescent="0.35">
      <c r="B3333" s="2143"/>
      <c r="N3333" s="2143"/>
    </row>
    <row r="3334" spans="2:14" x14ac:dyDescent="0.35">
      <c r="B3334" s="2143"/>
      <c r="N3334" s="2143"/>
    </row>
    <row r="3335" spans="2:14" x14ac:dyDescent="0.35">
      <c r="B3335" s="2143"/>
      <c r="N3335" s="2143"/>
    </row>
    <row r="3336" spans="2:14" x14ac:dyDescent="0.35">
      <c r="B3336" s="2143"/>
      <c r="N3336" s="2143"/>
    </row>
    <row r="3337" spans="2:14" x14ac:dyDescent="0.35">
      <c r="B3337" s="2143"/>
      <c r="N3337" s="2143"/>
    </row>
    <row r="3338" spans="2:14" x14ac:dyDescent="0.35">
      <c r="B3338" s="2143"/>
      <c r="N3338" s="2143"/>
    </row>
    <row r="3339" spans="2:14" x14ac:dyDescent="0.35">
      <c r="B3339" s="2143"/>
      <c r="N3339" s="2143"/>
    </row>
    <row r="3340" spans="2:14" x14ac:dyDescent="0.35">
      <c r="B3340" s="2143"/>
      <c r="N3340" s="2143"/>
    </row>
    <row r="3341" spans="2:14" x14ac:dyDescent="0.35">
      <c r="B3341" s="2143"/>
      <c r="N3341" s="2143"/>
    </row>
    <row r="3342" spans="2:14" x14ac:dyDescent="0.35">
      <c r="B3342" s="2143"/>
      <c r="N3342" s="2143"/>
    </row>
    <row r="3343" spans="2:14" x14ac:dyDescent="0.35">
      <c r="B3343" s="2143"/>
      <c r="N3343" s="2143"/>
    </row>
    <row r="3344" spans="2:14" x14ac:dyDescent="0.35">
      <c r="B3344" s="2143"/>
      <c r="N3344" s="2143"/>
    </row>
    <row r="3345" spans="2:14" x14ac:dyDescent="0.35">
      <c r="B3345" s="2143"/>
      <c r="N3345" s="2143"/>
    </row>
    <row r="3346" spans="2:14" x14ac:dyDescent="0.35">
      <c r="B3346" s="2143"/>
      <c r="N3346" s="2143"/>
    </row>
    <row r="3347" spans="2:14" x14ac:dyDescent="0.35">
      <c r="B3347" s="2143"/>
      <c r="N3347" s="2143"/>
    </row>
    <row r="3348" spans="2:14" x14ac:dyDescent="0.35">
      <c r="B3348" s="2143"/>
      <c r="N3348" s="2143"/>
    </row>
    <row r="3349" spans="2:14" x14ac:dyDescent="0.35">
      <c r="B3349" s="2143"/>
      <c r="N3349" s="2143"/>
    </row>
    <row r="3350" spans="2:14" x14ac:dyDescent="0.35">
      <c r="B3350" s="2143"/>
      <c r="N3350" s="2143"/>
    </row>
    <row r="3351" spans="2:14" x14ac:dyDescent="0.35">
      <c r="B3351" s="2143"/>
      <c r="N3351" s="2143"/>
    </row>
    <row r="3352" spans="2:14" x14ac:dyDescent="0.35">
      <c r="B3352" s="2143"/>
      <c r="N3352" s="2143"/>
    </row>
    <row r="3353" spans="2:14" x14ac:dyDescent="0.35">
      <c r="B3353" s="2143"/>
      <c r="N3353" s="2143"/>
    </row>
    <row r="3354" spans="2:14" x14ac:dyDescent="0.35">
      <c r="B3354" s="2143"/>
      <c r="N3354" s="2143"/>
    </row>
    <row r="3355" spans="2:14" x14ac:dyDescent="0.35">
      <c r="B3355" s="2143"/>
      <c r="N3355" s="2143"/>
    </row>
    <row r="3356" spans="2:14" x14ac:dyDescent="0.35">
      <c r="B3356" s="2143"/>
      <c r="N3356" s="2143"/>
    </row>
    <row r="3357" spans="2:14" x14ac:dyDescent="0.35">
      <c r="B3357" s="2143"/>
      <c r="N3357" s="2143"/>
    </row>
    <row r="3358" spans="2:14" x14ac:dyDescent="0.35">
      <c r="B3358" s="2143"/>
      <c r="N3358" s="2143"/>
    </row>
    <row r="3359" spans="2:14" x14ac:dyDescent="0.35">
      <c r="B3359" s="2143"/>
      <c r="N3359" s="2143"/>
    </row>
    <row r="3360" spans="2:14" x14ac:dyDescent="0.35">
      <c r="B3360" s="2143"/>
      <c r="N3360" s="2143"/>
    </row>
    <row r="3361" spans="2:14" x14ac:dyDescent="0.35">
      <c r="B3361" s="2143"/>
      <c r="N3361" s="2143"/>
    </row>
    <row r="3362" spans="2:14" x14ac:dyDescent="0.35">
      <c r="B3362" s="2143"/>
      <c r="N3362" s="2143"/>
    </row>
    <row r="3363" spans="2:14" x14ac:dyDescent="0.35">
      <c r="B3363" s="2143"/>
      <c r="N3363" s="2143"/>
    </row>
    <row r="3364" spans="2:14" x14ac:dyDescent="0.35">
      <c r="B3364" s="2143"/>
      <c r="N3364" s="2143"/>
    </row>
    <row r="3365" spans="2:14" x14ac:dyDescent="0.35">
      <c r="B3365" s="2143"/>
      <c r="N3365" s="2143"/>
    </row>
    <row r="3366" spans="2:14" x14ac:dyDescent="0.35">
      <c r="B3366" s="2143"/>
      <c r="N3366" s="2143"/>
    </row>
    <row r="3367" spans="2:14" x14ac:dyDescent="0.35">
      <c r="B3367" s="2143"/>
      <c r="N3367" s="2143"/>
    </row>
    <row r="3368" spans="2:14" x14ac:dyDescent="0.35">
      <c r="B3368" s="2143"/>
      <c r="N3368" s="2143"/>
    </row>
    <row r="3369" spans="2:14" x14ac:dyDescent="0.35">
      <c r="B3369" s="2143"/>
      <c r="N3369" s="2143"/>
    </row>
    <row r="3370" spans="2:14" x14ac:dyDescent="0.35">
      <c r="B3370" s="2143"/>
      <c r="N3370" s="2143"/>
    </row>
    <row r="3371" spans="2:14" x14ac:dyDescent="0.35">
      <c r="B3371" s="2143"/>
      <c r="N3371" s="2143"/>
    </row>
    <row r="3372" spans="2:14" x14ac:dyDescent="0.35">
      <c r="B3372" s="2143"/>
      <c r="N3372" s="2143"/>
    </row>
    <row r="3373" spans="2:14" x14ac:dyDescent="0.35">
      <c r="B3373" s="2143"/>
      <c r="N3373" s="2143"/>
    </row>
    <row r="3374" spans="2:14" x14ac:dyDescent="0.35">
      <c r="B3374" s="2143"/>
      <c r="N3374" s="2143"/>
    </row>
    <row r="3375" spans="2:14" x14ac:dyDescent="0.35">
      <c r="B3375" s="2143"/>
      <c r="N3375" s="2143"/>
    </row>
    <row r="3376" spans="2:14" x14ac:dyDescent="0.35">
      <c r="B3376" s="2143"/>
      <c r="N3376" s="2143"/>
    </row>
    <row r="3377" spans="2:14" x14ac:dyDescent="0.35">
      <c r="B3377" s="2143"/>
      <c r="N3377" s="2143"/>
    </row>
    <row r="3378" spans="2:14" x14ac:dyDescent="0.35">
      <c r="B3378" s="2143"/>
      <c r="N3378" s="2143"/>
    </row>
    <row r="3379" spans="2:14" x14ac:dyDescent="0.35">
      <c r="B3379" s="2143"/>
      <c r="N3379" s="2143"/>
    </row>
    <row r="3380" spans="2:14" x14ac:dyDescent="0.35">
      <c r="B3380" s="2143"/>
      <c r="N3380" s="2143"/>
    </row>
    <row r="3381" spans="2:14" x14ac:dyDescent="0.35">
      <c r="B3381" s="2143"/>
      <c r="N3381" s="2143"/>
    </row>
    <row r="3382" spans="2:14" x14ac:dyDescent="0.35">
      <c r="B3382" s="2143"/>
      <c r="N3382" s="2143"/>
    </row>
    <row r="3383" spans="2:14" x14ac:dyDescent="0.35">
      <c r="B3383" s="2143"/>
      <c r="N3383" s="2143"/>
    </row>
    <row r="3384" spans="2:14" x14ac:dyDescent="0.35">
      <c r="B3384" s="2143"/>
      <c r="N3384" s="2143"/>
    </row>
    <row r="3385" spans="2:14" x14ac:dyDescent="0.35">
      <c r="B3385" s="2143"/>
      <c r="N3385" s="2143"/>
    </row>
    <row r="3386" spans="2:14" x14ac:dyDescent="0.35">
      <c r="B3386" s="2143"/>
      <c r="N3386" s="2143"/>
    </row>
    <row r="3387" spans="2:14" x14ac:dyDescent="0.35">
      <c r="B3387" s="2143"/>
      <c r="N3387" s="2143"/>
    </row>
    <row r="3388" spans="2:14" x14ac:dyDescent="0.35">
      <c r="B3388" s="2143"/>
      <c r="N3388" s="2143"/>
    </row>
    <row r="3389" spans="2:14" x14ac:dyDescent="0.35">
      <c r="B3389" s="2143"/>
      <c r="N3389" s="2143"/>
    </row>
    <row r="3390" spans="2:14" x14ac:dyDescent="0.35">
      <c r="B3390" s="2143"/>
      <c r="N3390" s="2143"/>
    </row>
    <row r="3391" spans="2:14" x14ac:dyDescent="0.35">
      <c r="B3391" s="2143"/>
      <c r="N3391" s="2143"/>
    </row>
    <row r="3392" spans="2:14" x14ac:dyDescent="0.35">
      <c r="B3392" s="2143"/>
      <c r="N3392" s="2143"/>
    </row>
    <row r="3393" spans="2:14" x14ac:dyDescent="0.35">
      <c r="B3393" s="2143"/>
      <c r="N3393" s="2143"/>
    </row>
    <row r="3394" spans="2:14" x14ac:dyDescent="0.35">
      <c r="B3394" s="2143"/>
      <c r="N3394" s="2143"/>
    </row>
    <row r="3395" spans="2:14" x14ac:dyDescent="0.35">
      <c r="B3395" s="2143"/>
      <c r="N3395" s="2143"/>
    </row>
    <row r="3396" spans="2:14" x14ac:dyDescent="0.35">
      <c r="B3396" s="2143"/>
      <c r="N3396" s="2143"/>
    </row>
    <row r="3397" spans="2:14" x14ac:dyDescent="0.35">
      <c r="B3397" s="2143"/>
      <c r="N3397" s="2143"/>
    </row>
    <row r="3398" spans="2:14" x14ac:dyDescent="0.35">
      <c r="B3398" s="2143"/>
      <c r="N3398" s="2143"/>
    </row>
    <row r="3399" spans="2:14" x14ac:dyDescent="0.35">
      <c r="B3399" s="2143"/>
      <c r="N3399" s="2143"/>
    </row>
    <row r="3400" spans="2:14" x14ac:dyDescent="0.35">
      <c r="B3400" s="2143"/>
      <c r="N3400" s="2143"/>
    </row>
    <row r="3401" spans="2:14" x14ac:dyDescent="0.35">
      <c r="B3401" s="2143"/>
      <c r="N3401" s="2143"/>
    </row>
    <row r="3402" spans="2:14" x14ac:dyDescent="0.35">
      <c r="B3402" s="2143"/>
      <c r="N3402" s="2143"/>
    </row>
    <row r="3403" spans="2:14" x14ac:dyDescent="0.35">
      <c r="B3403" s="2143"/>
      <c r="N3403" s="2143"/>
    </row>
    <row r="3404" spans="2:14" x14ac:dyDescent="0.35">
      <c r="B3404" s="2143"/>
      <c r="N3404" s="2143"/>
    </row>
    <row r="3405" spans="2:14" x14ac:dyDescent="0.35">
      <c r="B3405" s="2143"/>
      <c r="N3405" s="2143"/>
    </row>
    <row r="3406" spans="2:14" x14ac:dyDescent="0.35">
      <c r="B3406" s="2143"/>
      <c r="N3406" s="2143"/>
    </row>
    <row r="3407" spans="2:14" x14ac:dyDescent="0.35">
      <c r="B3407" s="2143"/>
      <c r="N3407" s="2143"/>
    </row>
    <row r="3408" spans="2:14" x14ac:dyDescent="0.35">
      <c r="B3408" s="2143"/>
      <c r="N3408" s="2143"/>
    </row>
    <row r="3409" spans="2:14" x14ac:dyDescent="0.35">
      <c r="B3409" s="2143"/>
      <c r="N3409" s="2143"/>
    </row>
    <row r="3410" spans="2:14" x14ac:dyDescent="0.35">
      <c r="B3410" s="2143"/>
      <c r="N3410" s="2143"/>
    </row>
    <row r="3411" spans="2:14" x14ac:dyDescent="0.35">
      <c r="B3411" s="2143"/>
      <c r="N3411" s="2143"/>
    </row>
    <row r="3412" spans="2:14" x14ac:dyDescent="0.35">
      <c r="B3412" s="2143"/>
      <c r="N3412" s="2143"/>
    </row>
    <row r="3413" spans="2:14" x14ac:dyDescent="0.35">
      <c r="B3413" s="2143"/>
      <c r="N3413" s="2143"/>
    </row>
    <row r="3414" spans="2:14" x14ac:dyDescent="0.35">
      <c r="B3414" s="2143"/>
      <c r="N3414" s="2143"/>
    </row>
    <row r="3415" spans="2:14" x14ac:dyDescent="0.35">
      <c r="B3415" s="2143"/>
      <c r="N3415" s="2143"/>
    </row>
    <row r="3416" spans="2:14" x14ac:dyDescent="0.35">
      <c r="B3416" s="2143"/>
      <c r="N3416" s="2143"/>
    </row>
    <row r="3417" spans="2:14" x14ac:dyDescent="0.35">
      <c r="B3417" s="2143"/>
      <c r="N3417" s="2143"/>
    </row>
    <row r="3418" spans="2:14" x14ac:dyDescent="0.35">
      <c r="B3418" s="2143"/>
      <c r="N3418" s="2143"/>
    </row>
    <row r="3419" spans="2:14" x14ac:dyDescent="0.35">
      <c r="B3419" s="2143"/>
      <c r="N3419" s="2143"/>
    </row>
    <row r="3420" spans="2:14" x14ac:dyDescent="0.35">
      <c r="B3420" s="2143"/>
      <c r="N3420" s="2143"/>
    </row>
    <row r="3421" spans="2:14" x14ac:dyDescent="0.35">
      <c r="B3421" s="2143"/>
      <c r="N3421" s="2143"/>
    </row>
    <row r="3422" spans="2:14" x14ac:dyDescent="0.35">
      <c r="B3422" s="2143"/>
      <c r="N3422" s="2143"/>
    </row>
    <row r="3423" spans="2:14" x14ac:dyDescent="0.35">
      <c r="B3423" s="2143"/>
      <c r="N3423" s="2143"/>
    </row>
    <row r="3424" spans="2:14" x14ac:dyDescent="0.35">
      <c r="B3424" s="2143"/>
      <c r="N3424" s="2143"/>
    </row>
    <row r="3425" spans="2:14" x14ac:dyDescent="0.35">
      <c r="B3425" s="2143"/>
      <c r="N3425" s="2143"/>
    </row>
    <row r="3426" spans="2:14" x14ac:dyDescent="0.35">
      <c r="B3426" s="2143"/>
      <c r="N3426" s="2143"/>
    </row>
    <row r="3427" spans="2:14" x14ac:dyDescent="0.35">
      <c r="B3427" s="2143"/>
      <c r="N3427" s="2143"/>
    </row>
    <row r="3428" spans="2:14" x14ac:dyDescent="0.35">
      <c r="B3428" s="2143"/>
      <c r="N3428" s="2143"/>
    </row>
    <row r="3429" spans="2:14" x14ac:dyDescent="0.35">
      <c r="B3429" s="2143"/>
      <c r="N3429" s="2143"/>
    </row>
    <row r="3430" spans="2:14" x14ac:dyDescent="0.35">
      <c r="B3430" s="2143"/>
      <c r="N3430" s="2143"/>
    </row>
    <row r="3431" spans="2:14" x14ac:dyDescent="0.35">
      <c r="B3431" s="2143"/>
      <c r="N3431" s="2143"/>
    </row>
    <row r="3432" spans="2:14" x14ac:dyDescent="0.35">
      <c r="B3432" s="2143"/>
      <c r="N3432" s="2143"/>
    </row>
    <row r="3433" spans="2:14" x14ac:dyDescent="0.35">
      <c r="B3433" s="2143"/>
      <c r="N3433" s="2143"/>
    </row>
    <row r="3434" spans="2:14" x14ac:dyDescent="0.35">
      <c r="B3434" s="2143"/>
      <c r="N3434" s="2143"/>
    </row>
    <row r="3435" spans="2:14" x14ac:dyDescent="0.35">
      <c r="B3435" s="2143"/>
      <c r="N3435" s="2143"/>
    </row>
    <row r="3436" spans="2:14" x14ac:dyDescent="0.35">
      <c r="B3436" s="2143"/>
      <c r="N3436" s="2143"/>
    </row>
    <row r="3437" spans="2:14" x14ac:dyDescent="0.35">
      <c r="B3437" s="2143"/>
      <c r="N3437" s="2143"/>
    </row>
    <row r="3438" spans="2:14" x14ac:dyDescent="0.35">
      <c r="B3438" s="2143"/>
      <c r="N3438" s="2143"/>
    </row>
    <row r="3439" spans="2:14" x14ac:dyDescent="0.35">
      <c r="B3439" s="2143"/>
      <c r="N3439" s="2143"/>
    </row>
    <row r="3440" spans="2:14" x14ac:dyDescent="0.35">
      <c r="B3440" s="2143"/>
      <c r="N3440" s="2143"/>
    </row>
    <row r="3441" spans="2:14" x14ac:dyDescent="0.35">
      <c r="B3441" s="2143"/>
      <c r="N3441" s="2143"/>
    </row>
    <row r="3442" spans="2:14" x14ac:dyDescent="0.35">
      <c r="B3442" s="2143"/>
      <c r="N3442" s="2143"/>
    </row>
    <row r="3443" spans="2:14" x14ac:dyDescent="0.35">
      <c r="B3443" s="2143"/>
      <c r="N3443" s="2143"/>
    </row>
    <row r="3444" spans="2:14" x14ac:dyDescent="0.35">
      <c r="B3444" s="2143"/>
      <c r="N3444" s="2143"/>
    </row>
    <row r="3445" spans="2:14" x14ac:dyDescent="0.35">
      <c r="B3445" s="2143"/>
      <c r="N3445" s="2143"/>
    </row>
    <row r="3446" spans="2:14" x14ac:dyDescent="0.35">
      <c r="B3446" s="2143"/>
      <c r="N3446" s="2143"/>
    </row>
    <row r="3447" spans="2:14" x14ac:dyDescent="0.35">
      <c r="B3447" s="2143"/>
      <c r="N3447" s="2143"/>
    </row>
    <row r="3448" spans="2:14" x14ac:dyDescent="0.35">
      <c r="B3448" s="2143"/>
      <c r="N3448" s="2143"/>
    </row>
    <row r="3449" spans="2:14" x14ac:dyDescent="0.35">
      <c r="B3449" s="2143"/>
      <c r="N3449" s="2143"/>
    </row>
    <row r="3450" spans="2:14" x14ac:dyDescent="0.35">
      <c r="B3450" s="2143"/>
      <c r="N3450" s="2143"/>
    </row>
    <row r="3451" spans="2:14" x14ac:dyDescent="0.35">
      <c r="B3451" s="2143"/>
      <c r="N3451" s="2143"/>
    </row>
    <row r="3452" spans="2:14" x14ac:dyDescent="0.35">
      <c r="B3452" s="2143"/>
      <c r="N3452" s="2143"/>
    </row>
    <row r="3453" spans="2:14" x14ac:dyDescent="0.35">
      <c r="B3453" s="2143"/>
      <c r="N3453" s="2143"/>
    </row>
    <row r="3454" spans="2:14" x14ac:dyDescent="0.35">
      <c r="B3454" s="2143"/>
      <c r="N3454" s="2143"/>
    </row>
    <row r="3455" spans="2:14" x14ac:dyDescent="0.35">
      <c r="B3455" s="2143"/>
      <c r="N3455" s="2143"/>
    </row>
    <row r="3456" spans="2:14" x14ac:dyDescent="0.35">
      <c r="B3456" s="2143"/>
      <c r="N3456" s="2143"/>
    </row>
    <row r="3457" spans="2:14" x14ac:dyDescent="0.35">
      <c r="B3457" s="2143"/>
      <c r="N3457" s="2143"/>
    </row>
    <row r="3458" spans="2:14" x14ac:dyDescent="0.35">
      <c r="B3458" s="2143"/>
      <c r="N3458" s="2143"/>
    </row>
    <row r="3459" spans="2:14" x14ac:dyDescent="0.35">
      <c r="B3459" s="2143"/>
      <c r="N3459" s="2143"/>
    </row>
    <row r="3460" spans="2:14" x14ac:dyDescent="0.35">
      <c r="B3460" s="2143"/>
      <c r="N3460" s="2143"/>
    </row>
    <row r="3461" spans="2:14" x14ac:dyDescent="0.35">
      <c r="B3461" s="2143"/>
      <c r="N3461" s="2143"/>
    </row>
    <row r="3462" spans="2:14" x14ac:dyDescent="0.35">
      <c r="B3462" s="2143"/>
      <c r="N3462" s="2143"/>
    </row>
    <row r="3463" spans="2:14" x14ac:dyDescent="0.35">
      <c r="B3463" s="2143"/>
      <c r="N3463" s="2143"/>
    </row>
    <row r="3464" spans="2:14" x14ac:dyDescent="0.35">
      <c r="B3464" s="2143"/>
      <c r="N3464" s="2143"/>
    </row>
    <row r="3465" spans="2:14" x14ac:dyDescent="0.35">
      <c r="B3465" s="2143"/>
      <c r="N3465" s="2143"/>
    </row>
    <row r="3466" spans="2:14" x14ac:dyDescent="0.35">
      <c r="B3466" s="2143"/>
      <c r="N3466" s="2143"/>
    </row>
    <row r="3467" spans="2:14" x14ac:dyDescent="0.35">
      <c r="B3467" s="2143"/>
      <c r="N3467" s="2143"/>
    </row>
    <row r="3468" spans="2:14" x14ac:dyDescent="0.35">
      <c r="B3468" s="2143"/>
      <c r="N3468" s="2143"/>
    </row>
    <row r="3469" spans="2:14" x14ac:dyDescent="0.35">
      <c r="B3469" s="2143"/>
      <c r="N3469" s="2143"/>
    </row>
    <row r="3470" spans="2:14" x14ac:dyDescent="0.35">
      <c r="B3470" s="2143"/>
      <c r="N3470" s="2143"/>
    </row>
    <row r="3471" spans="2:14" x14ac:dyDescent="0.35">
      <c r="B3471" s="2143"/>
      <c r="N3471" s="2143"/>
    </row>
    <row r="3472" spans="2:14" x14ac:dyDescent="0.35">
      <c r="B3472" s="2143"/>
      <c r="N3472" s="2143"/>
    </row>
    <row r="3473" spans="2:14" x14ac:dyDescent="0.35">
      <c r="B3473" s="2143"/>
      <c r="N3473" s="2143"/>
    </row>
    <row r="3474" spans="2:14" x14ac:dyDescent="0.35">
      <c r="B3474" s="2143"/>
      <c r="N3474" s="2143"/>
    </row>
    <row r="3475" spans="2:14" x14ac:dyDescent="0.35">
      <c r="B3475" s="2143"/>
      <c r="N3475" s="2143"/>
    </row>
    <row r="3476" spans="2:14" x14ac:dyDescent="0.35">
      <c r="B3476" s="2143"/>
      <c r="N3476" s="2143"/>
    </row>
    <row r="3477" spans="2:14" x14ac:dyDescent="0.35">
      <c r="B3477" s="2143"/>
      <c r="N3477" s="2143"/>
    </row>
    <row r="3478" spans="2:14" x14ac:dyDescent="0.35">
      <c r="B3478" s="2143"/>
      <c r="N3478" s="2143"/>
    </row>
    <row r="3479" spans="2:14" x14ac:dyDescent="0.35">
      <c r="B3479" s="2143"/>
      <c r="N3479" s="2143"/>
    </row>
    <row r="3480" spans="2:14" x14ac:dyDescent="0.35">
      <c r="B3480" s="2143"/>
      <c r="N3480" s="2143"/>
    </row>
    <row r="3481" spans="2:14" x14ac:dyDescent="0.35">
      <c r="B3481" s="2143"/>
      <c r="N3481" s="2143"/>
    </row>
    <row r="3482" spans="2:14" x14ac:dyDescent="0.35">
      <c r="B3482" s="2143"/>
      <c r="N3482" s="2143"/>
    </row>
    <row r="3483" spans="2:14" x14ac:dyDescent="0.35">
      <c r="B3483" s="2143"/>
      <c r="N3483" s="2143"/>
    </row>
    <row r="3484" spans="2:14" x14ac:dyDescent="0.35">
      <c r="B3484" s="2143"/>
      <c r="N3484" s="2143"/>
    </row>
    <row r="3485" spans="2:14" x14ac:dyDescent="0.35">
      <c r="B3485" s="2143"/>
      <c r="N3485" s="2143"/>
    </row>
    <row r="3486" spans="2:14" x14ac:dyDescent="0.35">
      <c r="B3486" s="2143"/>
      <c r="N3486" s="2143"/>
    </row>
    <row r="3487" spans="2:14" x14ac:dyDescent="0.35">
      <c r="B3487" s="2143"/>
      <c r="N3487" s="2143"/>
    </row>
    <row r="3488" spans="2:14" x14ac:dyDescent="0.35">
      <c r="B3488" s="2143"/>
      <c r="N3488" s="2143"/>
    </row>
    <row r="3489" spans="2:14" x14ac:dyDescent="0.35">
      <c r="B3489" s="2143"/>
      <c r="N3489" s="2143"/>
    </row>
    <row r="3490" spans="2:14" x14ac:dyDescent="0.35">
      <c r="B3490" s="2143"/>
      <c r="N3490" s="2143"/>
    </row>
    <row r="3491" spans="2:14" x14ac:dyDescent="0.35">
      <c r="B3491" s="2143"/>
      <c r="N3491" s="2143"/>
    </row>
    <row r="3492" spans="2:14" x14ac:dyDescent="0.35">
      <c r="B3492" s="2143"/>
      <c r="N3492" s="2143"/>
    </row>
    <row r="3493" spans="2:14" x14ac:dyDescent="0.35">
      <c r="B3493" s="2143"/>
      <c r="N3493" s="2143"/>
    </row>
    <row r="3494" spans="2:14" x14ac:dyDescent="0.35">
      <c r="B3494" s="2143"/>
      <c r="N3494" s="2143"/>
    </row>
    <row r="3495" spans="2:14" x14ac:dyDescent="0.35">
      <c r="B3495" s="2143"/>
      <c r="N3495" s="2143"/>
    </row>
    <row r="3496" spans="2:14" x14ac:dyDescent="0.35">
      <c r="B3496" s="2143"/>
      <c r="N3496" s="2143"/>
    </row>
    <row r="3497" spans="2:14" x14ac:dyDescent="0.35">
      <c r="B3497" s="2143"/>
      <c r="N3497" s="2143"/>
    </row>
    <row r="3498" spans="2:14" x14ac:dyDescent="0.35">
      <c r="B3498" s="2143"/>
      <c r="N3498" s="2143"/>
    </row>
    <row r="3499" spans="2:14" x14ac:dyDescent="0.35">
      <c r="B3499" s="2143"/>
      <c r="N3499" s="2143"/>
    </row>
    <row r="3500" spans="2:14" x14ac:dyDescent="0.35">
      <c r="B3500" s="2143"/>
      <c r="N3500" s="2143"/>
    </row>
    <row r="3501" spans="2:14" x14ac:dyDescent="0.35">
      <c r="B3501" s="2143"/>
      <c r="N3501" s="2143"/>
    </row>
    <row r="3502" spans="2:14" x14ac:dyDescent="0.35">
      <c r="B3502" s="2143"/>
      <c r="N3502" s="2143"/>
    </row>
    <row r="3503" spans="2:14" x14ac:dyDescent="0.35">
      <c r="B3503" s="2143"/>
      <c r="N3503" s="2143"/>
    </row>
    <row r="3504" spans="2:14" x14ac:dyDescent="0.35">
      <c r="B3504" s="2143"/>
      <c r="N3504" s="2143"/>
    </row>
    <row r="3505" spans="2:14" x14ac:dyDescent="0.35">
      <c r="B3505" s="2143"/>
      <c r="N3505" s="2143"/>
    </row>
    <row r="3506" spans="2:14" x14ac:dyDescent="0.35">
      <c r="B3506" s="2143"/>
      <c r="N3506" s="2143"/>
    </row>
    <row r="3507" spans="2:14" x14ac:dyDescent="0.35">
      <c r="B3507" s="2143"/>
      <c r="N3507" s="2143"/>
    </row>
    <row r="3508" spans="2:14" x14ac:dyDescent="0.35">
      <c r="B3508" s="2143"/>
      <c r="N3508" s="2143"/>
    </row>
    <row r="3509" spans="2:14" x14ac:dyDescent="0.35">
      <c r="B3509" s="2143"/>
      <c r="N3509" s="2143"/>
    </row>
    <row r="3510" spans="2:14" x14ac:dyDescent="0.35">
      <c r="B3510" s="2143"/>
      <c r="N3510" s="2143"/>
    </row>
    <row r="3511" spans="2:14" x14ac:dyDescent="0.35">
      <c r="B3511" s="2143"/>
      <c r="N3511" s="2143"/>
    </row>
    <row r="3512" spans="2:14" x14ac:dyDescent="0.35">
      <c r="B3512" s="2143"/>
      <c r="N3512" s="2143"/>
    </row>
    <row r="3513" spans="2:14" x14ac:dyDescent="0.35">
      <c r="B3513" s="2143"/>
      <c r="N3513" s="2143"/>
    </row>
    <row r="3514" spans="2:14" x14ac:dyDescent="0.35">
      <c r="B3514" s="2143"/>
      <c r="N3514" s="2143"/>
    </row>
    <row r="3515" spans="2:14" x14ac:dyDescent="0.35">
      <c r="B3515" s="2143"/>
      <c r="N3515" s="2143"/>
    </row>
    <row r="3516" spans="2:14" x14ac:dyDescent="0.35">
      <c r="B3516" s="2143"/>
      <c r="N3516" s="2143"/>
    </row>
    <row r="3517" spans="2:14" x14ac:dyDescent="0.35">
      <c r="B3517" s="2143"/>
      <c r="N3517" s="2143"/>
    </row>
    <row r="3518" spans="2:14" x14ac:dyDescent="0.35">
      <c r="B3518" s="2143"/>
      <c r="N3518" s="2143"/>
    </row>
    <row r="3519" spans="2:14" x14ac:dyDescent="0.35">
      <c r="B3519" s="2143"/>
      <c r="N3519" s="2143"/>
    </row>
    <row r="3520" spans="2:14" x14ac:dyDescent="0.35">
      <c r="B3520" s="2143"/>
      <c r="N3520" s="2143"/>
    </row>
    <row r="3521" spans="2:14" x14ac:dyDescent="0.35">
      <c r="B3521" s="2143"/>
      <c r="N3521" s="2143"/>
    </row>
    <row r="3522" spans="2:14" x14ac:dyDescent="0.35">
      <c r="B3522" s="2143"/>
      <c r="N3522" s="2143"/>
    </row>
    <row r="3523" spans="2:14" x14ac:dyDescent="0.35">
      <c r="B3523" s="2143"/>
      <c r="N3523" s="2143"/>
    </row>
    <row r="3524" spans="2:14" x14ac:dyDescent="0.35">
      <c r="B3524" s="2143"/>
      <c r="N3524" s="2143"/>
    </row>
    <row r="3525" spans="2:14" x14ac:dyDescent="0.35">
      <c r="B3525" s="2143"/>
      <c r="C3525" s="2732" t="s">
        <v>1982</v>
      </c>
      <c r="D3525" s="2732"/>
      <c r="E3525" s="2732"/>
      <c r="F3525" s="2732"/>
      <c r="G3525" s="2732"/>
      <c r="H3525" s="2732"/>
      <c r="I3525" s="2732"/>
      <c r="J3525" s="2732"/>
      <c r="K3525" s="2732"/>
      <c r="L3525" s="2732"/>
      <c r="M3525" s="2732"/>
      <c r="N3525" s="2143"/>
    </row>
    <row r="3526" spans="2:14" x14ac:dyDescent="0.35">
      <c r="B3526" s="2143"/>
      <c r="C3526" s="2732"/>
      <c r="D3526" s="2732"/>
      <c r="E3526" s="2732"/>
      <c r="F3526" s="2732"/>
      <c r="G3526" s="2732"/>
      <c r="H3526" s="2732"/>
      <c r="I3526" s="2732"/>
      <c r="J3526" s="2732"/>
      <c r="K3526" s="2732"/>
      <c r="L3526" s="2732"/>
      <c r="M3526" s="2732"/>
      <c r="N3526" s="2143"/>
    </row>
    <row r="3527" spans="2:14" x14ac:dyDescent="0.35">
      <c r="B3527" s="2143"/>
      <c r="C3527" s="2732"/>
      <c r="D3527" s="2732"/>
      <c r="E3527" s="2732"/>
      <c r="F3527" s="2732"/>
      <c r="G3527" s="2732"/>
      <c r="H3527" s="2732"/>
      <c r="I3527" s="2732"/>
      <c r="J3527" s="2732"/>
      <c r="K3527" s="2732"/>
      <c r="L3527" s="2732"/>
      <c r="M3527" s="2732"/>
      <c r="N3527" s="2143"/>
    </row>
    <row r="3528" spans="2:14" x14ac:dyDescent="0.35">
      <c r="B3528" s="2143"/>
      <c r="C3528" s="2732"/>
      <c r="D3528" s="2732"/>
      <c r="E3528" s="2732"/>
      <c r="F3528" s="2732"/>
      <c r="G3528" s="2732"/>
      <c r="H3528" s="2732"/>
      <c r="I3528" s="2732"/>
      <c r="J3528" s="2732"/>
      <c r="K3528" s="2732"/>
      <c r="L3528" s="2732"/>
      <c r="M3528" s="2732"/>
      <c r="N3528" s="2143"/>
    </row>
    <row r="3529" spans="2:14" x14ac:dyDescent="0.35">
      <c r="B3529" s="2143"/>
      <c r="C3529" s="2732"/>
      <c r="D3529" s="2732"/>
      <c r="E3529" s="2732"/>
      <c r="F3529" s="2732"/>
      <c r="G3529" s="2732"/>
      <c r="H3529" s="2732"/>
      <c r="I3529" s="2732"/>
      <c r="J3529" s="2732"/>
      <c r="K3529" s="2732"/>
      <c r="L3529" s="2732"/>
      <c r="M3529" s="2732"/>
      <c r="N3529" s="2143"/>
    </row>
    <row r="3530" spans="2:14" x14ac:dyDescent="0.35">
      <c r="B3530" s="2143"/>
      <c r="C3530" s="2732"/>
      <c r="D3530" s="2732"/>
      <c r="E3530" s="2732"/>
      <c r="F3530" s="2732"/>
      <c r="G3530" s="2732"/>
      <c r="H3530" s="2732"/>
      <c r="I3530" s="2732"/>
      <c r="J3530" s="2732"/>
      <c r="K3530" s="2732"/>
      <c r="L3530" s="2732"/>
      <c r="M3530" s="2732"/>
      <c r="N3530" s="2143"/>
    </row>
    <row r="3531" spans="2:14" x14ac:dyDescent="0.35">
      <c r="B3531" s="2143"/>
      <c r="N3531" s="2143"/>
    </row>
    <row r="3532" spans="2:14" x14ac:dyDescent="0.35">
      <c r="B3532" s="2143"/>
      <c r="N3532" s="2143"/>
    </row>
    <row r="3533" spans="2:14" x14ac:dyDescent="0.35">
      <c r="B3533" s="2143"/>
      <c r="N3533" s="2143"/>
    </row>
    <row r="3534" spans="2:14" x14ac:dyDescent="0.35">
      <c r="B3534" s="2143"/>
      <c r="N3534" s="2143"/>
    </row>
    <row r="3535" spans="2:14" x14ac:dyDescent="0.35">
      <c r="B3535" s="2143"/>
      <c r="N3535" s="2143"/>
    </row>
    <row r="3536" spans="2:14" x14ac:dyDescent="0.35">
      <c r="B3536" s="2143"/>
      <c r="N3536" s="2143"/>
    </row>
    <row r="3537" spans="2:14" x14ac:dyDescent="0.35">
      <c r="B3537" s="2143"/>
      <c r="N3537" s="2143"/>
    </row>
    <row r="3538" spans="2:14" x14ac:dyDescent="0.35">
      <c r="B3538" s="2143"/>
      <c r="N3538" s="2143"/>
    </row>
    <row r="3539" spans="2:14" x14ac:dyDescent="0.35">
      <c r="B3539" s="2143"/>
      <c r="N3539" s="2143"/>
    </row>
    <row r="3540" spans="2:14" x14ac:dyDescent="0.35">
      <c r="B3540" s="2143"/>
      <c r="N3540" s="2143"/>
    </row>
    <row r="3541" spans="2:14" x14ac:dyDescent="0.35">
      <c r="B3541" s="2143"/>
      <c r="N3541" s="2143"/>
    </row>
    <row r="3542" spans="2:14" x14ac:dyDescent="0.35">
      <c r="B3542" s="2143"/>
      <c r="N3542" s="2143"/>
    </row>
    <row r="3543" spans="2:14" x14ac:dyDescent="0.35">
      <c r="B3543" s="2143"/>
      <c r="N3543" s="2143"/>
    </row>
    <row r="3544" spans="2:14" x14ac:dyDescent="0.35">
      <c r="B3544" s="2143"/>
      <c r="N3544" s="2143"/>
    </row>
    <row r="3545" spans="2:14" x14ac:dyDescent="0.35">
      <c r="B3545" s="2143"/>
      <c r="N3545" s="2143"/>
    </row>
    <row r="3546" spans="2:14" x14ac:dyDescent="0.35">
      <c r="B3546" s="2143"/>
      <c r="N3546" s="2143"/>
    </row>
    <row r="3547" spans="2:14" x14ac:dyDescent="0.35">
      <c r="B3547" s="2143"/>
      <c r="N3547" s="2143"/>
    </row>
    <row r="3548" spans="2:14" x14ac:dyDescent="0.35">
      <c r="B3548" s="2143"/>
      <c r="N3548" s="2143"/>
    </row>
    <row r="3549" spans="2:14" x14ac:dyDescent="0.35">
      <c r="B3549" s="2143"/>
      <c r="N3549" s="2143"/>
    </row>
    <row r="3550" spans="2:14" ht="16" thickBot="1" x14ac:dyDescent="0.4">
      <c r="B3550" s="2143"/>
      <c r="N3550" s="2143"/>
    </row>
    <row r="3551" spans="2:14" ht="16" thickBot="1" x14ac:dyDescent="0.4">
      <c r="B3551" s="2143"/>
      <c r="D3551" s="2738" t="s">
        <v>1982</v>
      </c>
      <c r="E3551" s="2739"/>
      <c r="F3551" s="2740"/>
      <c r="N3551" s="2143"/>
    </row>
    <row r="3552" spans="2:14" x14ac:dyDescent="0.35">
      <c r="B3552" s="2143"/>
      <c r="C3552" s="2736" t="s">
        <v>1989</v>
      </c>
      <c r="D3552" s="2737"/>
      <c r="E3552" s="2737"/>
      <c r="F3552" s="2737"/>
      <c r="G3552" s="2737"/>
      <c r="H3552" s="2737"/>
      <c r="I3552" s="2737"/>
      <c r="J3552" s="2737"/>
      <c r="K3552" s="2737"/>
      <c r="L3552" s="2737"/>
      <c r="M3552" s="2737"/>
      <c r="N3552" s="2143"/>
    </row>
    <row r="3553" spans="2:14" x14ac:dyDescent="0.35">
      <c r="B3553" s="2143"/>
      <c r="C3553" s="2736"/>
      <c r="D3553" s="2737"/>
      <c r="E3553" s="2737"/>
      <c r="F3553" s="2737"/>
      <c r="G3553" s="2737"/>
      <c r="H3553" s="2737"/>
      <c r="I3553" s="2737"/>
      <c r="J3553" s="2737"/>
      <c r="K3553" s="2737"/>
      <c r="L3553" s="2737"/>
      <c r="M3553" s="2737"/>
      <c r="N3553" s="2143"/>
    </row>
    <row r="3554" spans="2:14" x14ac:dyDescent="0.35">
      <c r="B3554" s="2143"/>
      <c r="N3554" s="2143"/>
    </row>
    <row r="3555" spans="2:14" x14ac:dyDescent="0.35">
      <c r="B3555" s="2143"/>
      <c r="N3555" s="2143"/>
    </row>
    <row r="3556" spans="2:14" x14ac:dyDescent="0.35">
      <c r="B3556" s="2143"/>
      <c r="N3556" s="2143"/>
    </row>
    <row r="3557" spans="2:14" x14ac:dyDescent="0.35">
      <c r="B3557" s="2143"/>
      <c r="N3557" s="2143"/>
    </row>
    <row r="3558" spans="2:14" x14ac:dyDescent="0.35">
      <c r="B3558" s="2143"/>
      <c r="N3558" s="2143"/>
    </row>
    <row r="3559" spans="2:14" x14ac:dyDescent="0.35">
      <c r="B3559" s="2143"/>
      <c r="N3559" s="2143"/>
    </row>
    <row r="3560" spans="2:14" x14ac:dyDescent="0.35">
      <c r="B3560" s="2143"/>
      <c r="N3560" s="2143"/>
    </row>
    <row r="3561" spans="2:14" x14ac:dyDescent="0.35">
      <c r="B3561" s="2143"/>
      <c r="N3561" s="2143"/>
    </row>
    <row r="3562" spans="2:14" x14ac:dyDescent="0.35">
      <c r="B3562" s="2143"/>
      <c r="N3562" s="2143"/>
    </row>
    <row r="3563" spans="2:14" x14ac:dyDescent="0.35">
      <c r="B3563" s="2143"/>
      <c r="N3563" s="2143"/>
    </row>
    <row r="3564" spans="2:14" x14ac:dyDescent="0.35">
      <c r="B3564" s="2143"/>
      <c r="N3564" s="2143"/>
    </row>
    <row r="3565" spans="2:14" x14ac:dyDescent="0.35">
      <c r="B3565" s="2143"/>
      <c r="N3565" s="2143"/>
    </row>
    <row r="3566" spans="2:14" x14ac:dyDescent="0.35">
      <c r="B3566" s="2143"/>
      <c r="N3566" s="2143"/>
    </row>
    <row r="3567" spans="2:14" x14ac:dyDescent="0.35">
      <c r="B3567" s="2143"/>
      <c r="N3567" s="2143"/>
    </row>
    <row r="3568" spans="2:14" x14ac:dyDescent="0.35">
      <c r="B3568" s="2143"/>
      <c r="N3568" s="2143"/>
    </row>
    <row r="3569" spans="2:14" x14ac:dyDescent="0.35">
      <c r="B3569" s="2143"/>
      <c r="N3569" s="2143"/>
    </row>
    <row r="3570" spans="2:14" x14ac:dyDescent="0.35">
      <c r="B3570" s="2143"/>
      <c r="N3570" s="2143"/>
    </row>
    <row r="3571" spans="2:14" x14ac:dyDescent="0.35">
      <c r="B3571" s="2143"/>
      <c r="N3571" s="2143"/>
    </row>
    <row r="3572" spans="2:14" x14ac:dyDescent="0.35">
      <c r="B3572" s="2143"/>
      <c r="N3572" s="2143"/>
    </row>
    <row r="3573" spans="2:14" x14ac:dyDescent="0.35">
      <c r="B3573" s="2143"/>
      <c r="N3573" s="2143"/>
    </row>
    <row r="3574" spans="2:14" x14ac:dyDescent="0.35">
      <c r="B3574" s="2143"/>
      <c r="N3574" s="2143"/>
    </row>
    <row r="3575" spans="2:14" x14ac:dyDescent="0.35">
      <c r="B3575" s="2143"/>
      <c r="N3575" s="2143"/>
    </row>
    <row r="3576" spans="2:14" x14ac:dyDescent="0.35">
      <c r="B3576" s="2143"/>
      <c r="N3576" s="2143"/>
    </row>
    <row r="3577" spans="2:14" x14ac:dyDescent="0.35">
      <c r="B3577" s="2143"/>
      <c r="N3577" s="2143"/>
    </row>
    <row r="3578" spans="2:14" x14ac:dyDescent="0.35">
      <c r="B3578" s="2143"/>
      <c r="N3578" s="2143"/>
    </row>
    <row r="3579" spans="2:14" x14ac:dyDescent="0.35">
      <c r="B3579" s="2143"/>
      <c r="N3579" s="2143"/>
    </row>
    <row r="3580" spans="2:14" x14ac:dyDescent="0.35">
      <c r="B3580" s="2143"/>
      <c r="N3580" s="2143"/>
    </row>
    <row r="3581" spans="2:14" x14ac:dyDescent="0.35">
      <c r="B3581" s="2143"/>
      <c r="N3581" s="2143"/>
    </row>
    <row r="3582" spans="2:14" x14ac:dyDescent="0.35">
      <c r="B3582" s="2143"/>
      <c r="N3582" s="2143"/>
    </row>
    <row r="3583" spans="2:14" x14ac:dyDescent="0.35">
      <c r="B3583" s="2143"/>
      <c r="N3583" s="2143"/>
    </row>
    <row r="3584" spans="2:14" x14ac:dyDescent="0.35">
      <c r="B3584" s="2143"/>
      <c r="N3584" s="2143"/>
    </row>
    <row r="3585" spans="2:14" x14ac:dyDescent="0.35">
      <c r="B3585" s="2143"/>
      <c r="N3585" s="2143"/>
    </row>
    <row r="3586" spans="2:14" x14ac:dyDescent="0.35">
      <c r="B3586" s="2143"/>
      <c r="N3586" s="2143"/>
    </row>
    <row r="3587" spans="2:14" x14ac:dyDescent="0.35">
      <c r="B3587" s="2143"/>
      <c r="N3587" s="2143"/>
    </row>
    <row r="3588" spans="2:14" x14ac:dyDescent="0.35">
      <c r="B3588" s="2143"/>
      <c r="N3588" s="2143"/>
    </row>
    <row r="3589" spans="2:14" x14ac:dyDescent="0.35">
      <c r="B3589" s="2143"/>
      <c r="N3589" s="2143"/>
    </row>
    <row r="3590" spans="2:14" x14ac:dyDescent="0.35">
      <c r="B3590" s="2143"/>
      <c r="N3590" s="2143"/>
    </row>
    <row r="3591" spans="2:14" x14ac:dyDescent="0.35">
      <c r="B3591" s="2143"/>
      <c r="N3591" s="2143"/>
    </row>
    <row r="3592" spans="2:14" x14ac:dyDescent="0.35">
      <c r="B3592" s="2143"/>
      <c r="N3592" s="2143"/>
    </row>
    <row r="3593" spans="2:14" x14ac:dyDescent="0.35">
      <c r="B3593" s="2143"/>
      <c r="N3593" s="2143"/>
    </row>
    <row r="3594" spans="2:14" x14ac:dyDescent="0.35">
      <c r="B3594" s="2143"/>
      <c r="N3594" s="2143"/>
    </row>
    <row r="3595" spans="2:14" x14ac:dyDescent="0.35">
      <c r="B3595" s="2143"/>
      <c r="N3595" s="2143"/>
    </row>
    <row r="3596" spans="2:14" x14ac:dyDescent="0.35">
      <c r="B3596" s="2143"/>
      <c r="N3596" s="2143"/>
    </row>
    <row r="3597" spans="2:14" x14ac:dyDescent="0.35">
      <c r="B3597" s="2143"/>
      <c r="N3597" s="2143"/>
    </row>
    <row r="3598" spans="2:14" x14ac:dyDescent="0.35">
      <c r="B3598" s="2143"/>
      <c r="N3598" s="2143"/>
    </row>
    <row r="3599" spans="2:14" x14ac:dyDescent="0.35">
      <c r="B3599" s="2143"/>
      <c r="N3599" s="2143"/>
    </row>
    <row r="3600" spans="2:14" x14ac:dyDescent="0.35">
      <c r="B3600" s="2143"/>
      <c r="N3600" s="2143"/>
    </row>
    <row r="3601" spans="2:14" x14ac:dyDescent="0.35">
      <c r="B3601" s="2143"/>
      <c r="N3601" s="2143"/>
    </row>
    <row r="3602" spans="2:14" x14ac:dyDescent="0.35">
      <c r="B3602" s="2143"/>
      <c r="N3602" s="2143"/>
    </row>
    <row r="3603" spans="2:14" x14ac:dyDescent="0.35">
      <c r="B3603" s="2143"/>
      <c r="N3603" s="2143"/>
    </row>
    <row r="3604" spans="2:14" x14ac:dyDescent="0.35">
      <c r="B3604" s="2143"/>
      <c r="N3604" s="2143"/>
    </row>
    <row r="3605" spans="2:14" x14ac:dyDescent="0.35">
      <c r="B3605" s="2143"/>
      <c r="N3605" s="2143"/>
    </row>
    <row r="3606" spans="2:14" x14ac:dyDescent="0.35">
      <c r="B3606" s="2143"/>
      <c r="N3606" s="2143"/>
    </row>
    <row r="3607" spans="2:14" x14ac:dyDescent="0.35">
      <c r="B3607" s="2143"/>
      <c r="N3607" s="2143"/>
    </row>
    <row r="3608" spans="2:14" x14ac:dyDescent="0.35">
      <c r="B3608" s="2143"/>
      <c r="N3608" s="2143"/>
    </row>
    <row r="3609" spans="2:14" x14ac:dyDescent="0.35">
      <c r="B3609" s="2143"/>
      <c r="N3609" s="2143"/>
    </row>
    <row r="3610" spans="2:14" x14ac:dyDescent="0.35">
      <c r="B3610" s="2143"/>
      <c r="N3610" s="2143"/>
    </row>
    <row r="3611" spans="2:14" x14ac:dyDescent="0.35">
      <c r="B3611" s="2143"/>
      <c r="N3611" s="2143"/>
    </row>
    <row r="3612" spans="2:14" x14ac:dyDescent="0.35">
      <c r="B3612" s="2143"/>
      <c r="N3612" s="2143"/>
    </row>
    <row r="3613" spans="2:14" x14ac:dyDescent="0.35">
      <c r="B3613" s="2143"/>
      <c r="N3613" s="2143"/>
    </row>
    <row r="3614" spans="2:14" x14ac:dyDescent="0.35">
      <c r="B3614" s="2143"/>
      <c r="N3614" s="2143"/>
    </row>
    <row r="3615" spans="2:14" x14ac:dyDescent="0.35">
      <c r="B3615" s="2143"/>
      <c r="N3615" s="2143"/>
    </row>
    <row r="3616" spans="2:14" x14ac:dyDescent="0.35">
      <c r="B3616" s="2143"/>
      <c r="N3616" s="2143"/>
    </row>
    <row r="3617" spans="2:14" x14ac:dyDescent="0.35">
      <c r="B3617" s="2143"/>
      <c r="N3617" s="2143"/>
    </row>
    <row r="3618" spans="2:14" x14ac:dyDescent="0.35">
      <c r="B3618" s="2143"/>
      <c r="N3618" s="2143"/>
    </row>
    <row r="3619" spans="2:14" x14ac:dyDescent="0.35">
      <c r="B3619" s="2143"/>
      <c r="N3619" s="2143"/>
    </row>
    <row r="3620" spans="2:14" x14ac:dyDescent="0.35">
      <c r="B3620" s="2143"/>
      <c r="N3620" s="2143"/>
    </row>
    <row r="3621" spans="2:14" x14ac:dyDescent="0.35">
      <c r="B3621" s="2143"/>
      <c r="N3621" s="2143"/>
    </row>
    <row r="3622" spans="2:14" x14ac:dyDescent="0.35">
      <c r="B3622" s="2143"/>
      <c r="N3622" s="2143"/>
    </row>
    <row r="3623" spans="2:14" x14ac:dyDescent="0.35">
      <c r="B3623" s="2143"/>
      <c r="N3623" s="2143"/>
    </row>
    <row r="3624" spans="2:14" x14ac:dyDescent="0.35">
      <c r="B3624" s="2143"/>
      <c r="N3624" s="2143"/>
    </row>
    <row r="3625" spans="2:14" x14ac:dyDescent="0.35">
      <c r="B3625" s="2143"/>
      <c r="N3625" s="2143"/>
    </row>
    <row r="3626" spans="2:14" x14ac:dyDescent="0.35">
      <c r="B3626" s="2143"/>
      <c r="N3626" s="2143"/>
    </row>
    <row r="3627" spans="2:14" x14ac:dyDescent="0.35">
      <c r="B3627" s="2143"/>
      <c r="N3627" s="2143"/>
    </row>
    <row r="3628" spans="2:14" x14ac:dyDescent="0.35">
      <c r="B3628" s="2143"/>
      <c r="N3628" s="2143"/>
    </row>
    <row r="3629" spans="2:14" x14ac:dyDescent="0.35">
      <c r="B3629" s="2143"/>
      <c r="N3629" s="2143"/>
    </row>
    <row r="3630" spans="2:14" x14ac:dyDescent="0.35">
      <c r="B3630" s="2143"/>
      <c r="N3630" s="2143"/>
    </row>
    <row r="3631" spans="2:14" x14ac:dyDescent="0.35">
      <c r="B3631" s="2143"/>
      <c r="N3631" s="2143"/>
    </row>
    <row r="3632" spans="2:14" x14ac:dyDescent="0.35">
      <c r="B3632" s="2143"/>
      <c r="N3632" s="2143"/>
    </row>
    <row r="3633" spans="2:14" x14ac:dyDescent="0.35">
      <c r="B3633" s="2143"/>
      <c r="N3633" s="2143"/>
    </row>
    <row r="3634" spans="2:14" x14ac:dyDescent="0.35">
      <c r="B3634" s="2143"/>
      <c r="N3634" s="2143"/>
    </row>
    <row r="3635" spans="2:14" x14ac:dyDescent="0.35">
      <c r="B3635" s="2143"/>
      <c r="N3635" s="2143"/>
    </row>
    <row r="3636" spans="2:14" x14ac:dyDescent="0.35">
      <c r="B3636" s="2143"/>
      <c r="N3636" s="2143"/>
    </row>
    <row r="3637" spans="2:14" x14ac:dyDescent="0.35">
      <c r="B3637" s="2143"/>
      <c r="N3637" s="2143"/>
    </row>
    <row r="3638" spans="2:14" x14ac:dyDescent="0.35">
      <c r="B3638" s="2143"/>
      <c r="N3638" s="2143"/>
    </row>
    <row r="3639" spans="2:14" x14ac:dyDescent="0.35">
      <c r="B3639" s="2143"/>
      <c r="N3639" s="2143"/>
    </row>
    <row r="3640" spans="2:14" x14ac:dyDescent="0.35">
      <c r="B3640" s="2143"/>
      <c r="N3640" s="2143"/>
    </row>
    <row r="3641" spans="2:14" x14ac:dyDescent="0.35">
      <c r="B3641" s="2143"/>
      <c r="N3641" s="2143"/>
    </row>
    <row r="3642" spans="2:14" x14ac:dyDescent="0.35">
      <c r="B3642" s="2143"/>
      <c r="N3642" s="2143"/>
    </row>
    <row r="3643" spans="2:14" x14ac:dyDescent="0.35">
      <c r="B3643" s="2143"/>
      <c r="N3643" s="2143"/>
    </row>
    <row r="3644" spans="2:14" x14ac:dyDescent="0.35">
      <c r="B3644" s="2143"/>
      <c r="N3644" s="2143"/>
    </row>
    <row r="3645" spans="2:14" x14ac:dyDescent="0.35">
      <c r="B3645" s="2143"/>
      <c r="N3645" s="2143"/>
    </row>
    <row r="3646" spans="2:14" x14ac:dyDescent="0.35">
      <c r="B3646" s="2143"/>
      <c r="N3646" s="2143"/>
    </row>
    <row r="3647" spans="2:14" x14ac:dyDescent="0.35">
      <c r="B3647" s="2143"/>
      <c r="N3647" s="2143"/>
    </row>
    <row r="3648" spans="2:14" x14ac:dyDescent="0.35">
      <c r="B3648" s="2143"/>
      <c r="N3648" s="2143"/>
    </row>
    <row r="3649" spans="2:14" x14ac:dyDescent="0.35">
      <c r="B3649" s="2143"/>
      <c r="N3649" s="2143"/>
    </row>
    <row r="3650" spans="2:14" x14ac:dyDescent="0.35">
      <c r="B3650" s="2143"/>
      <c r="N3650" s="2143"/>
    </row>
    <row r="3651" spans="2:14" x14ac:dyDescent="0.35">
      <c r="B3651" s="2143"/>
      <c r="N3651" s="2143"/>
    </row>
    <row r="3652" spans="2:14" x14ac:dyDescent="0.35">
      <c r="B3652" s="2143"/>
      <c r="N3652" s="2143"/>
    </row>
    <row r="3653" spans="2:14" x14ac:dyDescent="0.35">
      <c r="B3653" s="2143"/>
      <c r="N3653" s="2143"/>
    </row>
    <row r="3654" spans="2:14" x14ac:dyDescent="0.35">
      <c r="B3654" s="2143"/>
      <c r="N3654" s="2143"/>
    </row>
    <row r="3655" spans="2:14" x14ac:dyDescent="0.35">
      <c r="B3655" s="2143"/>
      <c r="N3655" s="2143"/>
    </row>
    <row r="3656" spans="2:14" x14ac:dyDescent="0.35">
      <c r="B3656" s="2143"/>
      <c r="N3656" s="2143"/>
    </row>
    <row r="3657" spans="2:14" x14ac:dyDescent="0.35">
      <c r="B3657" s="2143"/>
      <c r="N3657" s="2143"/>
    </row>
    <row r="3658" spans="2:14" x14ac:dyDescent="0.35">
      <c r="B3658" s="2143"/>
      <c r="N3658" s="2143"/>
    </row>
    <row r="3659" spans="2:14" x14ac:dyDescent="0.35">
      <c r="B3659" s="2143"/>
      <c r="N3659" s="2143"/>
    </row>
    <row r="3660" spans="2:14" x14ac:dyDescent="0.35">
      <c r="B3660" s="2143"/>
      <c r="N3660" s="2143"/>
    </row>
    <row r="3661" spans="2:14" x14ac:dyDescent="0.35">
      <c r="B3661" s="2143"/>
      <c r="N3661" s="2143"/>
    </row>
    <row r="3662" spans="2:14" x14ac:dyDescent="0.35">
      <c r="B3662" s="2143"/>
      <c r="N3662" s="2143"/>
    </row>
    <row r="3663" spans="2:14" x14ac:dyDescent="0.35">
      <c r="B3663" s="2143"/>
      <c r="N3663" s="2143"/>
    </row>
    <row r="3664" spans="2:14" x14ac:dyDescent="0.35">
      <c r="B3664" s="2143"/>
      <c r="N3664" s="2143"/>
    </row>
    <row r="3665" spans="2:14" x14ac:dyDescent="0.35">
      <c r="B3665" s="2143"/>
      <c r="N3665" s="2143"/>
    </row>
    <row r="3666" spans="2:14" x14ac:dyDescent="0.35">
      <c r="B3666" s="2143"/>
      <c r="N3666" s="2143"/>
    </row>
    <row r="3667" spans="2:14" x14ac:dyDescent="0.35">
      <c r="B3667" s="2143"/>
      <c r="N3667" s="2143"/>
    </row>
    <row r="3668" spans="2:14" x14ac:dyDescent="0.35">
      <c r="B3668" s="2143"/>
      <c r="N3668" s="2143"/>
    </row>
    <row r="3669" spans="2:14" x14ac:dyDescent="0.35">
      <c r="B3669" s="2143"/>
      <c r="N3669" s="2143"/>
    </row>
    <row r="3670" spans="2:14" x14ac:dyDescent="0.35">
      <c r="B3670" s="2143"/>
      <c r="N3670" s="2143"/>
    </row>
    <row r="3671" spans="2:14" x14ac:dyDescent="0.35">
      <c r="B3671" s="2143"/>
      <c r="N3671" s="2143"/>
    </row>
    <row r="3672" spans="2:14" x14ac:dyDescent="0.35">
      <c r="B3672" s="2143"/>
      <c r="N3672" s="2143"/>
    </row>
    <row r="3673" spans="2:14" x14ac:dyDescent="0.35">
      <c r="B3673" s="2143"/>
      <c r="N3673" s="2143"/>
    </row>
    <row r="3674" spans="2:14" x14ac:dyDescent="0.35">
      <c r="B3674" s="2143"/>
      <c r="N3674" s="2143"/>
    </row>
    <row r="3675" spans="2:14" x14ac:dyDescent="0.35">
      <c r="B3675" s="2143"/>
      <c r="N3675" s="2143"/>
    </row>
    <row r="3676" spans="2:14" x14ac:dyDescent="0.35">
      <c r="B3676" s="2143"/>
      <c r="N3676" s="2143"/>
    </row>
    <row r="3677" spans="2:14" x14ac:dyDescent="0.35">
      <c r="B3677" s="2143"/>
      <c r="N3677" s="2143"/>
    </row>
    <row r="3678" spans="2:14" x14ac:dyDescent="0.35">
      <c r="B3678" s="2143"/>
      <c r="N3678" s="2143"/>
    </row>
    <row r="3679" spans="2:14" x14ac:dyDescent="0.35">
      <c r="B3679" s="2143"/>
      <c r="N3679" s="2143"/>
    </row>
    <row r="3680" spans="2:14" x14ac:dyDescent="0.35">
      <c r="B3680" s="2143"/>
      <c r="N3680" s="2143"/>
    </row>
    <row r="3681" spans="2:14" x14ac:dyDescent="0.35">
      <c r="B3681" s="2143"/>
      <c r="N3681" s="2143"/>
    </row>
    <row r="3682" spans="2:14" x14ac:dyDescent="0.35">
      <c r="B3682" s="2143"/>
      <c r="N3682" s="2143"/>
    </row>
    <row r="3683" spans="2:14" x14ac:dyDescent="0.35">
      <c r="B3683" s="2143"/>
      <c r="N3683" s="2143"/>
    </row>
    <row r="3684" spans="2:14" x14ac:dyDescent="0.35">
      <c r="B3684" s="2143"/>
      <c r="N3684" s="2143"/>
    </row>
    <row r="3685" spans="2:14" x14ac:dyDescent="0.35">
      <c r="B3685" s="2143"/>
      <c r="N3685" s="2143"/>
    </row>
    <row r="3686" spans="2:14" x14ac:dyDescent="0.35">
      <c r="B3686" s="2143"/>
      <c r="N3686" s="2143"/>
    </row>
    <row r="3687" spans="2:14" x14ac:dyDescent="0.35">
      <c r="B3687" s="2143"/>
      <c r="N3687" s="2143"/>
    </row>
    <row r="3688" spans="2:14" x14ac:dyDescent="0.35">
      <c r="B3688" s="2143"/>
      <c r="N3688" s="2143"/>
    </row>
    <row r="3689" spans="2:14" x14ac:dyDescent="0.35">
      <c r="B3689" s="2143"/>
      <c r="N3689" s="2143"/>
    </row>
    <row r="3690" spans="2:14" x14ac:dyDescent="0.35">
      <c r="B3690" s="2143"/>
      <c r="N3690" s="2143"/>
    </row>
    <row r="3691" spans="2:14" x14ac:dyDescent="0.35">
      <c r="B3691" s="2143"/>
      <c r="N3691" s="2143"/>
    </row>
    <row r="3692" spans="2:14" x14ac:dyDescent="0.35">
      <c r="B3692" s="2143"/>
      <c r="N3692" s="2143"/>
    </row>
    <row r="3693" spans="2:14" x14ac:dyDescent="0.35">
      <c r="B3693" s="2143"/>
      <c r="N3693" s="2143"/>
    </row>
    <row r="3694" spans="2:14" x14ac:dyDescent="0.35">
      <c r="B3694" s="2143"/>
      <c r="N3694" s="2143"/>
    </row>
    <row r="3695" spans="2:14" x14ac:dyDescent="0.35">
      <c r="B3695" s="2143"/>
      <c r="N3695" s="2143"/>
    </row>
    <row r="3696" spans="2:14" x14ac:dyDescent="0.35">
      <c r="B3696" s="2143"/>
      <c r="N3696" s="2143"/>
    </row>
    <row r="3697" spans="2:14" x14ac:dyDescent="0.35">
      <c r="B3697" s="2143"/>
      <c r="N3697" s="2143"/>
    </row>
    <row r="3698" spans="2:14" x14ac:dyDescent="0.35">
      <c r="B3698" s="2143"/>
      <c r="N3698" s="2143"/>
    </row>
    <row r="3699" spans="2:14" x14ac:dyDescent="0.35">
      <c r="B3699" s="2143"/>
      <c r="N3699" s="2143"/>
    </row>
    <row r="3700" spans="2:14" x14ac:dyDescent="0.35">
      <c r="B3700" s="2143"/>
      <c r="N3700" s="2143"/>
    </row>
    <row r="3701" spans="2:14" x14ac:dyDescent="0.35">
      <c r="B3701" s="2143"/>
      <c r="N3701" s="2143"/>
    </row>
    <row r="3702" spans="2:14" x14ac:dyDescent="0.35">
      <c r="B3702" s="2143"/>
      <c r="N3702" s="2143"/>
    </row>
    <row r="3703" spans="2:14" x14ac:dyDescent="0.35">
      <c r="B3703" s="2143"/>
      <c r="N3703" s="2143"/>
    </row>
    <row r="3704" spans="2:14" x14ac:dyDescent="0.35">
      <c r="B3704" s="2143"/>
      <c r="N3704" s="2143"/>
    </row>
    <row r="3705" spans="2:14" x14ac:dyDescent="0.35">
      <c r="B3705" s="2143"/>
      <c r="N3705" s="2143"/>
    </row>
    <row r="3706" spans="2:14" x14ac:dyDescent="0.35">
      <c r="B3706" s="2143"/>
      <c r="N3706" s="2143"/>
    </row>
    <row r="3707" spans="2:14" x14ac:dyDescent="0.35">
      <c r="B3707" s="2143"/>
      <c r="N3707" s="2143"/>
    </row>
    <row r="3708" spans="2:14" x14ac:dyDescent="0.35">
      <c r="B3708" s="2143"/>
      <c r="N3708" s="2143"/>
    </row>
    <row r="3709" spans="2:14" x14ac:dyDescent="0.35">
      <c r="B3709" s="2143"/>
      <c r="N3709" s="2143"/>
    </row>
    <row r="3710" spans="2:14" x14ac:dyDescent="0.35">
      <c r="B3710" s="2143"/>
      <c r="N3710" s="2143"/>
    </row>
    <row r="3711" spans="2:14" x14ac:dyDescent="0.35">
      <c r="B3711" s="2143"/>
      <c r="N3711" s="2143"/>
    </row>
    <row r="3712" spans="2:14" x14ac:dyDescent="0.35">
      <c r="B3712" s="2143"/>
      <c r="N3712" s="2143"/>
    </row>
    <row r="3713" spans="2:14" x14ac:dyDescent="0.35">
      <c r="B3713" s="2143"/>
      <c r="N3713" s="2143"/>
    </row>
    <row r="3714" spans="2:14" x14ac:dyDescent="0.35">
      <c r="B3714" s="2143"/>
      <c r="N3714" s="2143"/>
    </row>
    <row r="3715" spans="2:14" x14ac:dyDescent="0.35">
      <c r="B3715" s="2143"/>
      <c r="N3715" s="2143"/>
    </row>
    <row r="3716" spans="2:14" x14ac:dyDescent="0.35">
      <c r="B3716" s="2143"/>
      <c r="N3716" s="2143"/>
    </row>
    <row r="3717" spans="2:14" x14ac:dyDescent="0.35">
      <c r="B3717" s="2143"/>
      <c r="N3717" s="2143"/>
    </row>
    <row r="3718" spans="2:14" x14ac:dyDescent="0.35">
      <c r="B3718" s="2143"/>
      <c r="N3718" s="2143"/>
    </row>
    <row r="3719" spans="2:14" x14ac:dyDescent="0.35">
      <c r="B3719" s="2143"/>
      <c r="N3719" s="2143"/>
    </row>
    <row r="3720" spans="2:14" x14ac:dyDescent="0.35">
      <c r="B3720" s="2143"/>
      <c r="N3720" s="2143"/>
    </row>
    <row r="3721" spans="2:14" x14ac:dyDescent="0.35">
      <c r="B3721" s="2143"/>
      <c r="N3721" s="2143"/>
    </row>
    <row r="3722" spans="2:14" x14ac:dyDescent="0.35">
      <c r="B3722" s="2143"/>
      <c r="N3722" s="2143"/>
    </row>
    <row r="3723" spans="2:14" x14ac:dyDescent="0.35">
      <c r="B3723" s="2143"/>
      <c r="N3723" s="2143"/>
    </row>
    <row r="3724" spans="2:14" x14ac:dyDescent="0.35">
      <c r="B3724" s="2143"/>
      <c r="N3724" s="2143"/>
    </row>
    <row r="3725" spans="2:14" x14ac:dyDescent="0.35">
      <c r="B3725" s="2143"/>
      <c r="N3725" s="2143"/>
    </row>
    <row r="3726" spans="2:14" x14ac:dyDescent="0.35">
      <c r="B3726" s="2143"/>
      <c r="N3726" s="2143"/>
    </row>
    <row r="3727" spans="2:14" x14ac:dyDescent="0.35">
      <c r="B3727" s="2143"/>
      <c r="C3727" t="e" vm="1">
        <v>#VALUE!</v>
      </c>
      <c r="N3727" s="2143"/>
    </row>
    <row r="3728" spans="2:14" x14ac:dyDescent="0.35">
      <c r="B3728" s="2143"/>
      <c r="N3728" s="2143"/>
    </row>
    <row r="3729" spans="2:14" x14ac:dyDescent="0.35">
      <c r="B3729" s="2143"/>
      <c r="N3729" s="2143"/>
    </row>
    <row r="3730" spans="2:14" x14ac:dyDescent="0.35">
      <c r="B3730" s="2143"/>
      <c r="N3730" s="2143"/>
    </row>
    <row r="3731" spans="2:14" x14ac:dyDescent="0.35">
      <c r="B3731" s="2143"/>
      <c r="N3731" s="2143"/>
    </row>
    <row r="3732" spans="2:14" x14ac:dyDescent="0.35">
      <c r="B3732" s="2143"/>
      <c r="N3732" s="2143"/>
    </row>
    <row r="3733" spans="2:14" x14ac:dyDescent="0.35">
      <c r="B3733" s="2143"/>
      <c r="N3733" s="2143"/>
    </row>
    <row r="3734" spans="2:14" x14ac:dyDescent="0.35">
      <c r="B3734" s="2143"/>
      <c r="N3734" s="2143"/>
    </row>
    <row r="3735" spans="2:14" x14ac:dyDescent="0.35">
      <c r="B3735" s="2143"/>
      <c r="N3735" s="2143"/>
    </row>
    <row r="3736" spans="2:14" x14ac:dyDescent="0.35">
      <c r="B3736" s="2143"/>
      <c r="N3736" s="2143"/>
    </row>
    <row r="3737" spans="2:14" x14ac:dyDescent="0.35">
      <c r="B3737" s="2143"/>
      <c r="N3737" s="2143"/>
    </row>
    <row r="3738" spans="2:14" x14ac:dyDescent="0.35">
      <c r="B3738" s="2143"/>
      <c r="N3738" s="2143"/>
    </row>
    <row r="3739" spans="2:14" x14ac:dyDescent="0.35">
      <c r="B3739" s="2143"/>
      <c r="N3739" s="2143"/>
    </row>
    <row r="3740" spans="2:14" x14ac:dyDescent="0.35">
      <c r="B3740" s="2143"/>
      <c r="N3740" s="2143"/>
    </row>
    <row r="3741" spans="2:14" x14ac:dyDescent="0.35">
      <c r="B3741" s="2143"/>
      <c r="N3741" s="2143"/>
    </row>
    <row r="3742" spans="2:14" x14ac:dyDescent="0.35">
      <c r="B3742" s="2143"/>
      <c r="N3742" s="2143"/>
    </row>
    <row r="3743" spans="2:14" x14ac:dyDescent="0.35">
      <c r="B3743" s="2143"/>
      <c r="N3743" s="2143"/>
    </row>
    <row r="3744" spans="2:14" x14ac:dyDescent="0.35">
      <c r="B3744" s="2143"/>
      <c r="N3744" s="2143"/>
    </row>
    <row r="3745" spans="2:14" x14ac:dyDescent="0.35">
      <c r="B3745" s="2143"/>
      <c r="N3745" s="2143"/>
    </row>
    <row r="3746" spans="2:14" x14ac:dyDescent="0.35">
      <c r="B3746" s="2143"/>
      <c r="N3746" s="2143"/>
    </row>
    <row r="3747" spans="2:14" x14ac:dyDescent="0.35">
      <c r="B3747" s="2143"/>
      <c r="N3747" s="2143"/>
    </row>
    <row r="3748" spans="2:14" x14ac:dyDescent="0.35">
      <c r="B3748" s="2143"/>
      <c r="N3748" s="2143"/>
    </row>
    <row r="3749" spans="2:14" x14ac:dyDescent="0.35">
      <c r="B3749" s="2143"/>
      <c r="N3749" s="2143"/>
    </row>
    <row r="3750" spans="2:14" x14ac:dyDescent="0.35">
      <c r="B3750" s="2143"/>
      <c r="N3750" s="2143"/>
    </row>
    <row r="3751" spans="2:14" x14ac:dyDescent="0.35">
      <c r="B3751" s="2143"/>
      <c r="N3751" s="2143"/>
    </row>
    <row r="3752" spans="2:14" x14ac:dyDescent="0.35">
      <c r="B3752" s="2143"/>
      <c r="N3752" s="2143"/>
    </row>
    <row r="3753" spans="2:14" x14ac:dyDescent="0.35">
      <c r="B3753" s="2143"/>
      <c r="N3753" s="2143"/>
    </row>
    <row r="3754" spans="2:14" x14ac:dyDescent="0.35">
      <c r="B3754" s="2143"/>
      <c r="N3754" s="2143"/>
    </row>
    <row r="3755" spans="2:14" x14ac:dyDescent="0.35">
      <c r="B3755" s="2143"/>
      <c r="N3755" s="2143"/>
    </row>
    <row r="3756" spans="2:14" x14ac:dyDescent="0.35">
      <c r="B3756" s="2143"/>
      <c r="N3756" s="2143"/>
    </row>
    <row r="3757" spans="2:14" x14ac:dyDescent="0.35">
      <c r="B3757" s="2143"/>
      <c r="N3757" s="2143"/>
    </row>
    <row r="3758" spans="2:14" x14ac:dyDescent="0.35">
      <c r="B3758" s="2143"/>
      <c r="N3758" s="2143"/>
    </row>
    <row r="3759" spans="2:14" x14ac:dyDescent="0.35">
      <c r="B3759" s="2143"/>
      <c r="N3759" s="2143"/>
    </row>
    <row r="3760" spans="2:14" x14ac:dyDescent="0.35">
      <c r="B3760" s="2143"/>
      <c r="N3760" s="2143"/>
    </row>
    <row r="3761" spans="2:14" x14ac:dyDescent="0.35">
      <c r="B3761" s="2143"/>
      <c r="N3761" s="2143"/>
    </row>
    <row r="3762" spans="2:14" x14ac:dyDescent="0.35">
      <c r="B3762" s="2143"/>
      <c r="N3762" s="2143"/>
    </row>
    <row r="3763" spans="2:14" x14ac:dyDescent="0.35">
      <c r="B3763" s="2143"/>
      <c r="N3763" s="2143"/>
    </row>
    <row r="3764" spans="2:14" x14ac:dyDescent="0.35">
      <c r="B3764" s="2143"/>
      <c r="N3764" s="2143"/>
    </row>
    <row r="3765" spans="2:14" x14ac:dyDescent="0.35">
      <c r="B3765" s="2143"/>
      <c r="N3765" s="2143"/>
    </row>
    <row r="3766" spans="2:14" x14ac:dyDescent="0.35">
      <c r="B3766" s="2143"/>
      <c r="N3766" s="2143"/>
    </row>
    <row r="3767" spans="2:14" x14ac:dyDescent="0.35">
      <c r="B3767" s="2143"/>
      <c r="N3767" s="2143"/>
    </row>
    <row r="3768" spans="2:14" x14ac:dyDescent="0.35">
      <c r="B3768" s="2143"/>
      <c r="N3768" s="2143"/>
    </row>
    <row r="3769" spans="2:14" x14ac:dyDescent="0.35">
      <c r="B3769" s="2143"/>
      <c r="N3769" s="2143"/>
    </row>
    <row r="3770" spans="2:14" x14ac:dyDescent="0.35">
      <c r="B3770" s="2143"/>
      <c r="N3770" s="2143"/>
    </row>
    <row r="3771" spans="2:14" x14ac:dyDescent="0.35">
      <c r="B3771" s="2143"/>
      <c r="N3771" s="2143"/>
    </row>
    <row r="3772" spans="2:14" x14ac:dyDescent="0.35">
      <c r="B3772" s="2143"/>
      <c r="N3772" s="2143"/>
    </row>
    <row r="3773" spans="2:14" x14ac:dyDescent="0.35">
      <c r="B3773" s="2143"/>
      <c r="N3773" s="2143"/>
    </row>
    <row r="3774" spans="2:14" x14ac:dyDescent="0.35">
      <c r="B3774" s="2143"/>
      <c r="N3774" s="2143"/>
    </row>
    <row r="3775" spans="2:14" x14ac:dyDescent="0.35">
      <c r="B3775" s="2143"/>
      <c r="N3775" s="2143"/>
    </row>
    <row r="3776" spans="2:14" x14ac:dyDescent="0.35">
      <c r="B3776" s="2143"/>
      <c r="N3776" s="2143"/>
    </row>
    <row r="3777" spans="2:14" x14ac:dyDescent="0.35">
      <c r="B3777" s="2143"/>
      <c r="N3777" s="2143"/>
    </row>
    <row r="3778" spans="2:14" x14ac:dyDescent="0.35">
      <c r="B3778" s="2143"/>
      <c r="N3778" s="2143"/>
    </row>
    <row r="3779" spans="2:14" x14ac:dyDescent="0.35">
      <c r="B3779" s="2143"/>
      <c r="N3779" s="2143"/>
    </row>
    <row r="3780" spans="2:14" x14ac:dyDescent="0.35">
      <c r="B3780" s="2143"/>
      <c r="N3780" s="2143"/>
    </row>
    <row r="3781" spans="2:14" x14ac:dyDescent="0.35">
      <c r="B3781" s="2143"/>
      <c r="N3781" s="2143"/>
    </row>
    <row r="3782" spans="2:14" x14ac:dyDescent="0.35">
      <c r="B3782" s="2143"/>
      <c r="N3782" s="2143"/>
    </row>
    <row r="3783" spans="2:14" x14ac:dyDescent="0.35">
      <c r="B3783" s="2143"/>
      <c r="N3783" s="2143"/>
    </row>
    <row r="3784" spans="2:14" x14ac:dyDescent="0.35">
      <c r="B3784" s="2143"/>
      <c r="N3784" s="2143"/>
    </row>
    <row r="3785" spans="2:14" x14ac:dyDescent="0.35">
      <c r="B3785" s="2143"/>
      <c r="N3785" s="2143"/>
    </row>
    <row r="3786" spans="2:14" x14ac:dyDescent="0.35">
      <c r="B3786" s="2143"/>
      <c r="N3786" s="2143"/>
    </row>
    <row r="3787" spans="2:14" x14ac:dyDescent="0.35">
      <c r="B3787" s="2143"/>
      <c r="N3787" s="2143"/>
    </row>
    <row r="3788" spans="2:14" x14ac:dyDescent="0.35">
      <c r="B3788" s="2143"/>
      <c r="N3788" s="2143"/>
    </row>
    <row r="3789" spans="2:14" x14ac:dyDescent="0.35">
      <c r="B3789" s="2143"/>
      <c r="N3789" s="2143"/>
    </row>
    <row r="3790" spans="2:14" x14ac:dyDescent="0.35">
      <c r="B3790" s="2143"/>
      <c r="N3790" s="2143"/>
    </row>
    <row r="3791" spans="2:14" x14ac:dyDescent="0.35">
      <c r="B3791" s="2143"/>
      <c r="N3791" s="2143"/>
    </row>
    <row r="3792" spans="2:14" x14ac:dyDescent="0.35">
      <c r="B3792" s="2143"/>
      <c r="N3792" s="2143"/>
    </row>
    <row r="3793" spans="2:14" x14ac:dyDescent="0.35">
      <c r="B3793" s="2143"/>
      <c r="N3793" s="2143"/>
    </row>
    <row r="3794" spans="2:14" x14ac:dyDescent="0.35">
      <c r="B3794" s="2143"/>
      <c r="N3794" s="2143"/>
    </row>
    <row r="3795" spans="2:14" x14ac:dyDescent="0.35">
      <c r="B3795" s="2143"/>
      <c r="N3795" s="2143"/>
    </row>
    <row r="3796" spans="2:14" x14ac:dyDescent="0.35">
      <c r="B3796" s="2143"/>
      <c r="N3796" s="2143"/>
    </row>
    <row r="3797" spans="2:14" x14ac:dyDescent="0.35">
      <c r="B3797" s="2143"/>
      <c r="N3797" s="2143"/>
    </row>
    <row r="3798" spans="2:14" x14ac:dyDescent="0.35">
      <c r="B3798" s="2143"/>
      <c r="N3798" s="2143"/>
    </row>
    <row r="3799" spans="2:14" x14ac:dyDescent="0.35">
      <c r="B3799" s="2143"/>
      <c r="N3799" s="2143"/>
    </row>
    <row r="3800" spans="2:14" x14ac:dyDescent="0.35">
      <c r="B3800" s="2143"/>
      <c r="N3800" s="2143"/>
    </row>
    <row r="3801" spans="2:14" x14ac:dyDescent="0.35">
      <c r="B3801" s="2143"/>
      <c r="N3801" s="2143"/>
    </row>
    <row r="3802" spans="2:14" x14ac:dyDescent="0.35">
      <c r="B3802" s="2143"/>
      <c r="N3802" s="2143"/>
    </row>
    <row r="3803" spans="2:14" x14ac:dyDescent="0.35">
      <c r="B3803" s="2143"/>
      <c r="N3803" s="2143"/>
    </row>
    <row r="3804" spans="2:14" x14ac:dyDescent="0.35">
      <c r="B3804" s="2143"/>
      <c r="N3804" s="2143"/>
    </row>
    <row r="3805" spans="2:14" x14ac:dyDescent="0.35">
      <c r="B3805" s="2143"/>
      <c r="N3805" s="2143"/>
    </row>
    <row r="3806" spans="2:14" x14ac:dyDescent="0.35">
      <c r="B3806" s="2143"/>
      <c r="N3806" s="2143"/>
    </row>
    <row r="3807" spans="2:14" x14ac:dyDescent="0.35">
      <c r="B3807" s="2143"/>
      <c r="N3807" s="2143"/>
    </row>
    <row r="3808" spans="2:14" x14ac:dyDescent="0.35">
      <c r="B3808" s="2143"/>
      <c r="N3808" s="2143"/>
    </row>
    <row r="3809" spans="2:14" x14ac:dyDescent="0.35">
      <c r="B3809" s="2143"/>
      <c r="N3809" s="2143"/>
    </row>
    <row r="3810" spans="2:14" x14ac:dyDescent="0.35">
      <c r="B3810" s="2143"/>
      <c r="N3810" s="2143"/>
    </row>
    <row r="3811" spans="2:14" x14ac:dyDescent="0.35">
      <c r="B3811" s="2143"/>
      <c r="N3811" s="2143"/>
    </row>
    <row r="3812" spans="2:14" x14ac:dyDescent="0.35">
      <c r="B3812" s="2143"/>
      <c r="N3812" s="2143"/>
    </row>
    <row r="3813" spans="2:14" x14ac:dyDescent="0.35">
      <c r="B3813" s="2143"/>
      <c r="N3813" s="2143"/>
    </row>
    <row r="3814" spans="2:14" x14ac:dyDescent="0.35">
      <c r="B3814" s="2143"/>
      <c r="N3814" s="2143"/>
    </row>
    <row r="3815" spans="2:14" x14ac:dyDescent="0.35">
      <c r="B3815" s="2143"/>
      <c r="N3815" s="2143"/>
    </row>
    <row r="3816" spans="2:14" x14ac:dyDescent="0.35">
      <c r="B3816" s="2143"/>
      <c r="N3816" s="2143"/>
    </row>
    <row r="3817" spans="2:14" x14ac:dyDescent="0.35">
      <c r="B3817" s="2143"/>
      <c r="N3817" s="2143"/>
    </row>
    <row r="3818" spans="2:14" x14ac:dyDescent="0.35">
      <c r="B3818" s="2143"/>
      <c r="N3818" s="2143"/>
    </row>
    <row r="3819" spans="2:14" x14ac:dyDescent="0.35">
      <c r="B3819" s="2143"/>
      <c r="N3819" s="2143"/>
    </row>
    <row r="3820" spans="2:14" x14ac:dyDescent="0.35">
      <c r="B3820" s="2143"/>
      <c r="N3820" s="2143"/>
    </row>
    <row r="3821" spans="2:14" x14ac:dyDescent="0.35">
      <c r="B3821" s="2143"/>
      <c r="N3821" s="2143"/>
    </row>
    <row r="3822" spans="2:14" x14ac:dyDescent="0.35">
      <c r="B3822" s="2143"/>
      <c r="N3822" s="2143"/>
    </row>
    <row r="3823" spans="2:14" x14ac:dyDescent="0.35">
      <c r="B3823" s="2143"/>
      <c r="N3823" s="2143"/>
    </row>
    <row r="3824" spans="2:14" x14ac:dyDescent="0.35">
      <c r="B3824" s="2143"/>
      <c r="N3824" s="2143"/>
    </row>
    <row r="3825" spans="2:14" x14ac:dyDescent="0.35">
      <c r="B3825" s="2143"/>
      <c r="N3825" s="2143"/>
    </row>
    <row r="3826" spans="2:14" x14ac:dyDescent="0.35">
      <c r="B3826" s="2143"/>
      <c r="N3826" s="2143"/>
    </row>
    <row r="3827" spans="2:14" x14ac:dyDescent="0.35">
      <c r="B3827" s="2143"/>
      <c r="N3827" s="2143"/>
    </row>
    <row r="3828" spans="2:14" x14ac:dyDescent="0.35">
      <c r="B3828" s="2143"/>
      <c r="N3828" s="2143"/>
    </row>
    <row r="3829" spans="2:14" x14ac:dyDescent="0.35">
      <c r="B3829" s="2143"/>
      <c r="N3829" s="2143"/>
    </row>
    <row r="3830" spans="2:14" x14ac:dyDescent="0.35">
      <c r="B3830" s="2143"/>
      <c r="N3830" s="2143"/>
    </row>
    <row r="3831" spans="2:14" x14ac:dyDescent="0.35">
      <c r="B3831" s="2143"/>
      <c r="N3831" s="2143"/>
    </row>
    <row r="3832" spans="2:14" x14ac:dyDescent="0.35">
      <c r="B3832" s="2143"/>
      <c r="N3832" s="2143"/>
    </row>
    <row r="3833" spans="2:14" x14ac:dyDescent="0.35">
      <c r="B3833" s="2143"/>
      <c r="N3833" s="2143"/>
    </row>
    <row r="3834" spans="2:14" x14ac:dyDescent="0.35">
      <c r="B3834" s="2143"/>
      <c r="N3834" s="2143"/>
    </row>
    <row r="3835" spans="2:14" x14ac:dyDescent="0.35">
      <c r="B3835" s="2143"/>
      <c r="N3835" s="2143"/>
    </row>
    <row r="3836" spans="2:14" x14ac:dyDescent="0.35">
      <c r="B3836" s="2143"/>
      <c r="N3836" s="2143"/>
    </row>
    <row r="3837" spans="2:14" x14ac:dyDescent="0.35">
      <c r="B3837" s="2143"/>
      <c r="N3837" s="2143"/>
    </row>
    <row r="3838" spans="2:14" x14ac:dyDescent="0.35">
      <c r="B3838" s="2143"/>
      <c r="N3838" s="2143"/>
    </row>
    <row r="3839" spans="2:14" x14ac:dyDescent="0.35">
      <c r="B3839" s="2143"/>
      <c r="N3839" s="2143"/>
    </row>
    <row r="3840" spans="2:14" x14ac:dyDescent="0.35">
      <c r="B3840" s="2143"/>
      <c r="N3840" s="2143"/>
    </row>
    <row r="3841" spans="2:14" x14ac:dyDescent="0.35">
      <c r="B3841" s="2143"/>
      <c r="N3841" s="2143"/>
    </row>
    <row r="3842" spans="2:14" x14ac:dyDescent="0.35">
      <c r="B3842" s="2143"/>
      <c r="N3842" s="2143"/>
    </row>
    <row r="3843" spans="2:14" x14ac:dyDescent="0.35">
      <c r="B3843" s="2143"/>
      <c r="N3843" s="2143"/>
    </row>
    <row r="3844" spans="2:14" x14ac:dyDescent="0.35">
      <c r="B3844" s="2143"/>
      <c r="N3844" s="2143"/>
    </row>
    <row r="3845" spans="2:14" x14ac:dyDescent="0.35">
      <c r="B3845" s="2143"/>
      <c r="N3845" s="2143"/>
    </row>
    <row r="3846" spans="2:14" x14ac:dyDescent="0.35">
      <c r="B3846" s="2143"/>
      <c r="N3846" s="2143"/>
    </row>
    <row r="3847" spans="2:14" x14ac:dyDescent="0.35">
      <c r="B3847" s="2143"/>
      <c r="N3847" s="2143"/>
    </row>
    <row r="3848" spans="2:14" x14ac:dyDescent="0.35">
      <c r="B3848" s="2143"/>
      <c r="N3848" s="2143"/>
    </row>
    <row r="3849" spans="2:14" x14ac:dyDescent="0.35">
      <c r="B3849" s="2143"/>
      <c r="N3849" s="2143"/>
    </row>
    <row r="3850" spans="2:14" x14ac:dyDescent="0.35">
      <c r="B3850" s="2143"/>
      <c r="N3850" s="2143"/>
    </row>
    <row r="3851" spans="2:14" x14ac:dyDescent="0.35">
      <c r="B3851" s="2143"/>
      <c r="N3851" s="2143"/>
    </row>
    <row r="3852" spans="2:14" x14ac:dyDescent="0.35">
      <c r="B3852" s="2143"/>
      <c r="N3852" s="2143"/>
    </row>
    <row r="3853" spans="2:14" x14ac:dyDescent="0.35">
      <c r="B3853" s="2143"/>
      <c r="N3853" s="2143"/>
    </row>
    <row r="3854" spans="2:14" x14ac:dyDescent="0.35">
      <c r="B3854" s="2143"/>
      <c r="N3854" s="2143"/>
    </row>
    <row r="3855" spans="2:14" x14ac:dyDescent="0.35">
      <c r="B3855" s="2143"/>
      <c r="N3855" s="2143"/>
    </row>
    <row r="3856" spans="2:14" x14ac:dyDescent="0.35">
      <c r="B3856" s="2143"/>
      <c r="N3856" s="2143"/>
    </row>
    <row r="3857" spans="2:14" x14ac:dyDescent="0.35">
      <c r="B3857" s="2143"/>
      <c r="N3857" s="2143"/>
    </row>
    <row r="3858" spans="2:14" x14ac:dyDescent="0.35">
      <c r="B3858" s="2143"/>
      <c r="N3858" s="2143"/>
    </row>
    <row r="3859" spans="2:14" x14ac:dyDescent="0.35">
      <c r="B3859" s="2143"/>
      <c r="N3859" s="2143"/>
    </row>
    <row r="3860" spans="2:14" x14ac:dyDescent="0.35">
      <c r="B3860" s="2143"/>
      <c r="N3860" s="2143"/>
    </row>
    <row r="3861" spans="2:14" x14ac:dyDescent="0.35">
      <c r="B3861" s="2143"/>
      <c r="N3861" s="2143"/>
    </row>
    <row r="3862" spans="2:14" x14ac:dyDescent="0.35">
      <c r="B3862" s="2143"/>
      <c r="N3862" s="2143"/>
    </row>
    <row r="3863" spans="2:14" x14ac:dyDescent="0.35">
      <c r="B3863" s="2143"/>
      <c r="N3863" s="2143"/>
    </row>
    <row r="3864" spans="2:14" x14ac:dyDescent="0.35">
      <c r="B3864" s="2143"/>
      <c r="N3864" s="2143"/>
    </row>
    <row r="3865" spans="2:14" x14ac:dyDescent="0.35">
      <c r="B3865" s="2143"/>
      <c r="N3865" s="2143"/>
    </row>
    <row r="3866" spans="2:14" x14ac:dyDescent="0.35">
      <c r="B3866" s="2143"/>
      <c r="N3866" s="2143"/>
    </row>
    <row r="3867" spans="2:14" x14ac:dyDescent="0.35">
      <c r="B3867" s="2143"/>
      <c r="N3867" s="2143"/>
    </row>
    <row r="3868" spans="2:14" x14ac:dyDescent="0.35">
      <c r="B3868" s="2143"/>
      <c r="N3868" s="2143"/>
    </row>
    <row r="3869" spans="2:14" x14ac:dyDescent="0.35">
      <c r="B3869" s="2143"/>
      <c r="N3869" s="2143"/>
    </row>
    <row r="3870" spans="2:14" x14ac:dyDescent="0.35">
      <c r="B3870" s="2143"/>
      <c r="N3870" s="2143"/>
    </row>
    <row r="3871" spans="2:14" x14ac:dyDescent="0.35">
      <c r="B3871" s="2143"/>
      <c r="N3871" s="2143"/>
    </row>
    <row r="3872" spans="2:14" x14ac:dyDescent="0.35">
      <c r="B3872" s="2143"/>
      <c r="N3872" s="2143"/>
    </row>
    <row r="3873" spans="2:14" x14ac:dyDescent="0.35">
      <c r="B3873" s="2143"/>
      <c r="N3873" s="2143"/>
    </row>
    <row r="3874" spans="2:14" x14ac:dyDescent="0.35">
      <c r="B3874" s="2143"/>
      <c r="N3874" s="2143"/>
    </row>
    <row r="3875" spans="2:14" x14ac:dyDescent="0.35">
      <c r="B3875" s="2143"/>
      <c r="N3875" s="2143"/>
    </row>
    <row r="3876" spans="2:14" x14ac:dyDescent="0.35">
      <c r="B3876" s="2143"/>
      <c r="N3876" s="2143"/>
    </row>
    <row r="3877" spans="2:14" x14ac:dyDescent="0.35">
      <c r="B3877" s="2143"/>
      <c r="N3877" s="2143"/>
    </row>
    <row r="3878" spans="2:14" x14ac:dyDescent="0.35">
      <c r="B3878" s="2143"/>
      <c r="N3878" s="2143"/>
    </row>
    <row r="3879" spans="2:14" x14ac:dyDescent="0.35">
      <c r="B3879" s="2143"/>
      <c r="N3879" s="2143"/>
    </row>
    <row r="3880" spans="2:14" x14ac:dyDescent="0.35">
      <c r="B3880" s="2143"/>
      <c r="N3880" s="2143"/>
    </row>
    <row r="3881" spans="2:14" x14ac:dyDescent="0.35">
      <c r="B3881" s="2143"/>
      <c r="N3881" s="2143"/>
    </row>
    <row r="3882" spans="2:14" x14ac:dyDescent="0.35">
      <c r="B3882" s="2143"/>
      <c r="N3882" s="2143"/>
    </row>
    <row r="3883" spans="2:14" x14ac:dyDescent="0.35">
      <c r="B3883" s="2143"/>
      <c r="N3883" s="2143"/>
    </row>
    <row r="3884" spans="2:14" x14ac:dyDescent="0.35">
      <c r="B3884" s="2143"/>
      <c r="N3884" s="2143"/>
    </row>
    <row r="3885" spans="2:14" x14ac:dyDescent="0.35">
      <c r="B3885" s="2143"/>
      <c r="N3885" s="2143"/>
    </row>
    <row r="3886" spans="2:14" x14ac:dyDescent="0.35">
      <c r="B3886" s="2143"/>
      <c r="N3886" s="2143"/>
    </row>
    <row r="3887" spans="2:14" x14ac:dyDescent="0.35">
      <c r="B3887" s="2143"/>
      <c r="N3887" s="2143"/>
    </row>
    <row r="3888" spans="2:14" x14ac:dyDescent="0.35">
      <c r="B3888" s="2143"/>
      <c r="N3888" s="2143"/>
    </row>
    <row r="3889" spans="2:14" x14ac:dyDescent="0.35">
      <c r="B3889" s="2143"/>
      <c r="N3889" s="2143"/>
    </row>
    <row r="3890" spans="2:14" x14ac:dyDescent="0.35">
      <c r="B3890" s="2143"/>
      <c r="N3890" s="2143"/>
    </row>
    <row r="3891" spans="2:14" x14ac:dyDescent="0.35">
      <c r="B3891" s="2143"/>
      <c r="N3891" s="2143"/>
    </row>
    <row r="3892" spans="2:14" x14ac:dyDescent="0.35">
      <c r="B3892" s="2143"/>
      <c r="N3892" s="2143"/>
    </row>
    <row r="3893" spans="2:14" x14ac:dyDescent="0.35">
      <c r="B3893" s="2143"/>
      <c r="N3893" s="2143"/>
    </row>
    <row r="3894" spans="2:14" x14ac:dyDescent="0.35">
      <c r="B3894" s="2143"/>
      <c r="N3894" s="2143"/>
    </row>
    <row r="3895" spans="2:14" x14ac:dyDescent="0.35">
      <c r="B3895" s="2143"/>
      <c r="N3895" s="2143"/>
    </row>
    <row r="3896" spans="2:14" x14ac:dyDescent="0.35">
      <c r="B3896" s="2143"/>
      <c r="N3896" s="2143"/>
    </row>
    <row r="3897" spans="2:14" x14ac:dyDescent="0.35">
      <c r="B3897" s="2143"/>
      <c r="N3897" s="2143"/>
    </row>
    <row r="3898" spans="2:14" x14ac:dyDescent="0.35">
      <c r="B3898" s="2143"/>
      <c r="N3898" s="2143"/>
    </row>
    <row r="3899" spans="2:14" x14ac:dyDescent="0.35">
      <c r="B3899" s="2143"/>
      <c r="N3899" s="2143"/>
    </row>
    <row r="3900" spans="2:14" x14ac:dyDescent="0.35">
      <c r="B3900" s="2143"/>
      <c r="N3900" s="2143"/>
    </row>
    <row r="3901" spans="2:14" x14ac:dyDescent="0.35">
      <c r="B3901" s="2143"/>
      <c r="N3901" s="2143"/>
    </row>
    <row r="3902" spans="2:14" x14ac:dyDescent="0.35">
      <c r="B3902" s="2143"/>
      <c r="N3902" s="2143"/>
    </row>
    <row r="3903" spans="2:14" x14ac:dyDescent="0.35">
      <c r="B3903" s="2143"/>
      <c r="N3903" s="2143"/>
    </row>
    <row r="3904" spans="2:14" x14ac:dyDescent="0.35">
      <c r="B3904" s="2143"/>
      <c r="N3904" s="2143"/>
    </row>
    <row r="3905" spans="2:14" x14ac:dyDescent="0.35">
      <c r="B3905" s="2143"/>
      <c r="N3905" s="2143"/>
    </row>
    <row r="3906" spans="2:14" x14ac:dyDescent="0.35">
      <c r="B3906" s="2143"/>
      <c r="N3906" s="2143"/>
    </row>
    <row r="3907" spans="2:14" x14ac:dyDescent="0.35">
      <c r="B3907" s="2143"/>
      <c r="N3907" s="2143"/>
    </row>
    <row r="3908" spans="2:14" x14ac:dyDescent="0.35">
      <c r="B3908" s="2143"/>
      <c r="N3908" s="2143"/>
    </row>
    <row r="3909" spans="2:14" x14ac:dyDescent="0.35">
      <c r="B3909" s="2143"/>
      <c r="N3909" s="2143"/>
    </row>
    <row r="3910" spans="2:14" x14ac:dyDescent="0.35">
      <c r="B3910" s="2143"/>
      <c r="N3910" s="2143"/>
    </row>
    <row r="3911" spans="2:14" x14ac:dyDescent="0.35">
      <c r="B3911" s="2143"/>
      <c r="N3911" s="2143"/>
    </row>
    <row r="3912" spans="2:14" x14ac:dyDescent="0.35">
      <c r="B3912" s="2143"/>
      <c r="N3912" s="2143"/>
    </row>
    <row r="3913" spans="2:14" x14ac:dyDescent="0.35">
      <c r="B3913" s="2143"/>
      <c r="N3913" s="2143"/>
    </row>
    <row r="3914" spans="2:14" x14ac:dyDescent="0.35">
      <c r="B3914" s="2143"/>
      <c r="N3914" s="2143"/>
    </row>
    <row r="3915" spans="2:14" x14ac:dyDescent="0.35">
      <c r="B3915" s="2143"/>
      <c r="N3915" s="2143"/>
    </row>
    <row r="3916" spans="2:14" x14ac:dyDescent="0.35">
      <c r="B3916" s="2143"/>
      <c r="N3916" s="2143"/>
    </row>
    <row r="3917" spans="2:14" x14ac:dyDescent="0.35">
      <c r="B3917" s="2143"/>
      <c r="N3917" s="2143"/>
    </row>
    <row r="3918" spans="2:14" x14ac:dyDescent="0.35">
      <c r="B3918" s="2143"/>
      <c r="N3918" s="2143"/>
    </row>
    <row r="3919" spans="2:14" x14ac:dyDescent="0.35">
      <c r="B3919" s="2143"/>
      <c r="N3919" s="2143"/>
    </row>
    <row r="3920" spans="2:14" x14ac:dyDescent="0.35">
      <c r="B3920" s="2143"/>
      <c r="N3920" s="2143"/>
    </row>
    <row r="3921" spans="2:14" x14ac:dyDescent="0.35">
      <c r="B3921" s="2143"/>
      <c r="N3921" s="2143"/>
    </row>
    <row r="3922" spans="2:14" x14ac:dyDescent="0.35">
      <c r="B3922" s="2143"/>
      <c r="N3922" s="2143"/>
    </row>
    <row r="3923" spans="2:14" x14ac:dyDescent="0.35">
      <c r="B3923" s="2143"/>
      <c r="N3923" s="2143"/>
    </row>
    <row r="3924" spans="2:14" x14ac:dyDescent="0.35">
      <c r="B3924" s="2143"/>
      <c r="N3924" s="2143"/>
    </row>
    <row r="3925" spans="2:14" x14ac:dyDescent="0.35">
      <c r="B3925" s="2143"/>
      <c r="N3925" s="2143"/>
    </row>
    <row r="3926" spans="2:14" x14ac:dyDescent="0.35">
      <c r="B3926" s="2143"/>
      <c r="N3926" s="2143"/>
    </row>
    <row r="3927" spans="2:14" x14ac:dyDescent="0.35">
      <c r="B3927" s="2143"/>
      <c r="N3927" s="2143"/>
    </row>
    <row r="3928" spans="2:14" x14ac:dyDescent="0.35">
      <c r="B3928" s="2143"/>
      <c r="N3928" s="2143"/>
    </row>
    <row r="3929" spans="2:14" x14ac:dyDescent="0.35">
      <c r="B3929" s="2143"/>
      <c r="N3929" s="2143"/>
    </row>
    <row r="3930" spans="2:14" x14ac:dyDescent="0.35">
      <c r="B3930" s="2143"/>
      <c r="N3930" s="2143"/>
    </row>
    <row r="3931" spans="2:14" x14ac:dyDescent="0.35">
      <c r="B3931" s="2143"/>
      <c r="N3931" s="2143"/>
    </row>
    <row r="3932" spans="2:14" x14ac:dyDescent="0.35">
      <c r="B3932" s="2143"/>
      <c r="N3932" s="2143"/>
    </row>
    <row r="3933" spans="2:14" x14ac:dyDescent="0.35">
      <c r="B3933" s="2143"/>
      <c r="N3933" s="2143"/>
    </row>
    <row r="3934" spans="2:14" x14ac:dyDescent="0.35">
      <c r="B3934" s="2143"/>
      <c r="N3934" s="2143"/>
    </row>
    <row r="3935" spans="2:14" x14ac:dyDescent="0.35">
      <c r="B3935" s="2143"/>
      <c r="N3935" s="2143"/>
    </row>
    <row r="3936" spans="2:14" x14ac:dyDescent="0.35">
      <c r="B3936" s="2143"/>
      <c r="N3936" s="2143"/>
    </row>
    <row r="3937" spans="2:14" x14ac:dyDescent="0.35">
      <c r="B3937" s="2143"/>
      <c r="N3937" s="2143"/>
    </row>
    <row r="3938" spans="2:14" x14ac:dyDescent="0.35">
      <c r="B3938" s="2143"/>
      <c r="N3938" s="2143"/>
    </row>
    <row r="3939" spans="2:14" x14ac:dyDescent="0.35">
      <c r="B3939" s="2143"/>
      <c r="N3939" s="2143"/>
    </row>
    <row r="3940" spans="2:14" x14ac:dyDescent="0.35">
      <c r="B3940" s="2143"/>
      <c r="C3940" s="2732" t="s">
        <v>1982</v>
      </c>
      <c r="D3940" s="2732"/>
      <c r="E3940" s="2732"/>
      <c r="F3940" s="2732"/>
      <c r="G3940" s="2732"/>
      <c r="H3940" s="2732"/>
      <c r="I3940" s="2732"/>
      <c r="J3940" s="2732"/>
      <c r="K3940" s="2732"/>
      <c r="L3940" s="2732"/>
      <c r="M3940" s="2732"/>
      <c r="N3940" s="2143"/>
    </row>
    <row r="3941" spans="2:14" x14ac:dyDescent="0.35">
      <c r="B3941" s="2143"/>
      <c r="C3941" s="2732"/>
      <c r="D3941" s="2732"/>
      <c r="E3941" s="2732"/>
      <c r="F3941" s="2732"/>
      <c r="G3941" s="2732"/>
      <c r="H3941" s="2732"/>
      <c r="I3941" s="2732"/>
      <c r="J3941" s="2732"/>
      <c r="K3941" s="2732"/>
      <c r="L3941" s="2732"/>
      <c r="M3941" s="2732"/>
      <c r="N3941" s="2143"/>
    </row>
    <row r="3942" spans="2:14" x14ac:dyDescent="0.35">
      <c r="B3942" s="2143"/>
      <c r="C3942" s="2732"/>
      <c r="D3942" s="2732"/>
      <c r="E3942" s="2732"/>
      <c r="F3942" s="2732"/>
      <c r="G3942" s="2732"/>
      <c r="H3942" s="2732"/>
      <c r="I3942" s="2732"/>
      <c r="J3942" s="2732"/>
      <c r="K3942" s="2732"/>
      <c r="L3942" s="2732"/>
      <c r="M3942" s="2732"/>
      <c r="N3942" s="2143"/>
    </row>
    <row r="3943" spans="2:14" x14ac:dyDescent="0.35">
      <c r="B3943" s="2143"/>
      <c r="C3943" s="2732"/>
      <c r="D3943" s="2732"/>
      <c r="E3943" s="2732"/>
      <c r="F3943" s="2732"/>
      <c r="G3943" s="2732"/>
      <c r="H3943" s="2732"/>
      <c r="I3943" s="2732"/>
      <c r="J3943" s="2732"/>
      <c r="K3943" s="2732"/>
      <c r="L3943" s="2732"/>
      <c r="M3943" s="2732"/>
      <c r="N3943" s="2143"/>
    </row>
    <row r="3944" spans="2:14" x14ac:dyDescent="0.35">
      <c r="B3944" s="2143"/>
      <c r="C3944" s="2732"/>
      <c r="D3944" s="2732"/>
      <c r="E3944" s="2732"/>
      <c r="F3944" s="2732"/>
      <c r="G3944" s="2732"/>
      <c r="H3944" s="2732"/>
      <c r="I3944" s="2732"/>
      <c r="J3944" s="2732"/>
      <c r="K3944" s="2732"/>
      <c r="L3944" s="2732"/>
      <c r="M3944" s="2732"/>
      <c r="N3944" s="2143"/>
    </row>
    <row r="3945" spans="2:14" x14ac:dyDescent="0.35">
      <c r="B3945" s="2143"/>
      <c r="C3945" s="2732"/>
      <c r="D3945" s="2732"/>
      <c r="E3945" s="2732"/>
      <c r="F3945" s="2732"/>
      <c r="G3945" s="2732"/>
      <c r="H3945" s="2732"/>
      <c r="I3945" s="2732"/>
      <c r="J3945" s="2732"/>
      <c r="K3945" s="2732"/>
      <c r="L3945" s="2732"/>
      <c r="M3945" s="2732"/>
      <c r="N3945" s="2143"/>
    </row>
    <row r="3946" spans="2:14" x14ac:dyDescent="0.35">
      <c r="B3946" s="2143"/>
      <c r="N3946" s="2143"/>
    </row>
    <row r="3947" spans="2:14" x14ac:dyDescent="0.35">
      <c r="B3947" s="2143"/>
      <c r="N3947" s="2143"/>
    </row>
    <row r="3948" spans="2:14" x14ac:dyDescent="0.35">
      <c r="B3948" s="2143"/>
      <c r="N3948" s="2143"/>
    </row>
    <row r="3949" spans="2:14" x14ac:dyDescent="0.35">
      <c r="B3949" s="2143"/>
      <c r="N3949" s="2143"/>
    </row>
    <row r="3950" spans="2:14" x14ac:dyDescent="0.35">
      <c r="B3950" s="2143"/>
      <c r="N3950" s="2143"/>
    </row>
    <row r="3951" spans="2:14" x14ac:dyDescent="0.35">
      <c r="B3951" s="2143"/>
      <c r="N3951" s="2143"/>
    </row>
    <row r="3952" spans="2:14" x14ac:dyDescent="0.35">
      <c r="B3952" s="2143"/>
      <c r="N3952" s="2143"/>
    </row>
    <row r="3953" spans="2:14" x14ac:dyDescent="0.35">
      <c r="B3953" s="2143"/>
      <c r="N3953" s="2143"/>
    </row>
    <row r="3954" spans="2:14" x14ac:dyDescent="0.35">
      <c r="B3954" s="2143"/>
      <c r="N3954" s="2143"/>
    </row>
    <row r="3955" spans="2:14" x14ac:dyDescent="0.35">
      <c r="B3955" s="2143"/>
      <c r="N3955" s="2143"/>
    </row>
    <row r="3956" spans="2:14" x14ac:dyDescent="0.35">
      <c r="B3956" s="2143"/>
      <c r="N3956" s="2143"/>
    </row>
    <row r="3957" spans="2:14" x14ac:dyDescent="0.35">
      <c r="B3957" s="2143"/>
      <c r="N3957" s="2143"/>
    </row>
    <row r="3958" spans="2:14" x14ac:dyDescent="0.35">
      <c r="B3958" s="2143"/>
      <c r="N3958" s="2143"/>
    </row>
    <row r="3959" spans="2:14" x14ac:dyDescent="0.35">
      <c r="B3959" s="2143"/>
      <c r="N3959" s="2143"/>
    </row>
    <row r="3960" spans="2:14" x14ac:dyDescent="0.35">
      <c r="B3960" s="2143"/>
      <c r="N3960" s="2143"/>
    </row>
    <row r="3961" spans="2:14" x14ac:dyDescent="0.35">
      <c r="B3961" s="2143"/>
      <c r="N3961" s="2143"/>
    </row>
    <row r="3962" spans="2:14" x14ac:dyDescent="0.35">
      <c r="B3962" s="2143"/>
      <c r="N3962" s="2143"/>
    </row>
    <row r="3963" spans="2:14" x14ac:dyDescent="0.35">
      <c r="B3963" s="2143"/>
      <c r="N3963" s="2143"/>
    </row>
    <row r="3964" spans="2:14" ht="16" thickBot="1" x14ac:dyDescent="0.4">
      <c r="B3964" s="2143"/>
      <c r="N3964" s="2143"/>
    </row>
    <row r="3965" spans="2:14" ht="16" thickBot="1" x14ac:dyDescent="0.4">
      <c r="B3965" s="2143"/>
      <c r="D3965" s="2738" t="s">
        <v>1982</v>
      </c>
      <c r="E3965" s="2739"/>
      <c r="F3965" s="2740"/>
      <c r="N3965" s="2143"/>
    </row>
    <row r="3966" spans="2:14" x14ac:dyDescent="0.35">
      <c r="B3966" s="2143"/>
      <c r="C3966" s="2736" t="s">
        <v>1990</v>
      </c>
      <c r="D3966" s="2737"/>
      <c r="E3966" s="2737"/>
      <c r="F3966" s="2737"/>
      <c r="G3966" s="2737"/>
      <c r="H3966" s="2737"/>
      <c r="I3966" s="2737"/>
      <c r="J3966" s="2737"/>
      <c r="K3966" s="2737"/>
      <c r="L3966" s="2737"/>
      <c r="M3966" s="2737"/>
      <c r="N3966" s="2143"/>
    </row>
    <row r="3967" spans="2:14" x14ac:dyDescent="0.35">
      <c r="B3967" s="2143"/>
      <c r="C3967" s="2736"/>
      <c r="D3967" s="2737"/>
      <c r="E3967" s="2737"/>
      <c r="F3967" s="2737"/>
      <c r="G3967" s="2737"/>
      <c r="H3967" s="2737"/>
      <c r="I3967" s="2737"/>
      <c r="J3967" s="2737"/>
      <c r="K3967" s="2737"/>
      <c r="L3967" s="2737"/>
      <c r="M3967" s="2737"/>
      <c r="N3967" s="2143"/>
    </row>
    <row r="3968" spans="2:14" x14ac:dyDescent="0.35">
      <c r="B3968" s="2143"/>
      <c r="N3968" s="2143"/>
    </row>
    <row r="3969" spans="2:14" x14ac:dyDescent="0.35">
      <c r="B3969" s="2143"/>
      <c r="N3969" s="2143"/>
    </row>
    <row r="3970" spans="2:14" x14ac:dyDescent="0.35">
      <c r="B3970" s="2143"/>
      <c r="N3970" s="2143"/>
    </row>
    <row r="3971" spans="2:14" x14ac:dyDescent="0.35">
      <c r="B3971" s="2143"/>
      <c r="N3971" s="2143"/>
    </row>
    <row r="3972" spans="2:14" x14ac:dyDescent="0.35">
      <c r="B3972" s="2143"/>
      <c r="N3972" s="2143"/>
    </row>
    <row r="3973" spans="2:14" x14ac:dyDescent="0.35">
      <c r="B3973" s="2143"/>
      <c r="N3973" s="2143"/>
    </row>
    <row r="3974" spans="2:14" x14ac:dyDescent="0.35">
      <c r="B3974" s="2143"/>
      <c r="N3974" s="2143"/>
    </row>
    <row r="3975" spans="2:14" x14ac:dyDescent="0.35">
      <c r="B3975" s="2143"/>
      <c r="N3975" s="2143"/>
    </row>
    <row r="3976" spans="2:14" x14ac:dyDescent="0.35">
      <c r="B3976" s="2143"/>
      <c r="N3976" s="2143"/>
    </row>
    <row r="3977" spans="2:14" x14ac:dyDescent="0.35">
      <c r="B3977" s="2143"/>
      <c r="N3977" s="2143"/>
    </row>
    <row r="3978" spans="2:14" x14ac:dyDescent="0.35">
      <c r="B3978" s="2143"/>
      <c r="N3978" s="2143"/>
    </row>
    <row r="3979" spans="2:14" x14ac:dyDescent="0.35">
      <c r="B3979" s="2143"/>
      <c r="N3979" s="2143"/>
    </row>
    <row r="3980" spans="2:14" x14ac:dyDescent="0.35">
      <c r="B3980" s="2143"/>
      <c r="N3980" s="2143"/>
    </row>
    <row r="3981" spans="2:14" x14ac:dyDescent="0.35">
      <c r="B3981" s="2143"/>
      <c r="N3981" s="2143"/>
    </row>
    <row r="3982" spans="2:14" x14ac:dyDescent="0.35">
      <c r="B3982" s="2143"/>
      <c r="N3982" s="2143"/>
    </row>
    <row r="3983" spans="2:14" x14ac:dyDescent="0.35">
      <c r="B3983" s="2143"/>
      <c r="N3983" s="2143"/>
    </row>
    <row r="3984" spans="2:14" x14ac:dyDescent="0.35">
      <c r="B3984" s="2143"/>
      <c r="N3984" s="2143"/>
    </row>
    <row r="3985" spans="2:14" x14ac:dyDescent="0.35">
      <c r="B3985" s="2143"/>
      <c r="N3985" s="2143"/>
    </row>
    <row r="3986" spans="2:14" x14ac:dyDescent="0.35">
      <c r="B3986" s="2143"/>
      <c r="N3986" s="2143"/>
    </row>
    <row r="3987" spans="2:14" x14ac:dyDescent="0.35">
      <c r="B3987" s="2143"/>
      <c r="N3987" s="2143"/>
    </row>
    <row r="3988" spans="2:14" x14ac:dyDescent="0.35">
      <c r="B3988" s="2143"/>
      <c r="N3988" s="2143"/>
    </row>
    <row r="3989" spans="2:14" x14ac:dyDescent="0.35">
      <c r="B3989" s="2143"/>
      <c r="N3989" s="2143"/>
    </row>
    <row r="3990" spans="2:14" x14ac:dyDescent="0.35">
      <c r="B3990" s="2143"/>
      <c r="N3990" s="2143"/>
    </row>
    <row r="3991" spans="2:14" x14ac:dyDescent="0.35">
      <c r="B3991" s="2143"/>
      <c r="N3991" s="2143"/>
    </row>
    <row r="3992" spans="2:14" x14ac:dyDescent="0.35">
      <c r="B3992" s="2143"/>
      <c r="N3992" s="2143"/>
    </row>
    <row r="3993" spans="2:14" x14ac:dyDescent="0.35">
      <c r="B3993" s="2143"/>
      <c r="N3993" s="2143"/>
    </row>
    <row r="3994" spans="2:14" x14ac:dyDescent="0.35">
      <c r="B3994" s="2143"/>
      <c r="N3994" s="2143"/>
    </row>
    <row r="3995" spans="2:14" x14ac:dyDescent="0.35">
      <c r="B3995" s="2143"/>
      <c r="N3995" s="2143"/>
    </row>
    <row r="3996" spans="2:14" x14ac:dyDescent="0.35">
      <c r="B3996" s="2143"/>
      <c r="N3996" s="2143"/>
    </row>
    <row r="3997" spans="2:14" x14ac:dyDescent="0.35">
      <c r="B3997" s="2143"/>
      <c r="N3997" s="2143"/>
    </row>
    <row r="3998" spans="2:14" x14ac:dyDescent="0.35">
      <c r="B3998" s="2143"/>
      <c r="N3998" s="2143"/>
    </row>
    <row r="3999" spans="2:14" x14ac:dyDescent="0.35">
      <c r="B3999" s="2143"/>
      <c r="N3999" s="2143"/>
    </row>
    <row r="4000" spans="2:14" x14ac:dyDescent="0.35">
      <c r="B4000" s="2143"/>
      <c r="N4000" s="2143"/>
    </row>
    <row r="4001" spans="2:14" x14ac:dyDescent="0.35">
      <c r="B4001" s="2143"/>
      <c r="N4001" s="2143"/>
    </row>
    <row r="4002" spans="2:14" x14ac:dyDescent="0.35">
      <c r="B4002" s="2143"/>
      <c r="N4002" s="2143"/>
    </row>
    <row r="4003" spans="2:14" x14ac:dyDescent="0.35">
      <c r="B4003" s="2143"/>
      <c r="N4003" s="2143"/>
    </row>
    <row r="4004" spans="2:14" x14ac:dyDescent="0.35">
      <c r="B4004" s="2143"/>
      <c r="N4004" s="2143"/>
    </row>
    <row r="4005" spans="2:14" x14ac:dyDescent="0.35">
      <c r="B4005" s="2143"/>
      <c r="N4005" s="2143"/>
    </row>
    <row r="4006" spans="2:14" x14ac:dyDescent="0.35">
      <c r="B4006" s="2143"/>
      <c r="N4006" s="2143"/>
    </row>
    <row r="4007" spans="2:14" x14ac:dyDescent="0.35">
      <c r="B4007" s="2143"/>
      <c r="N4007" s="2143"/>
    </row>
    <row r="4008" spans="2:14" x14ac:dyDescent="0.35">
      <c r="B4008" s="2143"/>
      <c r="N4008" s="2143"/>
    </row>
    <row r="4009" spans="2:14" x14ac:dyDescent="0.35">
      <c r="B4009" s="2143"/>
      <c r="N4009" s="2143"/>
    </row>
    <row r="4010" spans="2:14" x14ac:dyDescent="0.35">
      <c r="B4010" s="2143"/>
      <c r="N4010" s="2143"/>
    </row>
    <row r="4011" spans="2:14" x14ac:dyDescent="0.35">
      <c r="B4011" s="2143"/>
      <c r="N4011" s="2143"/>
    </row>
    <row r="4012" spans="2:14" x14ac:dyDescent="0.35">
      <c r="B4012" s="2143"/>
      <c r="N4012" s="2143"/>
    </row>
    <row r="4013" spans="2:14" x14ac:dyDescent="0.35">
      <c r="B4013" s="2143"/>
      <c r="N4013" s="2143"/>
    </row>
    <row r="4014" spans="2:14" x14ac:dyDescent="0.35">
      <c r="B4014" s="2143"/>
      <c r="N4014" s="2143"/>
    </row>
    <row r="4015" spans="2:14" x14ac:dyDescent="0.35">
      <c r="B4015" s="2143"/>
      <c r="N4015" s="2143"/>
    </row>
    <row r="4016" spans="2:14" x14ac:dyDescent="0.35">
      <c r="B4016" s="2143"/>
      <c r="N4016" s="2143"/>
    </row>
    <row r="4017" spans="2:14" x14ac:dyDescent="0.35">
      <c r="B4017" s="2143"/>
      <c r="N4017" s="2143"/>
    </row>
    <row r="4018" spans="2:14" x14ac:dyDescent="0.35">
      <c r="B4018" s="2143"/>
      <c r="N4018" s="2143"/>
    </row>
    <row r="4019" spans="2:14" x14ac:dyDescent="0.35">
      <c r="B4019" s="2143"/>
      <c r="N4019" s="2143"/>
    </row>
    <row r="4020" spans="2:14" x14ac:dyDescent="0.35">
      <c r="B4020" s="2143"/>
      <c r="N4020" s="2143"/>
    </row>
    <row r="4021" spans="2:14" x14ac:dyDescent="0.35">
      <c r="B4021" s="2143"/>
      <c r="N4021" s="2143"/>
    </row>
    <row r="4022" spans="2:14" x14ac:dyDescent="0.35">
      <c r="B4022" s="2143"/>
      <c r="N4022" s="2143"/>
    </row>
    <row r="4023" spans="2:14" x14ac:dyDescent="0.35">
      <c r="B4023" s="2143"/>
      <c r="N4023" s="2143"/>
    </row>
    <row r="4024" spans="2:14" x14ac:dyDescent="0.35">
      <c r="B4024" s="2143"/>
      <c r="N4024" s="2143"/>
    </row>
    <row r="4025" spans="2:14" x14ac:dyDescent="0.35">
      <c r="B4025" s="2143"/>
      <c r="N4025" s="2143"/>
    </row>
    <row r="4026" spans="2:14" x14ac:dyDescent="0.35">
      <c r="B4026" s="2143"/>
      <c r="N4026" s="2143"/>
    </row>
    <row r="4027" spans="2:14" x14ac:dyDescent="0.35">
      <c r="B4027" s="2143"/>
      <c r="N4027" s="2143"/>
    </row>
    <row r="4028" spans="2:14" x14ac:dyDescent="0.35">
      <c r="B4028" s="2143"/>
      <c r="N4028" s="2143"/>
    </row>
    <row r="4029" spans="2:14" x14ac:dyDescent="0.35">
      <c r="B4029" s="2143"/>
      <c r="N4029" s="2143"/>
    </row>
    <row r="4030" spans="2:14" x14ac:dyDescent="0.35">
      <c r="B4030" s="2143"/>
      <c r="N4030" s="2143"/>
    </row>
    <row r="4031" spans="2:14" x14ac:dyDescent="0.35">
      <c r="B4031" s="2143"/>
      <c r="N4031" s="2143"/>
    </row>
    <row r="4032" spans="2:14" x14ac:dyDescent="0.35">
      <c r="B4032" s="2143"/>
      <c r="N4032" s="2143"/>
    </row>
    <row r="4033" spans="2:14" x14ac:dyDescent="0.35">
      <c r="B4033" s="2143"/>
      <c r="N4033" s="2143"/>
    </row>
    <row r="4034" spans="2:14" x14ac:dyDescent="0.35">
      <c r="B4034" s="2143"/>
      <c r="N4034" s="2143"/>
    </row>
    <row r="4035" spans="2:14" x14ac:dyDescent="0.35">
      <c r="B4035" s="2143"/>
      <c r="N4035" s="2143"/>
    </row>
    <row r="4036" spans="2:14" x14ac:dyDescent="0.35">
      <c r="B4036" s="2143"/>
      <c r="N4036" s="2143"/>
    </row>
    <row r="4037" spans="2:14" x14ac:dyDescent="0.35">
      <c r="B4037" s="2143"/>
      <c r="N4037" s="2143"/>
    </row>
    <row r="4038" spans="2:14" x14ac:dyDescent="0.35">
      <c r="B4038" s="2143"/>
      <c r="N4038" s="2143"/>
    </row>
    <row r="4039" spans="2:14" x14ac:dyDescent="0.35">
      <c r="B4039" s="2143"/>
      <c r="N4039" s="2143"/>
    </row>
    <row r="4040" spans="2:14" x14ac:dyDescent="0.35">
      <c r="B4040" s="2143"/>
      <c r="N4040" s="2143"/>
    </row>
    <row r="4041" spans="2:14" x14ac:dyDescent="0.35">
      <c r="B4041" s="2143"/>
      <c r="N4041" s="2143"/>
    </row>
    <row r="4042" spans="2:14" x14ac:dyDescent="0.35">
      <c r="B4042" s="2143"/>
      <c r="N4042" s="2143"/>
    </row>
    <row r="4043" spans="2:14" x14ac:dyDescent="0.35">
      <c r="B4043" s="2143"/>
      <c r="N4043" s="2143"/>
    </row>
    <row r="4044" spans="2:14" x14ac:dyDescent="0.35">
      <c r="B4044" s="2143"/>
      <c r="N4044" s="2143"/>
    </row>
    <row r="4045" spans="2:14" x14ac:dyDescent="0.35">
      <c r="B4045" s="2143"/>
      <c r="N4045" s="2143"/>
    </row>
    <row r="4046" spans="2:14" x14ac:dyDescent="0.35">
      <c r="B4046" s="2143"/>
      <c r="N4046" s="2143"/>
    </row>
    <row r="4047" spans="2:14" x14ac:dyDescent="0.35">
      <c r="B4047" s="2143"/>
      <c r="N4047" s="2143"/>
    </row>
    <row r="4048" spans="2:14" x14ac:dyDescent="0.35">
      <c r="B4048" s="2143"/>
      <c r="N4048" s="2143"/>
    </row>
    <row r="4049" spans="2:14" x14ac:dyDescent="0.35">
      <c r="B4049" s="2143"/>
      <c r="N4049" s="2143"/>
    </row>
    <row r="4050" spans="2:14" x14ac:dyDescent="0.35">
      <c r="B4050" s="2143"/>
      <c r="N4050" s="2143"/>
    </row>
    <row r="4051" spans="2:14" x14ac:dyDescent="0.35">
      <c r="B4051" s="2143"/>
      <c r="N4051" s="2143"/>
    </row>
    <row r="4052" spans="2:14" x14ac:dyDescent="0.35">
      <c r="B4052" s="2143"/>
      <c r="N4052" s="2143"/>
    </row>
    <row r="4053" spans="2:14" x14ac:dyDescent="0.35">
      <c r="B4053" s="2143"/>
      <c r="N4053" s="2143"/>
    </row>
    <row r="4054" spans="2:14" x14ac:dyDescent="0.35">
      <c r="B4054" s="2143"/>
      <c r="N4054" s="2143"/>
    </row>
    <row r="4055" spans="2:14" x14ac:dyDescent="0.35">
      <c r="B4055" s="2143"/>
      <c r="N4055" s="2143"/>
    </row>
    <row r="4056" spans="2:14" x14ac:dyDescent="0.35">
      <c r="B4056" s="2143"/>
      <c r="N4056" s="2143"/>
    </row>
    <row r="4057" spans="2:14" x14ac:dyDescent="0.35">
      <c r="B4057" s="2143"/>
      <c r="N4057" s="2143"/>
    </row>
    <row r="4058" spans="2:14" x14ac:dyDescent="0.35">
      <c r="B4058" s="2143"/>
      <c r="N4058" s="2143"/>
    </row>
    <row r="4059" spans="2:14" x14ac:dyDescent="0.35">
      <c r="B4059" s="2143"/>
      <c r="N4059" s="2143"/>
    </row>
    <row r="4060" spans="2:14" x14ac:dyDescent="0.35">
      <c r="B4060" s="2143"/>
      <c r="N4060" s="2143"/>
    </row>
    <row r="4061" spans="2:14" x14ac:dyDescent="0.35">
      <c r="B4061" s="2143"/>
      <c r="N4061" s="2143"/>
    </row>
    <row r="4062" spans="2:14" x14ac:dyDescent="0.35">
      <c r="B4062" s="2143"/>
      <c r="N4062" s="2143"/>
    </row>
    <row r="4063" spans="2:14" x14ac:dyDescent="0.35">
      <c r="B4063" s="2143"/>
      <c r="N4063" s="2143"/>
    </row>
    <row r="4064" spans="2:14" x14ac:dyDescent="0.35">
      <c r="B4064" s="2143"/>
      <c r="N4064" s="2143"/>
    </row>
    <row r="4065" spans="2:14" x14ac:dyDescent="0.35">
      <c r="B4065" s="2143"/>
      <c r="N4065" s="2143"/>
    </row>
    <row r="4066" spans="2:14" x14ac:dyDescent="0.35">
      <c r="B4066" s="2143"/>
      <c r="N4066" s="2143"/>
    </row>
    <row r="4067" spans="2:14" x14ac:dyDescent="0.35">
      <c r="B4067" s="2143"/>
      <c r="N4067" s="2143"/>
    </row>
    <row r="4068" spans="2:14" x14ac:dyDescent="0.35">
      <c r="B4068" s="2143"/>
      <c r="N4068" s="2143"/>
    </row>
    <row r="4069" spans="2:14" x14ac:dyDescent="0.35">
      <c r="B4069" s="2143"/>
      <c r="N4069" s="2143"/>
    </row>
    <row r="4070" spans="2:14" x14ac:dyDescent="0.35">
      <c r="B4070" s="2143"/>
      <c r="N4070" s="2143"/>
    </row>
    <row r="4071" spans="2:14" x14ac:dyDescent="0.35">
      <c r="B4071" s="2143"/>
      <c r="N4071" s="2143"/>
    </row>
    <row r="4072" spans="2:14" x14ac:dyDescent="0.35">
      <c r="B4072" s="2143"/>
      <c r="N4072" s="2143"/>
    </row>
    <row r="4073" spans="2:14" x14ac:dyDescent="0.35">
      <c r="B4073" s="2143"/>
      <c r="N4073" s="2143"/>
    </row>
    <row r="4074" spans="2:14" x14ac:dyDescent="0.35">
      <c r="B4074" s="2143"/>
      <c r="N4074" s="2143"/>
    </row>
    <row r="4075" spans="2:14" x14ac:dyDescent="0.35">
      <c r="B4075" s="2143"/>
      <c r="N4075" s="2143"/>
    </row>
    <row r="4076" spans="2:14" x14ac:dyDescent="0.35">
      <c r="B4076" s="2143"/>
      <c r="N4076" s="2143"/>
    </row>
    <row r="4077" spans="2:14" x14ac:dyDescent="0.35">
      <c r="B4077" s="2143"/>
      <c r="N4077" s="2143"/>
    </row>
    <row r="4078" spans="2:14" x14ac:dyDescent="0.35">
      <c r="B4078" s="2143"/>
      <c r="N4078" s="2143"/>
    </row>
    <row r="4079" spans="2:14" x14ac:dyDescent="0.35">
      <c r="B4079" s="2143"/>
      <c r="N4079" s="2143"/>
    </row>
    <row r="4080" spans="2:14" x14ac:dyDescent="0.35">
      <c r="B4080" s="2143"/>
      <c r="N4080" s="2143"/>
    </row>
    <row r="4081" spans="2:14" x14ac:dyDescent="0.35">
      <c r="B4081" s="2143"/>
      <c r="N4081" s="2143"/>
    </row>
    <row r="4082" spans="2:14" x14ac:dyDescent="0.35">
      <c r="B4082" s="2143"/>
      <c r="N4082" s="2143"/>
    </row>
    <row r="4083" spans="2:14" x14ac:dyDescent="0.35">
      <c r="B4083" s="2143"/>
      <c r="N4083" s="2143"/>
    </row>
    <row r="4084" spans="2:14" x14ac:dyDescent="0.35">
      <c r="B4084" s="2143"/>
      <c r="N4084" s="2143"/>
    </row>
    <row r="4085" spans="2:14" x14ac:dyDescent="0.35">
      <c r="B4085" s="2143"/>
      <c r="N4085" s="2143"/>
    </row>
    <row r="4086" spans="2:14" x14ac:dyDescent="0.35">
      <c r="B4086" s="2143"/>
      <c r="N4086" s="2143"/>
    </row>
    <row r="4087" spans="2:14" x14ac:dyDescent="0.35">
      <c r="B4087" s="2143"/>
      <c r="N4087" s="2143"/>
    </row>
    <row r="4088" spans="2:14" x14ac:dyDescent="0.35">
      <c r="B4088" s="2143"/>
      <c r="N4088" s="2143"/>
    </row>
    <row r="4089" spans="2:14" x14ac:dyDescent="0.35">
      <c r="B4089" s="2143"/>
      <c r="N4089" s="2143"/>
    </row>
    <row r="4090" spans="2:14" x14ac:dyDescent="0.35">
      <c r="B4090" s="2143"/>
      <c r="N4090" s="2143"/>
    </row>
    <row r="4091" spans="2:14" x14ac:dyDescent="0.35">
      <c r="B4091" s="2143"/>
      <c r="N4091" s="2143"/>
    </row>
    <row r="4092" spans="2:14" x14ac:dyDescent="0.35">
      <c r="B4092" s="2143"/>
      <c r="N4092" s="2143"/>
    </row>
    <row r="4093" spans="2:14" x14ac:dyDescent="0.35">
      <c r="B4093" s="2143"/>
      <c r="N4093" s="2143"/>
    </row>
    <row r="4094" spans="2:14" x14ac:dyDescent="0.35">
      <c r="B4094" s="2143"/>
      <c r="N4094" s="2143"/>
    </row>
    <row r="4095" spans="2:14" x14ac:dyDescent="0.35">
      <c r="B4095" s="2143"/>
      <c r="N4095" s="2143"/>
    </row>
    <row r="4096" spans="2:14" x14ac:dyDescent="0.35">
      <c r="B4096" s="2143"/>
      <c r="N4096" s="2143"/>
    </row>
    <row r="4097" spans="2:14" x14ac:dyDescent="0.35">
      <c r="B4097" s="2143"/>
      <c r="N4097" s="2143"/>
    </row>
    <row r="4098" spans="2:14" x14ac:dyDescent="0.35">
      <c r="B4098" s="2143"/>
      <c r="N4098" s="2143"/>
    </row>
    <row r="4099" spans="2:14" x14ac:dyDescent="0.35">
      <c r="B4099" s="2143"/>
      <c r="N4099" s="2143"/>
    </row>
    <row r="4100" spans="2:14" x14ac:dyDescent="0.35">
      <c r="B4100" s="2143"/>
      <c r="N4100" s="2143"/>
    </row>
    <row r="4101" spans="2:14" x14ac:dyDescent="0.35">
      <c r="B4101" s="2143"/>
      <c r="N4101" s="2143"/>
    </row>
    <row r="4102" spans="2:14" x14ac:dyDescent="0.35">
      <c r="B4102" s="2143"/>
      <c r="N4102" s="2143"/>
    </row>
    <row r="4103" spans="2:14" x14ac:dyDescent="0.35">
      <c r="B4103" s="2143"/>
      <c r="N4103" s="2143"/>
    </row>
    <row r="4104" spans="2:14" x14ac:dyDescent="0.35">
      <c r="B4104" s="2143"/>
      <c r="N4104" s="2143"/>
    </row>
    <row r="4105" spans="2:14" x14ac:dyDescent="0.35">
      <c r="B4105" s="2143"/>
      <c r="N4105" s="2143"/>
    </row>
    <row r="4106" spans="2:14" x14ac:dyDescent="0.35">
      <c r="B4106" s="2143"/>
      <c r="N4106" s="2143"/>
    </row>
    <row r="4107" spans="2:14" x14ac:dyDescent="0.35">
      <c r="B4107" s="2143"/>
      <c r="N4107" s="2143"/>
    </row>
    <row r="4108" spans="2:14" x14ac:dyDescent="0.35">
      <c r="B4108" s="2143"/>
      <c r="N4108" s="2143"/>
    </row>
    <row r="4109" spans="2:14" x14ac:dyDescent="0.35">
      <c r="B4109" s="2143"/>
      <c r="N4109" s="2143"/>
    </row>
    <row r="4110" spans="2:14" x14ac:dyDescent="0.35">
      <c r="B4110" s="2143"/>
      <c r="N4110" s="2143"/>
    </row>
    <row r="4111" spans="2:14" x14ac:dyDescent="0.35">
      <c r="B4111" s="2143"/>
      <c r="N4111" s="2143"/>
    </row>
    <row r="4112" spans="2:14" x14ac:dyDescent="0.35">
      <c r="B4112" s="2143"/>
      <c r="N4112" s="2143"/>
    </row>
    <row r="4113" spans="2:14" x14ac:dyDescent="0.35">
      <c r="B4113" s="2143"/>
      <c r="N4113" s="2143"/>
    </row>
    <row r="4114" spans="2:14" x14ac:dyDescent="0.35">
      <c r="B4114" s="2143"/>
      <c r="N4114" s="2143"/>
    </row>
    <row r="4115" spans="2:14" x14ac:dyDescent="0.35">
      <c r="B4115" s="2143"/>
      <c r="N4115" s="2143"/>
    </row>
    <row r="4116" spans="2:14" x14ac:dyDescent="0.35">
      <c r="B4116" s="2143"/>
      <c r="N4116" s="2143"/>
    </row>
    <row r="4117" spans="2:14" x14ac:dyDescent="0.35">
      <c r="B4117" s="2143"/>
      <c r="N4117" s="2143"/>
    </row>
    <row r="4118" spans="2:14" x14ac:dyDescent="0.35">
      <c r="B4118" s="2143"/>
      <c r="N4118" s="2143"/>
    </row>
    <row r="4119" spans="2:14" x14ac:dyDescent="0.35">
      <c r="B4119" s="2143"/>
      <c r="N4119" s="2143"/>
    </row>
    <row r="4120" spans="2:14" x14ac:dyDescent="0.35">
      <c r="B4120" s="2143"/>
      <c r="N4120" s="2143"/>
    </row>
    <row r="4121" spans="2:14" x14ac:dyDescent="0.35">
      <c r="B4121" s="2143"/>
      <c r="N4121" s="2143"/>
    </row>
    <row r="4122" spans="2:14" x14ac:dyDescent="0.35">
      <c r="B4122" s="2143"/>
      <c r="N4122" s="2143"/>
    </row>
    <row r="4123" spans="2:14" x14ac:dyDescent="0.35">
      <c r="B4123" s="2143"/>
      <c r="N4123" s="2143"/>
    </row>
    <row r="4124" spans="2:14" x14ac:dyDescent="0.35">
      <c r="B4124" s="2143"/>
      <c r="N4124" s="2143"/>
    </row>
    <row r="4125" spans="2:14" x14ac:dyDescent="0.35">
      <c r="B4125" s="2143"/>
      <c r="N4125" s="2143"/>
    </row>
    <row r="4126" spans="2:14" x14ac:dyDescent="0.35">
      <c r="B4126" s="2143"/>
      <c r="N4126" s="2143"/>
    </row>
    <row r="4127" spans="2:14" x14ac:dyDescent="0.35">
      <c r="B4127" s="2143"/>
      <c r="N4127" s="2143"/>
    </row>
    <row r="4128" spans="2:14" x14ac:dyDescent="0.35">
      <c r="B4128" s="2143"/>
      <c r="N4128" s="2143"/>
    </row>
    <row r="4129" spans="2:14" x14ac:dyDescent="0.35">
      <c r="B4129" s="2143"/>
      <c r="N4129" s="2143"/>
    </row>
    <row r="4130" spans="2:14" x14ac:dyDescent="0.35">
      <c r="B4130" s="2143"/>
      <c r="N4130" s="2143"/>
    </row>
    <row r="4131" spans="2:14" x14ac:dyDescent="0.35">
      <c r="B4131" s="2143"/>
      <c r="N4131" s="2143"/>
    </row>
    <row r="4132" spans="2:14" x14ac:dyDescent="0.35">
      <c r="B4132" s="2143"/>
      <c r="N4132" s="2143"/>
    </row>
    <row r="4133" spans="2:14" x14ac:dyDescent="0.35">
      <c r="B4133" s="2143"/>
      <c r="N4133" s="2143"/>
    </row>
    <row r="4134" spans="2:14" x14ac:dyDescent="0.35">
      <c r="B4134" s="2143"/>
      <c r="N4134" s="2143"/>
    </row>
    <row r="4135" spans="2:14" x14ac:dyDescent="0.35">
      <c r="B4135" s="2143"/>
      <c r="N4135" s="2143"/>
    </row>
    <row r="4136" spans="2:14" x14ac:dyDescent="0.35">
      <c r="B4136" s="2143"/>
      <c r="N4136" s="2143"/>
    </row>
    <row r="4137" spans="2:14" x14ac:dyDescent="0.35">
      <c r="B4137" s="2143"/>
      <c r="N4137" s="2143"/>
    </row>
    <row r="4138" spans="2:14" x14ac:dyDescent="0.35">
      <c r="B4138" s="2143"/>
      <c r="N4138" s="2143"/>
    </row>
    <row r="4139" spans="2:14" x14ac:dyDescent="0.35">
      <c r="B4139" s="2143"/>
      <c r="N4139" s="2143"/>
    </row>
    <row r="4140" spans="2:14" x14ac:dyDescent="0.35">
      <c r="B4140" s="2143"/>
      <c r="N4140" s="2143"/>
    </row>
    <row r="4141" spans="2:14" x14ac:dyDescent="0.35">
      <c r="B4141" s="2143"/>
      <c r="N4141" s="2143"/>
    </row>
    <row r="4142" spans="2:14" x14ac:dyDescent="0.35">
      <c r="B4142" s="2143"/>
      <c r="N4142" s="2143"/>
    </row>
    <row r="4143" spans="2:14" x14ac:dyDescent="0.35">
      <c r="B4143" s="2143"/>
      <c r="N4143" s="2143"/>
    </row>
    <row r="4144" spans="2:14" x14ac:dyDescent="0.35">
      <c r="B4144" s="2143"/>
      <c r="N4144" s="2143"/>
    </row>
    <row r="4145" spans="2:14" x14ac:dyDescent="0.35">
      <c r="B4145" s="2143"/>
      <c r="N4145" s="2143"/>
    </row>
    <row r="4146" spans="2:14" x14ac:dyDescent="0.35">
      <c r="B4146" s="2143"/>
      <c r="N4146" s="2143"/>
    </row>
    <row r="4147" spans="2:14" x14ac:dyDescent="0.35">
      <c r="B4147" s="2143"/>
      <c r="N4147" s="2143"/>
    </row>
    <row r="4148" spans="2:14" x14ac:dyDescent="0.35">
      <c r="B4148" s="2143"/>
      <c r="N4148" s="2143"/>
    </row>
    <row r="4149" spans="2:14" x14ac:dyDescent="0.35">
      <c r="B4149" s="2143"/>
      <c r="N4149" s="2143"/>
    </row>
    <row r="4150" spans="2:14" x14ac:dyDescent="0.35">
      <c r="B4150" s="2143"/>
      <c r="N4150" s="2143"/>
    </row>
    <row r="4151" spans="2:14" x14ac:dyDescent="0.35">
      <c r="B4151" s="2143"/>
      <c r="N4151" s="2143"/>
    </row>
    <row r="4152" spans="2:14" x14ac:dyDescent="0.35">
      <c r="B4152" s="2143"/>
      <c r="N4152" s="2143"/>
    </row>
    <row r="4153" spans="2:14" x14ac:dyDescent="0.35">
      <c r="B4153" s="2143"/>
      <c r="N4153" s="2143"/>
    </row>
    <row r="4154" spans="2:14" x14ac:dyDescent="0.35">
      <c r="B4154" s="2143"/>
      <c r="N4154" s="2143"/>
    </row>
    <row r="4155" spans="2:14" x14ac:dyDescent="0.35">
      <c r="B4155" s="2143"/>
      <c r="N4155" s="2143"/>
    </row>
    <row r="4156" spans="2:14" x14ac:dyDescent="0.35">
      <c r="B4156" s="2143"/>
      <c r="N4156" s="2143"/>
    </row>
    <row r="4157" spans="2:14" x14ac:dyDescent="0.35">
      <c r="B4157" s="2143"/>
      <c r="N4157" s="2143"/>
    </row>
    <row r="4158" spans="2:14" x14ac:dyDescent="0.35">
      <c r="B4158" s="2143"/>
      <c r="N4158" s="2143"/>
    </row>
    <row r="4159" spans="2:14" x14ac:dyDescent="0.35">
      <c r="B4159" s="2143"/>
      <c r="N4159" s="2143"/>
    </row>
    <row r="4160" spans="2:14" x14ac:dyDescent="0.35">
      <c r="B4160" s="2143"/>
      <c r="N4160" s="2143"/>
    </row>
    <row r="4161" spans="2:14" x14ac:dyDescent="0.35">
      <c r="B4161" s="2143"/>
      <c r="N4161" s="2143"/>
    </row>
    <row r="4162" spans="2:14" x14ac:dyDescent="0.35">
      <c r="B4162" s="2143"/>
      <c r="N4162" s="2143"/>
    </row>
    <row r="4163" spans="2:14" x14ac:dyDescent="0.35">
      <c r="B4163" s="2143"/>
      <c r="N4163" s="2143"/>
    </row>
    <row r="4164" spans="2:14" x14ac:dyDescent="0.35">
      <c r="B4164" s="2143"/>
      <c r="N4164" s="2143"/>
    </row>
    <row r="4165" spans="2:14" x14ac:dyDescent="0.35">
      <c r="B4165" s="2143"/>
      <c r="N4165" s="2143"/>
    </row>
    <row r="4166" spans="2:14" x14ac:dyDescent="0.35">
      <c r="B4166" s="2143"/>
      <c r="N4166" s="2143"/>
    </row>
    <row r="4167" spans="2:14" x14ac:dyDescent="0.35">
      <c r="B4167" s="2143"/>
      <c r="N4167" s="2143"/>
    </row>
    <row r="4168" spans="2:14" x14ac:dyDescent="0.35">
      <c r="B4168" s="2143"/>
      <c r="N4168" s="2143"/>
    </row>
    <row r="4169" spans="2:14" x14ac:dyDescent="0.35">
      <c r="B4169" s="2143"/>
      <c r="N4169" s="2143"/>
    </row>
    <row r="4170" spans="2:14" x14ac:dyDescent="0.35">
      <c r="B4170" s="2143"/>
      <c r="N4170" s="2143"/>
    </row>
    <row r="4171" spans="2:14" x14ac:dyDescent="0.35">
      <c r="B4171" s="2143"/>
      <c r="N4171" s="2143"/>
    </row>
    <row r="4172" spans="2:14" x14ac:dyDescent="0.35">
      <c r="B4172" s="2143"/>
      <c r="N4172" s="2143"/>
    </row>
    <row r="4173" spans="2:14" x14ac:dyDescent="0.35">
      <c r="B4173" s="2143"/>
      <c r="N4173" s="2143"/>
    </row>
    <row r="4174" spans="2:14" x14ac:dyDescent="0.35">
      <c r="B4174" s="2143"/>
      <c r="N4174" s="2143"/>
    </row>
    <row r="4175" spans="2:14" x14ac:dyDescent="0.35">
      <c r="B4175" s="2143"/>
      <c r="N4175" s="2143"/>
    </row>
    <row r="4176" spans="2:14" x14ac:dyDescent="0.35">
      <c r="B4176" s="2143"/>
      <c r="N4176" s="2143"/>
    </row>
    <row r="4177" spans="2:14" x14ac:dyDescent="0.35">
      <c r="B4177" s="2143"/>
      <c r="N4177" s="2143"/>
    </row>
    <row r="4178" spans="2:14" x14ac:dyDescent="0.35">
      <c r="B4178" s="2143"/>
      <c r="N4178" s="2143"/>
    </row>
    <row r="4179" spans="2:14" x14ac:dyDescent="0.35">
      <c r="B4179" s="2143"/>
      <c r="N4179" s="2143"/>
    </row>
    <row r="4180" spans="2:14" x14ac:dyDescent="0.35">
      <c r="B4180" s="2143"/>
      <c r="N4180" s="2143"/>
    </row>
    <row r="4181" spans="2:14" x14ac:dyDescent="0.35">
      <c r="B4181" s="2143"/>
      <c r="N4181" s="2143"/>
    </row>
    <row r="4182" spans="2:14" x14ac:dyDescent="0.35">
      <c r="B4182" s="2143"/>
      <c r="N4182" s="2143"/>
    </row>
    <row r="4183" spans="2:14" x14ac:dyDescent="0.35">
      <c r="B4183" s="2143"/>
      <c r="N4183" s="2143"/>
    </row>
    <row r="4184" spans="2:14" x14ac:dyDescent="0.35">
      <c r="B4184" s="2143"/>
      <c r="N4184" s="2143"/>
    </row>
    <row r="4185" spans="2:14" x14ac:dyDescent="0.35">
      <c r="B4185" s="2143"/>
      <c r="N4185" s="2143"/>
    </row>
    <row r="4186" spans="2:14" x14ac:dyDescent="0.35">
      <c r="B4186" s="2143"/>
      <c r="N4186" s="2143"/>
    </row>
    <row r="4187" spans="2:14" x14ac:dyDescent="0.35">
      <c r="B4187" s="2143"/>
      <c r="N4187" s="2143"/>
    </row>
    <row r="4188" spans="2:14" x14ac:dyDescent="0.35">
      <c r="B4188" s="2143"/>
      <c r="N4188" s="2143"/>
    </row>
    <row r="4189" spans="2:14" x14ac:dyDescent="0.35">
      <c r="B4189" s="2143"/>
      <c r="N4189" s="2143"/>
    </row>
    <row r="4190" spans="2:14" x14ac:dyDescent="0.35">
      <c r="B4190" s="2143"/>
      <c r="N4190" s="2143"/>
    </row>
    <row r="4191" spans="2:14" x14ac:dyDescent="0.35">
      <c r="B4191" s="2143"/>
      <c r="N4191" s="2143"/>
    </row>
    <row r="4192" spans="2:14" x14ac:dyDescent="0.35">
      <c r="B4192" s="2143"/>
      <c r="N4192" s="2143"/>
    </row>
    <row r="4193" spans="2:14" x14ac:dyDescent="0.35">
      <c r="B4193" s="2143"/>
      <c r="N4193" s="2143"/>
    </row>
    <row r="4194" spans="2:14" x14ac:dyDescent="0.35">
      <c r="B4194" s="2143"/>
      <c r="N4194" s="2143"/>
    </row>
    <row r="4195" spans="2:14" x14ac:dyDescent="0.35">
      <c r="B4195" s="2143"/>
      <c r="N4195" s="2143"/>
    </row>
    <row r="4196" spans="2:14" x14ac:dyDescent="0.35">
      <c r="B4196" s="2143"/>
      <c r="N4196" s="2143"/>
    </row>
    <row r="4197" spans="2:14" x14ac:dyDescent="0.35">
      <c r="B4197" s="2143"/>
      <c r="N4197" s="2143"/>
    </row>
    <row r="4198" spans="2:14" x14ac:dyDescent="0.35">
      <c r="B4198" s="2143"/>
      <c r="N4198" s="2143"/>
    </row>
    <row r="4199" spans="2:14" x14ac:dyDescent="0.35">
      <c r="B4199" s="2143"/>
      <c r="N4199" s="2143"/>
    </row>
    <row r="4200" spans="2:14" x14ac:dyDescent="0.35">
      <c r="B4200" s="2143"/>
      <c r="N4200" s="2143"/>
    </row>
    <row r="4201" spans="2:14" x14ac:dyDescent="0.35">
      <c r="B4201" s="2143"/>
      <c r="N4201" s="2143"/>
    </row>
    <row r="4202" spans="2:14" x14ac:dyDescent="0.35">
      <c r="B4202" s="2143"/>
      <c r="N4202" s="2143"/>
    </row>
    <row r="4203" spans="2:14" x14ac:dyDescent="0.35">
      <c r="B4203" s="2143"/>
      <c r="N4203" s="2143"/>
    </row>
    <row r="4204" spans="2:14" x14ac:dyDescent="0.35">
      <c r="B4204" s="2143"/>
      <c r="N4204" s="2143"/>
    </row>
    <row r="4205" spans="2:14" x14ac:dyDescent="0.35">
      <c r="B4205" s="2143"/>
      <c r="N4205" s="2143"/>
    </row>
    <row r="4206" spans="2:14" x14ac:dyDescent="0.35">
      <c r="B4206" s="2143"/>
      <c r="N4206" s="2143"/>
    </row>
    <row r="4207" spans="2:14" x14ac:dyDescent="0.35">
      <c r="B4207" s="2143"/>
      <c r="N4207" s="2143"/>
    </row>
    <row r="4208" spans="2:14" x14ac:dyDescent="0.35">
      <c r="B4208" s="2143"/>
      <c r="N4208" s="2143"/>
    </row>
    <row r="4209" spans="2:14" x14ac:dyDescent="0.35">
      <c r="B4209" s="2143"/>
      <c r="N4209" s="2143"/>
    </row>
    <row r="4210" spans="2:14" x14ac:dyDescent="0.35">
      <c r="B4210" s="2143"/>
      <c r="N4210" s="2143"/>
    </row>
    <row r="4211" spans="2:14" x14ac:dyDescent="0.35">
      <c r="B4211" s="2143"/>
      <c r="N4211" s="2143"/>
    </row>
    <row r="4212" spans="2:14" x14ac:dyDescent="0.35">
      <c r="B4212" s="2143"/>
      <c r="N4212" s="2143"/>
    </row>
    <row r="4213" spans="2:14" x14ac:dyDescent="0.35">
      <c r="B4213" s="2143"/>
      <c r="N4213" s="2143"/>
    </row>
    <row r="4214" spans="2:14" x14ac:dyDescent="0.35">
      <c r="B4214" s="2143"/>
      <c r="N4214" s="2143"/>
    </row>
    <row r="4215" spans="2:14" x14ac:dyDescent="0.35">
      <c r="B4215" s="2143"/>
      <c r="N4215" s="2143"/>
    </row>
    <row r="4216" spans="2:14" x14ac:dyDescent="0.35">
      <c r="B4216" s="2143"/>
      <c r="N4216" s="2143"/>
    </row>
    <row r="4217" spans="2:14" x14ac:dyDescent="0.35">
      <c r="B4217" s="2143"/>
      <c r="N4217" s="2143"/>
    </row>
    <row r="4218" spans="2:14" x14ac:dyDescent="0.35">
      <c r="B4218" s="2143"/>
      <c r="N4218" s="2143"/>
    </row>
    <row r="4219" spans="2:14" x14ac:dyDescent="0.35">
      <c r="B4219" s="2143"/>
      <c r="N4219" s="2143"/>
    </row>
    <row r="4220" spans="2:14" x14ac:dyDescent="0.35">
      <c r="B4220" s="2143"/>
      <c r="N4220" s="2143"/>
    </row>
    <row r="4221" spans="2:14" x14ac:dyDescent="0.35">
      <c r="B4221" s="2143"/>
      <c r="N4221" s="2143"/>
    </row>
    <row r="4222" spans="2:14" x14ac:dyDescent="0.35">
      <c r="B4222" s="2143"/>
      <c r="N4222" s="2143"/>
    </row>
    <row r="4223" spans="2:14" x14ac:dyDescent="0.35">
      <c r="B4223" s="2143"/>
      <c r="N4223" s="2143"/>
    </row>
    <row r="4224" spans="2:14" x14ac:dyDescent="0.35">
      <c r="B4224" s="2143"/>
      <c r="N4224" s="2143"/>
    </row>
    <row r="4225" spans="2:14" x14ac:dyDescent="0.35">
      <c r="B4225" s="2143"/>
      <c r="N4225" s="2143"/>
    </row>
    <row r="4226" spans="2:14" x14ac:dyDescent="0.35">
      <c r="B4226" s="2143"/>
      <c r="N4226" s="2143"/>
    </row>
    <row r="4227" spans="2:14" x14ac:dyDescent="0.35">
      <c r="B4227" s="2143"/>
      <c r="N4227" s="2143"/>
    </row>
    <row r="4228" spans="2:14" x14ac:dyDescent="0.35">
      <c r="B4228" s="2143"/>
      <c r="N4228" s="2143"/>
    </row>
    <row r="4229" spans="2:14" x14ac:dyDescent="0.35">
      <c r="B4229" s="2143"/>
      <c r="N4229" s="2143"/>
    </row>
    <row r="4230" spans="2:14" x14ac:dyDescent="0.35">
      <c r="B4230" s="2143"/>
      <c r="N4230" s="2143"/>
    </row>
    <row r="4231" spans="2:14" x14ac:dyDescent="0.35">
      <c r="B4231" s="2143"/>
      <c r="N4231" s="2143"/>
    </row>
    <row r="4232" spans="2:14" x14ac:dyDescent="0.35">
      <c r="B4232" s="2143"/>
      <c r="N4232" s="2143"/>
    </row>
    <row r="4233" spans="2:14" x14ac:dyDescent="0.35">
      <c r="B4233" s="2143"/>
      <c r="N4233" s="2143"/>
    </row>
    <row r="4234" spans="2:14" x14ac:dyDescent="0.35">
      <c r="B4234" s="2143"/>
      <c r="N4234" s="2143"/>
    </row>
    <row r="4235" spans="2:14" x14ac:dyDescent="0.35">
      <c r="B4235" s="2143"/>
      <c r="N4235" s="2143"/>
    </row>
    <row r="4236" spans="2:14" x14ac:dyDescent="0.35">
      <c r="B4236" s="2143"/>
      <c r="N4236" s="2143"/>
    </row>
    <row r="4237" spans="2:14" x14ac:dyDescent="0.35">
      <c r="B4237" s="2143"/>
      <c r="N4237" s="2143"/>
    </row>
    <row r="4238" spans="2:14" x14ac:dyDescent="0.35">
      <c r="B4238" s="2143"/>
      <c r="N4238" s="2143"/>
    </row>
    <row r="4239" spans="2:14" x14ac:dyDescent="0.35">
      <c r="B4239" s="2143"/>
      <c r="N4239" s="2143"/>
    </row>
    <row r="4240" spans="2:14" x14ac:dyDescent="0.35">
      <c r="B4240" s="2143"/>
      <c r="N4240" s="2143"/>
    </row>
    <row r="4241" spans="2:14" x14ac:dyDescent="0.35">
      <c r="B4241" s="2143"/>
      <c r="N4241" s="2143"/>
    </row>
    <row r="4242" spans="2:14" x14ac:dyDescent="0.35">
      <c r="B4242" s="2143"/>
      <c r="N4242" s="2143"/>
    </row>
    <row r="4243" spans="2:14" x14ac:dyDescent="0.35">
      <c r="B4243" s="2143"/>
      <c r="N4243" s="2143"/>
    </row>
    <row r="4244" spans="2:14" x14ac:dyDescent="0.35">
      <c r="B4244" s="2143"/>
      <c r="N4244" s="2143"/>
    </row>
    <row r="4245" spans="2:14" x14ac:dyDescent="0.35">
      <c r="B4245" s="2143"/>
      <c r="N4245" s="2143"/>
    </row>
    <row r="4246" spans="2:14" x14ac:dyDescent="0.35">
      <c r="B4246" s="2143"/>
      <c r="N4246" s="2143"/>
    </row>
    <row r="4247" spans="2:14" x14ac:dyDescent="0.35">
      <c r="B4247" s="2143"/>
      <c r="N4247" s="2143"/>
    </row>
    <row r="4248" spans="2:14" x14ac:dyDescent="0.35">
      <c r="B4248" s="2143"/>
      <c r="N4248" s="2143"/>
    </row>
    <row r="4249" spans="2:14" x14ac:dyDescent="0.35">
      <c r="B4249" s="2143"/>
      <c r="N4249" s="2143"/>
    </row>
    <row r="4250" spans="2:14" x14ac:dyDescent="0.35">
      <c r="B4250" s="2143"/>
      <c r="N4250" s="2143"/>
    </row>
    <row r="4251" spans="2:14" x14ac:dyDescent="0.35">
      <c r="B4251" s="2143"/>
      <c r="N4251" s="2143"/>
    </row>
    <row r="4252" spans="2:14" x14ac:dyDescent="0.35">
      <c r="B4252" s="2143"/>
      <c r="N4252" s="2143"/>
    </row>
    <row r="4253" spans="2:14" x14ac:dyDescent="0.35">
      <c r="B4253" s="2143"/>
      <c r="N4253" s="2143"/>
    </row>
    <row r="4254" spans="2:14" x14ac:dyDescent="0.35">
      <c r="B4254" s="2143"/>
      <c r="N4254" s="2143"/>
    </row>
    <row r="4255" spans="2:14" x14ac:dyDescent="0.35">
      <c r="B4255" s="2143"/>
      <c r="N4255" s="2143"/>
    </row>
    <row r="4256" spans="2:14" x14ac:dyDescent="0.35">
      <c r="B4256" s="2143"/>
      <c r="N4256" s="2143"/>
    </row>
    <row r="4257" spans="2:14" x14ac:dyDescent="0.35">
      <c r="B4257" s="2143"/>
      <c r="N4257" s="2143"/>
    </row>
    <row r="4258" spans="2:14" x14ac:dyDescent="0.35">
      <c r="B4258" s="2143"/>
      <c r="N4258" s="2143"/>
    </row>
    <row r="4259" spans="2:14" x14ac:dyDescent="0.35">
      <c r="B4259" s="2143"/>
      <c r="N4259" s="2143"/>
    </row>
    <row r="4260" spans="2:14" x14ac:dyDescent="0.35">
      <c r="B4260" s="2143"/>
      <c r="N4260" s="2143"/>
    </row>
    <row r="4261" spans="2:14" x14ac:dyDescent="0.35">
      <c r="B4261" s="2143"/>
      <c r="N4261" s="2143"/>
    </row>
    <row r="4262" spans="2:14" x14ac:dyDescent="0.35">
      <c r="B4262" s="2143"/>
      <c r="N4262" s="2143"/>
    </row>
    <row r="4263" spans="2:14" x14ac:dyDescent="0.35">
      <c r="B4263" s="2143"/>
      <c r="N4263" s="2143"/>
    </row>
    <row r="4264" spans="2:14" x14ac:dyDescent="0.35">
      <c r="B4264" s="2143"/>
      <c r="N4264" s="2143"/>
    </row>
    <row r="4265" spans="2:14" x14ac:dyDescent="0.35">
      <c r="B4265" s="2143"/>
      <c r="N4265" s="2143"/>
    </row>
    <row r="4266" spans="2:14" x14ac:dyDescent="0.35">
      <c r="B4266" s="2143"/>
      <c r="N4266" s="2143"/>
    </row>
    <row r="4267" spans="2:14" x14ac:dyDescent="0.35">
      <c r="B4267" s="2143"/>
      <c r="N4267" s="2143"/>
    </row>
    <row r="4268" spans="2:14" x14ac:dyDescent="0.35">
      <c r="B4268" s="2143"/>
      <c r="N4268" s="2143"/>
    </row>
    <row r="4269" spans="2:14" x14ac:dyDescent="0.35">
      <c r="B4269" s="2143"/>
      <c r="N4269" s="2143"/>
    </row>
    <row r="4270" spans="2:14" x14ac:dyDescent="0.35">
      <c r="B4270" s="2143"/>
      <c r="N4270" s="2143"/>
    </row>
    <row r="4271" spans="2:14" x14ac:dyDescent="0.35">
      <c r="B4271" s="2143"/>
      <c r="N4271" s="2143"/>
    </row>
    <row r="4272" spans="2:14" x14ac:dyDescent="0.35">
      <c r="B4272" s="2143"/>
      <c r="N4272" s="2143"/>
    </row>
    <row r="4273" spans="2:14" x14ac:dyDescent="0.35">
      <c r="B4273" s="2143"/>
      <c r="N4273" s="2143"/>
    </row>
    <row r="4274" spans="2:14" x14ac:dyDescent="0.35">
      <c r="B4274" s="2143"/>
      <c r="N4274" s="2143"/>
    </row>
    <row r="4275" spans="2:14" x14ac:dyDescent="0.35">
      <c r="B4275" s="2143"/>
      <c r="N4275" s="2143"/>
    </row>
    <row r="4276" spans="2:14" x14ac:dyDescent="0.35">
      <c r="B4276" s="2143"/>
      <c r="N4276" s="2143"/>
    </row>
    <row r="4277" spans="2:14" x14ac:dyDescent="0.35">
      <c r="B4277" s="2143"/>
      <c r="N4277" s="2143"/>
    </row>
    <row r="4278" spans="2:14" x14ac:dyDescent="0.35">
      <c r="B4278" s="2143"/>
      <c r="N4278" s="2143"/>
    </row>
    <row r="4279" spans="2:14" x14ac:dyDescent="0.35">
      <c r="B4279" s="2143"/>
      <c r="N4279" s="2143"/>
    </row>
    <row r="4280" spans="2:14" x14ac:dyDescent="0.35">
      <c r="B4280" s="2143"/>
      <c r="N4280" s="2143"/>
    </row>
    <row r="4281" spans="2:14" x14ac:dyDescent="0.35">
      <c r="B4281" s="2143"/>
      <c r="N4281" s="2143"/>
    </row>
    <row r="4282" spans="2:14" x14ac:dyDescent="0.35">
      <c r="B4282" s="2143"/>
      <c r="N4282" s="2143"/>
    </row>
    <row r="4283" spans="2:14" x14ac:dyDescent="0.35">
      <c r="B4283" s="2143"/>
      <c r="N4283" s="2143"/>
    </row>
    <row r="4284" spans="2:14" x14ac:dyDescent="0.35">
      <c r="B4284" s="2143"/>
      <c r="N4284" s="2143"/>
    </row>
    <row r="4285" spans="2:14" x14ac:dyDescent="0.35">
      <c r="B4285" s="2143"/>
      <c r="N4285" s="2143"/>
    </row>
    <row r="4286" spans="2:14" x14ac:dyDescent="0.35">
      <c r="B4286" s="2143"/>
      <c r="N4286" s="2143"/>
    </row>
    <row r="4287" spans="2:14" x14ac:dyDescent="0.35">
      <c r="B4287" s="2143"/>
      <c r="N4287" s="2143"/>
    </row>
    <row r="4288" spans="2:14" x14ac:dyDescent="0.35">
      <c r="B4288" s="2143"/>
      <c r="N4288" s="2143"/>
    </row>
    <row r="4289" spans="2:14" x14ac:dyDescent="0.35">
      <c r="B4289" s="2143"/>
      <c r="N4289" s="2143"/>
    </row>
    <row r="4290" spans="2:14" x14ac:dyDescent="0.35">
      <c r="B4290" s="2143"/>
      <c r="N4290" s="2143"/>
    </row>
    <row r="4291" spans="2:14" x14ac:dyDescent="0.35">
      <c r="B4291" s="2143"/>
      <c r="N4291" s="2143"/>
    </row>
    <row r="4292" spans="2:14" x14ac:dyDescent="0.35">
      <c r="B4292" s="2143"/>
      <c r="N4292" s="2143"/>
    </row>
    <row r="4293" spans="2:14" x14ac:dyDescent="0.35">
      <c r="B4293" s="2143"/>
      <c r="N4293" s="2143"/>
    </row>
    <row r="4294" spans="2:14" x14ac:dyDescent="0.35">
      <c r="B4294" s="2143"/>
      <c r="N4294" s="2143"/>
    </row>
    <row r="4295" spans="2:14" x14ac:dyDescent="0.35">
      <c r="B4295" s="2143"/>
      <c r="N4295" s="2143"/>
    </row>
    <row r="4296" spans="2:14" x14ac:dyDescent="0.35">
      <c r="B4296" s="2143"/>
      <c r="N4296" s="2143"/>
    </row>
    <row r="4297" spans="2:14" x14ac:dyDescent="0.35">
      <c r="B4297" s="2143"/>
      <c r="N4297" s="2143"/>
    </row>
    <row r="4298" spans="2:14" x14ac:dyDescent="0.35">
      <c r="B4298" s="2143"/>
      <c r="N4298" s="2143"/>
    </row>
    <row r="4299" spans="2:14" x14ac:dyDescent="0.35">
      <c r="B4299" s="2143"/>
      <c r="N4299" s="2143"/>
    </row>
    <row r="4300" spans="2:14" x14ac:dyDescent="0.35">
      <c r="B4300" s="2143"/>
      <c r="N4300" s="2143"/>
    </row>
    <row r="4301" spans="2:14" x14ac:dyDescent="0.35">
      <c r="B4301" s="2143"/>
      <c r="N4301" s="2143"/>
    </row>
    <row r="4302" spans="2:14" x14ac:dyDescent="0.35">
      <c r="B4302" s="2143"/>
      <c r="N4302" s="2143"/>
    </row>
    <row r="4303" spans="2:14" x14ac:dyDescent="0.35">
      <c r="B4303" s="2143"/>
      <c r="N4303" s="2143"/>
    </row>
    <row r="4304" spans="2:14" x14ac:dyDescent="0.35">
      <c r="B4304" s="2143"/>
      <c r="N4304" s="2143"/>
    </row>
    <row r="4305" spans="2:14" x14ac:dyDescent="0.35">
      <c r="B4305" s="2143"/>
      <c r="N4305" s="2143"/>
    </row>
    <row r="4306" spans="2:14" x14ac:dyDescent="0.35">
      <c r="B4306" s="2143"/>
      <c r="N4306" s="2143"/>
    </row>
    <row r="4307" spans="2:14" x14ac:dyDescent="0.35">
      <c r="B4307" s="2143"/>
      <c r="N4307" s="2143"/>
    </row>
    <row r="4308" spans="2:14" x14ac:dyDescent="0.35">
      <c r="B4308" s="2143"/>
      <c r="N4308" s="2143"/>
    </row>
    <row r="4309" spans="2:14" x14ac:dyDescent="0.35">
      <c r="B4309" s="2143"/>
      <c r="N4309" s="2143"/>
    </row>
    <row r="4310" spans="2:14" x14ac:dyDescent="0.35">
      <c r="B4310" s="2143"/>
      <c r="N4310" s="2143"/>
    </row>
    <row r="4311" spans="2:14" x14ac:dyDescent="0.35">
      <c r="B4311" s="2143"/>
      <c r="N4311" s="2143"/>
    </row>
    <row r="4312" spans="2:14" x14ac:dyDescent="0.35">
      <c r="B4312" s="2143"/>
      <c r="N4312" s="2143"/>
    </row>
    <row r="4313" spans="2:14" x14ac:dyDescent="0.35">
      <c r="B4313" s="2143"/>
      <c r="N4313" s="2143"/>
    </row>
    <row r="4314" spans="2:14" x14ac:dyDescent="0.35">
      <c r="B4314" s="2143"/>
      <c r="N4314" s="2143"/>
    </row>
    <row r="4315" spans="2:14" x14ac:dyDescent="0.35">
      <c r="B4315" s="2143"/>
      <c r="N4315" s="2143"/>
    </row>
    <row r="4316" spans="2:14" x14ac:dyDescent="0.35">
      <c r="B4316" s="2143"/>
      <c r="N4316" s="2143"/>
    </row>
    <row r="4317" spans="2:14" x14ac:dyDescent="0.35">
      <c r="B4317" s="2143"/>
      <c r="N4317" s="2143"/>
    </row>
    <row r="4318" spans="2:14" x14ac:dyDescent="0.35">
      <c r="B4318" s="2143"/>
      <c r="N4318" s="2143"/>
    </row>
    <row r="4319" spans="2:14" x14ac:dyDescent="0.35">
      <c r="B4319" s="2143"/>
      <c r="N4319" s="2143"/>
    </row>
    <row r="4320" spans="2:14" x14ac:dyDescent="0.35">
      <c r="B4320" s="2143"/>
      <c r="N4320" s="2143"/>
    </row>
    <row r="4321" spans="2:14" x14ac:dyDescent="0.35">
      <c r="B4321" s="2143"/>
      <c r="N4321" s="2143"/>
    </row>
    <row r="4322" spans="2:14" x14ac:dyDescent="0.35">
      <c r="B4322" s="2143"/>
      <c r="N4322" s="2143"/>
    </row>
    <row r="4323" spans="2:14" x14ac:dyDescent="0.35">
      <c r="B4323" s="2143"/>
      <c r="N4323" s="2143"/>
    </row>
    <row r="4324" spans="2:14" x14ac:dyDescent="0.35">
      <c r="B4324" s="2143"/>
      <c r="N4324" s="2143"/>
    </row>
    <row r="4325" spans="2:14" x14ac:dyDescent="0.35">
      <c r="B4325" s="2143"/>
      <c r="N4325" s="2143"/>
    </row>
    <row r="4326" spans="2:14" x14ac:dyDescent="0.35">
      <c r="B4326" s="2143"/>
      <c r="N4326" s="2143"/>
    </row>
    <row r="4327" spans="2:14" x14ac:dyDescent="0.35">
      <c r="B4327" s="2143"/>
      <c r="N4327" s="2143"/>
    </row>
    <row r="4328" spans="2:14" x14ac:dyDescent="0.35">
      <c r="B4328" s="2143"/>
      <c r="N4328" s="2143"/>
    </row>
    <row r="4329" spans="2:14" x14ac:dyDescent="0.35">
      <c r="B4329" s="2143"/>
      <c r="N4329" s="2143"/>
    </row>
    <row r="4330" spans="2:14" x14ac:dyDescent="0.35">
      <c r="B4330" s="2143"/>
      <c r="N4330" s="2143"/>
    </row>
    <row r="4331" spans="2:14" x14ac:dyDescent="0.35">
      <c r="B4331" s="2143"/>
      <c r="N4331" s="2143"/>
    </row>
    <row r="4332" spans="2:14" x14ac:dyDescent="0.35">
      <c r="B4332" s="2143"/>
      <c r="N4332" s="2143"/>
    </row>
    <row r="4333" spans="2:14" x14ac:dyDescent="0.35">
      <c r="B4333" s="2143"/>
      <c r="N4333" s="2143"/>
    </row>
    <row r="4334" spans="2:14" x14ac:dyDescent="0.35">
      <c r="B4334" s="2143"/>
      <c r="N4334" s="2143"/>
    </row>
    <row r="4335" spans="2:14" x14ac:dyDescent="0.35">
      <c r="B4335" s="2143"/>
      <c r="N4335" s="2143"/>
    </row>
    <row r="4336" spans="2:14" x14ac:dyDescent="0.35">
      <c r="B4336" s="2143"/>
      <c r="N4336" s="2143"/>
    </row>
    <row r="4337" spans="2:14" x14ac:dyDescent="0.35">
      <c r="B4337" s="2143"/>
      <c r="N4337" s="2143"/>
    </row>
    <row r="4338" spans="2:14" x14ac:dyDescent="0.35">
      <c r="B4338" s="2143"/>
      <c r="N4338" s="2143"/>
    </row>
    <row r="4339" spans="2:14" x14ac:dyDescent="0.35">
      <c r="B4339" s="2143"/>
      <c r="N4339" s="2143"/>
    </row>
    <row r="4340" spans="2:14" x14ac:dyDescent="0.35">
      <c r="B4340" s="2143"/>
      <c r="N4340" s="2143"/>
    </row>
    <row r="4341" spans="2:14" x14ac:dyDescent="0.35">
      <c r="B4341" s="2143"/>
      <c r="N4341" s="2143"/>
    </row>
    <row r="4342" spans="2:14" x14ac:dyDescent="0.35">
      <c r="B4342" s="2143"/>
      <c r="N4342" s="2143"/>
    </row>
    <row r="4343" spans="2:14" x14ac:dyDescent="0.35">
      <c r="B4343" s="2143"/>
      <c r="N4343" s="2143"/>
    </row>
    <row r="4344" spans="2:14" x14ac:dyDescent="0.35">
      <c r="B4344" s="2143"/>
      <c r="N4344" s="2143"/>
    </row>
    <row r="4345" spans="2:14" x14ac:dyDescent="0.35">
      <c r="B4345" s="2143"/>
      <c r="N4345" s="2143"/>
    </row>
    <row r="4346" spans="2:14" x14ac:dyDescent="0.35">
      <c r="B4346" s="2143"/>
      <c r="N4346" s="2143"/>
    </row>
    <row r="4347" spans="2:14" x14ac:dyDescent="0.35">
      <c r="B4347" s="2143"/>
      <c r="N4347" s="2143"/>
    </row>
    <row r="4348" spans="2:14" x14ac:dyDescent="0.35">
      <c r="B4348" s="2143"/>
      <c r="N4348" s="2143"/>
    </row>
    <row r="4349" spans="2:14" x14ac:dyDescent="0.35">
      <c r="B4349" s="2143"/>
      <c r="N4349" s="2143"/>
    </row>
    <row r="4350" spans="2:14" x14ac:dyDescent="0.35">
      <c r="B4350" s="2143"/>
      <c r="N4350" s="2143"/>
    </row>
    <row r="4351" spans="2:14" x14ac:dyDescent="0.35">
      <c r="B4351" s="2143"/>
      <c r="N4351" s="2143"/>
    </row>
    <row r="4352" spans="2:14" x14ac:dyDescent="0.35">
      <c r="B4352" s="2143"/>
      <c r="N4352" s="2143"/>
    </row>
    <row r="4353" spans="2:14" x14ac:dyDescent="0.35">
      <c r="B4353" s="2143"/>
      <c r="N4353" s="2143"/>
    </row>
    <row r="4354" spans="2:14" x14ac:dyDescent="0.35">
      <c r="B4354" s="2143"/>
      <c r="N4354" s="2143"/>
    </row>
    <row r="4355" spans="2:14" x14ac:dyDescent="0.35">
      <c r="B4355" s="2143"/>
      <c r="C4355" s="2732" t="s">
        <v>1982</v>
      </c>
      <c r="D4355" s="2732"/>
      <c r="E4355" s="2732"/>
      <c r="F4355" s="2732"/>
      <c r="G4355" s="2732"/>
      <c r="H4355" s="2732"/>
      <c r="I4355" s="2732"/>
      <c r="J4355" s="2732"/>
      <c r="K4355" s="2732"/>
      <c r="L4355" s="2732"/>
      <c r="M4355" s="2732"/>
      <c r="N4355" s="2143"/>
    </row>
    <row r="4356" spans="2:14" x14ac:dyDescent="0.35">
      <c r="B4356" s="2143"/>
      <c r="C4356" s="2732"/>
      <c r="D4356" s="2732"/>
      <c r="E4356" s="2732"/>
      <c r="F4356" s="2732"/>
      <c r="G4356" s="2732"/>
      <c r="H4356" s="2732"/>
      <c r="I4356" s="2732"/>
      <c r="J4356" s="2732"/>
      <c r="K4356" s="2732"/>
      <c r="L4356" s="2732"/>
      <c r="M4356" s="2732"/>
      <c r="N4356" s="2143"/>
    </row>
    <row r="4357" spans="2:14" x14ac:dyDescent="0.35">
      <c r="B4357" s="2143"/>
      <c r="C4357" s="2732"/>
      <c r="D4357" s="2732"/>
      <c r="E4357" s="2732"/>
      <c r="F4357" s="2732"/>
      <c r="G4357" s="2732"/>
      <c r="H4357" s="2732"/>
      <c r="I4357" s="2732"/>
      <c r="J4357" s="2732"/>
      <c r="K4357" s="2732"/>
      <c r="L4357" s="2732"/>
      <c r="M4357" s="2732"/>
      <c r="N4357" s="2143"/>
    </row>
    <row r="4358" spans="2:14" x14ac:dyDescent="0.35">
      <c r="B4358" s="2143"/>
      <c r="C4358" s="2732"/>
      <c r="D4358" s="2732"/>
      <c r="E4358" s="2732"/>
      <c r="F4358" s="2732"/>
      <c r="G4358" s="2732"/>
      <c r="H4358" s="2732"/>
      <c r="I4358" s="2732"/>
      <c r="J4358" s="2732"/>
      <c r="K4358" s="2732"/>
      <c r="L4358" s="2732"/>
      <c r="M4358" s="2732"/>
      <c r="N4358" s="2143"/>
    </row>
    <row r="4359" spans="2:14" x14ac:dyDescent="0.35">
      <c r="B4359" s="2143"/>
      <c r="C4359" s="2732"/>
      <c r="D4359" s="2732"/>
      <c r="E4359" s="2732"/>
      <c r="F4359" s="2732"/>
      <c r="G4359" s="2732"/>
      <c r="H4359" s="2732"/>
      <c r="I4359" s="2732"/>
      <c r="J4359" s="2732"/>
      <c r="K4359" s="2732"/>
      <c r="L4359" s="2732"/>
      <c r="M4359" s="2732"/>
      <c r="N4359" s="2143"/>
    </row>
    <row r="4360" spans="2:14" x14ac:dyDescent="0.35">
      <c r="B4360" s="2143"/>
      <c r="C4360" s="2732"/>
      <c r="D4360" s="2732"/>
      <c r="E4360" s="2732"/>
      <c r="F4360" s="2732"/>
      <c r="G4360" s="2732"/>
      <c r="H4360" s="2732"/>
      <c r="I4360" s="2732"/>
      <c r="J4360" s="2732"/>
      <c r="K4360" s="2732"/>
      <c r="L4360" s="2732"/>
      <c r="M4360" s="2732"/>
      <c r="N4360" s="2143"/>
    </row>
    <row r="4361" spans="2:14" x14ac:dyDescent="0.35">
      <c r="B4361" s="2143"/>
      <c r="N4361" s="2143"/>
    </row>
    <row r="4362" spans="2:14" x14ac:dyDescent="0.35">
      <c r="B4362" s="2143"/>
      <c r="N4362" s="2143"/>
    </row>
    <row r="4363" spans="2:14" x14ac:dyDescent="0.35">
      <c r="B4363" s="2143"/>
      <c r="N4363" s="2143"/>
    </row>
    <row r="4364" spans="2:14" x14ac:dyDescent="0.35">
      <c r="B4364" s="2143"/>
      <c r="N4364" s="2143"/>
    </row>
    <row r="4365" spans="2:14" x14ac:dyDescent="0.35">
      <c r="B4365" s="2143"/>
      <c r="N4365" s="2143"/>
    </row>
    <row r="4366" spans="2:14" ht="16" customHeight="1" x14ac:dyDescent="0.35">
      <c r="B4366" s="2143"/>
      <c r="N4366" s="2143"/>
    </row>
    <row r="4367" spans="2:14" ht="15.5" customHeight="1" x14ac:dyDescent="0.35">
      <c r="B4367" s="2143"/>
      <c r="N4367" s="2143"/>
    </row>
    <row r="4368" spans="2:14" x14ac:dyDescent="0.35">
      <c r="B4368" s="2143"/>
      <c r="N4368" s="2143"/>
    </row>
    <row r="4369" spans="2:14" x14ac:dyDescent="0.35">
      <c r="B4369" s="2143"/>
      <c r="N4369" s="2143"/>
    </row>
    <row r="4370" spans="2:14" x14ac:dyDescent="0.35">
      <c r="B4370" s="2143"/>
      <c r="N4370" s="2143"/>
    </row>
    <row r="4371" spans="2:14" x14ac:dyDescent="0.35">
      <c r="B4371" s="2143"/>
      <c r="N4371" s="2143"/>
    </row>
    <row r="4372" spans="2:14" x14ac:dyDescent="0.35">
      <c r="B4372" s="2143"/>
      <c r="N4372" s="2143"/>
    </row>
    <row r="4373" spans="2:14" x14ac:dyDescent="0.35">
      <c r="B4373" s="2143"/>
      <c r="N4373" s="2143"/>
    </row>
    <row r="4374" spans="2:14" x14ac:dyDescent="0.35">
      <c r="B4374" s="2143"/>
      <c r="N4374" s="2143"/>
    </row>
    <row r="4375" spans="2:14" x14ac:dyDescent="0.35">
      <c r="B4375" s="2143"/>
      <c r="N4375" s="2143"/>
    </row>
    <row r="4376" spans="2:14" x14ac:dyDescent="0.35">
      <c r="B4376" s="2143"/>
      <c r="N4376" s="2143"/>
    </row>
    <row r="4377" spans="2:14" x14ac:dyDescent="0.35">
      <c r="B4377" s="2143"/>
      <c r="N4377" s="2143"/>
    </row>
    <row r="4378" spans="2:14" x14ac:dyDescent="0.35">
      <c r="B4378" s="2143"/>
      <c r="N4378" s="2143"/>
    </row>
    <row r="4379" spans="2:14" ht="16" thickBot="1" x14ac:dyDescent="0.4">
      <c r="B4379" s="2143"/>
      <c r="N4379" s="2143"/>
    </row>
    <row r="4380" spans="2:14" ht="16" thickBot="1" x14ac:dyDescent="0.4">
      <c r="B4380" s="2143"/>
      <c r="D4380" s="2738" t="s">
        <v>1982</v>
      </c>
      <c r="E4380" s="2739"/>
      <c r="F4380" s="2740"/>
      <c r="N4380" s="2143"/>
    </row>
    <row r="4381" spans="2:14" x14ac:dyDescent="0.35">
      <c r="B4381" s="2143"/>
      <c r="C4381" s="2736" t="s">
        <v>1991</v>
      </c>
      <c r="D4381" s="2737"/>
      <c r="E4381" s="2737"/>
      <c r="F4381" s="2737"/>
      <c r="G4381" s="2737"/>
      <c r="H4381" s="2737"/>
      <c r="I4381" s="2737"/>
      <c r="J4381" s="2737"/>
      <c r="K4381" s="2737"/>
      <c r="L4381" s="2737"/>
      <c r="M4381" s="2737"/>
      <c r="N4381" s="2143"/>
    </row>
    <row r="4382" spans="2:14" x14ac:dyDescent="0.35">
      <c r="B4382" s="2143"/>
      <c r="C4382" s="2736"/>
      <c r="D4382" s="2737"/>
      <c r="E4382" s="2737"/>
      <c r="F4382" s="2737"/>
      <c r="G4382" s="2737"/>
      <c r="H4382" s="2737"/>
      <c r="I4382" s="2737"/>
      <c r="J4382" s="2737"/>
      <c r="K4382" s="2737"/>
      <c r="L4382" s="2737"/>
      <c r="M4382" s="2737"/>
      <c r="N4382" s="2143"/>
    </row>
    <row r="4383" spans="2:14" x14ac:dyDescent="0.35">
      <c r="B4383" s="2143"/>
      <c r="N4383" s="2143"/>
    </row>
    <row r="4384" spans="2:14" x14ac:dyDescent="0.35">
      <c r="B4384" s="2143"/>
      <c r="N4384" s="2143"/>
    </row>
    <row r="4385" spans="2:14" x14ac:dyDescent="0.35">
      <c r="B4385" s="2143"/>
      <c r="N4385" s="2143"/>
    </row>
    <row r="4386" spans="2:14" x14ac:dyDescent="0.35">
      <c r="B4386" s="2143"/>
      <c r="N4386" s="2143"/>
    </row>
    <row r="4387" spans="2:14" x14ac:dyDescent="0.35">
      <c r="B4387" s="2143"/>
      <c r="N4387" s="2143"/>
    </row>
    <row r="4388" spans="2:14" x14ac:dyDescent="0.35">
      <c r="B4388" s="2143"/>
      <c r="N4388" s="2143"/>
    </row>
    <row r="4389" spans="2:14" x14ac:dyDescent="0.35">
      <c r="B4389" s="2143"/>
      <c r="N4389" s="2143"/>
    </row>
    <row r="4390" spans="2:14" x14ac:dyDescent="0.35">
      <c r="B4390" s="2143"/>
      <c r="N4390" s="2143"/>
    </row>
    <row r="4391" spans="2:14" x14ac:dyDescent="0.35">
      <c r="B4391" s="2143"/>
      <c r="N4391" s="2143"/>
    </row>
    <row r="4392" spans="2:14" x14ac:dyDescent="0.35">
      <c r="B4392" s="2143"/>
      <c r="N4392" s="2143"/>
    </row>
    <row r="4393" spans="2:14" x14ac:dyDescent="0.35">
      <c r="B4393" s="2143"/>
      <c r="N4393" s="2143"/>
    </row>
    <row r="4394" spans="2:14" x14ac:dyDescent="0.35">
      <c r="B4394" s="2143"/>
      <c r="N4394" s="2143"/>
    </row>
    <row r="4395" spans="2:14" x14ac:dyDescent="0.35">
      <c r="B4395" s="2143"/>
      <c r="N4395" s="2143"/>
    </row>
    <row r="4396" spans="2:14" x14ac:dyDescent="0.35">
      <c r="B4396" s="2143"/>
      <c r="N4396" s="2143"/>
    </row>
    <row r="4397" spans="2:14" x14ac:dyDescent="0.35">
      <c r="B4397" s="2143"/>
      <c r="N4397" s="2143"/>
    </row>
    <row r="4398" spans="2:14" x14ac:dyDescent="0.35">
      <c r="B4398" s="2143"/>
      <c r="N4398" s="2143"/>
    </row>
    <row r="4399" spans="2:14" x14ac:dyDescent="0.35">
      <c r="B4399" s="2143"/>
      <c r="N4399" s="2143"/>
    </row>
    <row r="4400" spans="2:14" x14ac:dyDescent="0.35">
      <c r="B4400" s="2143"/>
      <c r="N4400" s="2143"/>
    </row>
    <row r="4401" spans="2:14" x14ac:dyDescent="0.35">
      <c r="B4401" s="2143"/>
      <c r="N4401" s="2143"/>
    </row>
    <row r="4402" spans="2:14" x14ac:dyDescent="0.35">
      <c r="B4402" s="2143"/>
      <c r="N4402" s="2143"/>
    </row>
    <row r="4403" spans="2:14" x14ac:dyDescent="0.35">
      <c r="B4403" s="2143"/>
      <c r="N4403" s="2143"/>
    </row>
    <row r="4404" spans="2:14" x14ac:dyDescent="0.35">
      <c r="B4404" s="2143"/>
      <c r="N4404" s="2143"/>
    </row>
    <row r="4405" spans="2:14" x14ac:dyDescent="0.35">
      <c r="B4405" s="2143"/>
      <c r="N4405" s="2143"/>
    </row>
    <row r="4406" spans="2:14" x14ac:dyDescent="0.35">
      <c r="B4406" s="2143"/>
      <c r="N4406" s="2143"/>
    </row>
    <row r="4407" spans="2:14" x14ac:dyDescent="0.35">
      <c r="B4407" s="2143"/>
      <c r="N4407" s="2143"/>
    </row>
    <row r="4408" spans="2:14" x14ac:dyDescent="0.35">
      <c r="B4408" s="2143"/>
      <c r="N4408" s="2143"/>
    </row>
    <row r="4409" spans="2:14" x14ac:dyDescent="0.35">
      <c r="B4409" s="2143"/>
      <c r="N4409" s="2143"/>
    </row>
    <row r="4410" spans="2:14" x14ac:dyDescent="0.35">
      <c r="B4410" s="2143"/>
      <c r="N4410" s="2143"/>
    </row>
    <row r="4411" spans="2:14" x14ac:dyDescent="0.35">
      <c r="B4411" s="2143"/>
      <c r="N4411" s="2143"/>
    </row>
    <row r="4412" spans="2:14" x14ac:dyDescent="0.35">
      <c r="B4412" s="2143"/>
      <c r="N4412" s="2143"/>
    </row>
    <row r="4413" spans="2:14" x14ac:dyDescent="0.35">
      <c r="B4413" s="2143"/>
      <c r="N4413" s="2143"/>
    </row>
    <row r="4414" spans="2:14" x14ac:dyDescent="0.35">
      <c r="B4414" s="2143"/>
      <c r="N4414" s="2143"/>
    </row>
    <row r="4415" spans="2:14" x14ac:dyDescent="0.35">
      <c r="B4415" s="2143"/>
      <c r="N4415" s="2143"/>
    </row>
    <row r="4416" spans="2:14" x14ac:dyDescent="0.35">
      <c r="B4416" s="2143"/>
      <c r="N4416" s="2143"/>
    </row>
    <row r="4417" spans="2:14" x14ac:dyDescent="0.35">
      <c r="B4417" s="2143"/>
      <c r="N4417" s="2143"/>
    </row>
    <row r="4418" spans="2:14" x14ac:dyDescent="0.35">
      <c r="B4418" s="2143"/>
      <c r="N4418" s="2143"/>
    </row>
    <row r="4419" spans="2:14" x14ac:dyDescent="0.35">
      <c r="B4419" s="2143"/>
      <c r="N4419" s="2143"/>
    </row>
    <row r="4420" spans="2:14" x14ac:dyDescent="0.35">
      <c r="B4420" s="2143"/>
      <c r="N4420" s="2143"/>
    </row>
    <row r="4421" spans="2:14" x14ac:dyDescent="0.35">
      <c r="B4421" s="2143"/>
      <c r="N4421" s="2143"/>
    </row>
    <row r="4422" spans="2:14" x14ac:dyDescent="0.35">
      <c r="B4422" s="2143"/>
      <c r="N4422" s="2143"/>
    </row>
    <row r="4423" spans="2:14" x14ac:dyDescent="0.35">
      <c r="B4423" s="2143"/>
      <c r="N4423" s="2143"/>
    </row>
    <row r="4424" spans="2:14" x14ac:dyDescent="0.35">
      <c r="B4424" s="2143"/>
      <c r="N4424" s="2143"/>
    </row>
    <row r="4425" spans="2:14" x14ac:dyDescent="0.35">
      <c r="B4425" s="2143"/>
      <c r="N4425" s="2143"/>
    </row>
    <row r="4426" spans="2:14" x14ac:dyDescent="0.35">
      <c r="B4426" s="2143"/>
      <c r="N4426" s="2143"/>
    </row>
    <row r="4427" spans="2:14" x14ac:dyDescent="0.35">
      <c r="B4427" s="2143"/>
      <c r="N4427" s="2143"/>
    </row>
    <row r="4428" spans="2:14" x14ac:dyDescent="0.35">
      <c r="B4428" s="2143"/>
      <c r="N4428" s="2143"/>
    </row>
    <row r="4429" spans="2:14" x14ac:dyDescent="0.35">
      <c r="B4429" s="2143"/>
      <c r="N4429" s="2143"/>
    </row>
    <row r="4430" spans="2:14" x14ac:dyDescent="0.35">
      <c r="B4430" s="2143"/>
      <c r="N4430" s="2143"/>
    </row>
    <row r="4431" spans="2:14" x14ac:dyDescent="0.35">
      <c r="B4431" s="2143"/>
      <c r="N4431" s="2143"/>
    </row>
    <row r="4432" spans="2:14" x14ac:dyDescent="0.35">
      <c r="B4432" s="2143"/>
      <c r="N4432" s="2143"/>
    </row>
    <row r="4433" spans="2:14" x14ac:dyDescent="0.35">
      <c r="B4433" s="2143"/>
      <c r="N4433" s="2143"/>
    </row>
    <row r="4434" spans="2:14" x14ac:dyDescent="0.35">
      <c r="B4434" s="2143"/>
      <c r="N4434" s="2143"/>
    </row>
    <row r="4435" spans="2:14" x14ac:dyDescent="0.35">
      <c r="B4435" s="2143"/>
      <c r="N4435" s="2143"/>
    </row>
    <row r="4436" spans="2:14" x14ac:dyDescent="0.35">
      <c r="B4436" s="2143"/>
      <c r="N4436" s="2143"/>
    </row>
    <row r="4437" spans="2:14" x14ac:dyDescent="0.35">
      <c r="B4437" s="2143"/>
      <c r="N4437" s="2143"/>
    </row>
    <row r="4438" spans="2:14" x14ac:dyDescent="0.35">
      <c r="B4438" s="2143"/>
      <c r="N4438" s="2143"/>
    </row>
    <row r="4439" spans="2:14" x14ac:dyDescent="0.35">
      <c r="B4439" s="2143"/>
      <c r="N4439" s="2143"/>
    </row>
    <row r="4440" spans="2:14" x14ac:dyDescent="0.35">
      <c r="B4440" s="2143"/>
      <c r="N4440" s="2143"/>
    </row>
    <row r="4441" spans="2:14" x14ac:dyDescent="0.35">
      <c r="B4441" s="2143"/>
      <c r="N4441" s="2143"/>
    </row>
    <row r="4442" spans="2:14" x14ac:dyDescent="0.35">
      <c r="B4442" s="2143"/>
      <c r="N4442" s="2143"/>
    </row>
    <row r="4443" spans="2:14" x14ac:dyDescent="0.35">
      <c r="B4443" s="2143"/>
      <c r="N4443" s="2143"/>
    </row>
    <row r="4444" spans="2:14" x14ac:dyDescent="0.35">
      <c r="B4444" s="2143"/>
      <c r="N4444" s="2143"/>
    </row>
    <row r="4445" spans="2:14" x14ac:dyDescent="0.35">
      <c r="B4445" s="2143"/>
      <c r="N4445" s="2143"/>
    </row>
    <row r="4446" spans="2:14" x14ac:dyDescent="0.35">
      <c r="B4446" s="2143"/>
      <c r="N4446" s="2143"/>
    </row>
    <row r="4447" spans="2:14" x14ac:dyDescent="0.35">
      <c r="B4447" s="2143"/>
      <c r="N4447" s="2143"/>
    </row>
    <row r="4448" spans="2:14" x14ac:dyDescent="0.35">
      <c r="B4448" s="2143"/>
      <c r="N4448" s="2143"/>
    </row>
    <row r="4449" spans="2:14" x14ac:dyDescent="0.35">
      <c r="B4449" s="2143"/>
      <c r="N4449" s="2143"/>
    </row>
    <row r="4450" spans="2:14" x14ac:dyDescent="0.35">
      <c r="B4450" s="2143"/>
      <c r="N4450" s="2143"/>
    </row>
    <row r="4451" spans="2:14" x14ac:dyDescent="0.35">
      <c r="B4451" s="2143"/>
      <c r="N4451" s="2143"/>
    </row>
    <row r="4452" spans="2:14" x14ac:dyDescent="0.35">
      <c r="B4452" s="2143"/>
      <c r="N4452" s="2143"/>
    </row>
    <row r="4453" spans="2:14" x14ac:dyDescent="0.35">
      <c r="B4453" s="2143"/>
      <c r="N4453" s="2143"/>
    </row>
    <row r="4454" spans="2:14" x14ac:dyDescent="0.35">
      <c r="B4454" s="2143"/>
      <c r="N4454" s="2143"/>
    </row>
    <row r="4455" spans="2:14" x14ac:dyDescent="0.35">
      <c r="B4455" s="2143"/>
      <c r="N4455" s="2143"/>
    </row>
    <row r="4456" spans="2:14" x14ac:dyDescent="0.35">
      <c r="B4456" s="2143"/>
      <c r="N4456" s="2143"/>
    </row>
    <row r="4457" spans="2:14" x14ac:dyDescent="0.35">
      <c r="B4457" s="2143"/>
      <c r="N4457" s="2143"/>
    </row>
    <row r="4458" spans="2:14" x14ac:dyDescent="0.35">
      <c r="B4458" s="2143"/>
      <c r="N4458" s="2143"/>
    </row>
    <row r="4459" spans="2:14" x14ac:dyDescent="0.35">
      <c r="B4459" s="2143"/>
      <c r="N4459" s="2143"/>
    </row>
    <row r="4460" spans="2:14" x14ac:dyDescent="0.35">
      <c r="B4460" s="2143"/>
      <c r="N4460" s="2143"/>
    </row>
    <row r="4461" spans="2:14" x14ac:dyDescent="0.35">
      <c r="B4461" s="2143"/>
      <c r="N4461" s="2143"/>
    </row>
    <row r="4462" spans="2:14" x14ac:dyDescent="0.35">
      <c r="B4462" s="2143"/>
      <c r="N4462" s="2143"/>
    </row>
    <row r="4463" spans="2:14" x14ac:dyDescent="0.35">
      <c r="B4463" s="2143"/>
      <c r="N4463" s="2143"/>
    </row>
    <row r="4464" spans="2:14" x14ac:dyDescent="0.35">
      <c r="B4464" s="2143"/>
      <c r="N4464" s="2143"/>
    </row>
    <row r="4465" spans="2:14" x14ac:dyDescent="0.35">
      <c r="B4465" s="2143"/>
      <c r="N4465" s="2143"/>
    </row>
    <row r="4466" spans="2:14" x14ac:dyDescent="0.35">
      <c r="B4466" s="2143"/>
      <c r="N4466" s="2143"/>
    </row>
    <row r="4467" spans="2:14" x14ac:dyDescent="0.35">
      <c r="B4467" s="2143"/>
      <c r="N4467" s="2143"/>
    </row>
    <row r="4468" spans="2:14" x14ac:dyDescent="0.35">
      <c r="B4468" s="2143"/>
      <c r="N4468" s="2143"/>
    </row>
    <row r="4469" spans="2:14" x14ac:dyDescent="0.35">
      <c r="B4469" s="2143"/>
      <c r="N4469" s="2143"/>
    </row>
    <row r="4470" spans="2:14" x14ac:dyDescent="0.35">
      <c r="B4470" s="2143"/>
      <c r="N4470" s="2143"/>
    </row>
    <row r="4471" spans="2:14" x14ac:dyDescent="0.35">
      <c r="B4471" s="2143"/>
      <c r="N4471" s="2143"/>
    </row>
    <row r="4472" spans="2:14" x14ac:dyDescent="0.35">
      <c r="B4472" s="2143"/>
      <c r="N4472" s="2143"/>
    </row>
    <row r="4473" spans="2:14" x14ac:dyDescent="0.35">
      <c r="B4473" s="2143"/>
      <c r="N4473" s="2143"/>
    </row>
    <row r="4474" spans="2:14" x14ac:dyDescent="0.35">
      <c r="B4474" s="2143"/>
      <c r="N4474" s="2143"/>
    </row>
    <row r="4475" spans="2:14" x14ac:dyDescent="0.35">
      <c r="B4475" s="2143"/>
      <c r="N4475" s="2143"/>
    </row>
    <row r="4476" spans="2:14" x14ac:dyDescent="0.35">
      <c r="B4476" s="2143"/>
      <c r="N4476" s="2143"/>
    </row>
    <row r="4477" spans="2:14" x14ac:dyDescent="0.35">
      <c r="B4477" s="2143"/>
      <c r="N4477" s="2143"/>
    </row>
    <row r="4478" spans="2:14" x14ac:dyDescent="0.35">
      <c r="B4478" s="2143"/>
      <c r="N4478" s="2143"/>
    </row>
    <row r="4479" spans="2:14" x14ac:dyDescent="0.35">
      <c r="B4479" s="2143"/>
      <c r="N4479" s="2143"/>
    </row>
    <row r="4480" spans="2:14" x14ac:dyDescent="0.35">
      <c r="B4480" s="2143"/>
      <c r="N4480" s="2143"/>
    </row>
    <row r="4481" spans="2:14" ht="15.5" customHeight="1" x14ac:dyDescent="0.35">
      <c r="B4481" s="2143"/>
      <c r="N4481" s="2143"/>
    </row>
    <row r="4482" spans="2:14" ht="15.5" customHeight="1" x14ac:dyDescent="0.35">
      <c r="B4482" s="2143"/>
      <c r="C4482" s="2732" t="s">
        <v>1982</v>
      </c>
      <c r="D4482" s="2732"/>
      <c r="E4482" s="2732"/>
      <c r="F4482" s="2732"/>
      <c r="G4482" s="2732"/>
      <c r="H4482" s="2732"/>
      <c r="I4482" s="2732"/>
      <c r="J4482" s="2732"/>
      <c r="K4482" s="2732"/>
      <c r="L4482" s="2732"/>
      <c r="M4482" s="2732"/>
      <c r="N4482" s="2143"/>
    </row>
    <row r="4483" spans="2:14" ht="15.5" customHeight="1" x14ac:dyDescent="0.35">
      <c r="B4483" s="2143"/>
      <c r="C4483" s="2732"/>
      <c r="D4483" s="2732"/>
      <c r="E4483" s="2732"/>
      <c r="F4483" s="2732"/>
      <c r="G4483" s="2732"/>
      <c r="H4483" s="2732"/>
      <c r="I4483" s="2732"/>
      <c r="J4483" s="2732"/>
      <c r="K4483" s="2732"/>
      <c r="L4483" s="2732"/>
      <c r="M4483" s="2732"/>
      <c r="N4483" s="2143"/>
    </row>
    <row r="4484" spans="2:14" ht="15.5" customHeight="1" x14ac:dyDescent="0.35">
      <c r="B4484" s="2143"/>
      <c r="C4484" s="2732"/>
      <c r="D4484" s="2732"/>
      <c r="E4484" s="2732"/>
      <c r="F4484" s="2732"/>
      <c r="G4484" s="2732"/>
      <c r="H4484" s="2732"/>
      <c r="I4484" s="2732"/>
      <c r="J4484" s="2732"/>
      <c r="K4484" s="2732"/>
      <c r="L4484" s="2732"/>
      <c r="M4484" s="2732"/>
      <c r="N4484" s="2143"/>
    </row>
    <row r="4485" spans="2:14" ht="15.5" customHeight="1" x14ac:dyDescent="0.35">
      <c r="B4485" s="2143"/>
      <c r="C4485" s="2732"/>
      <c r="D4485" s="2732"/>
      <c r="E4485" s="2732"/>
      <c r="F4485" s="2732"/>
      <c r="G4485" s="2732"/>
      <c r="H4485" s="2732"/>
      <c r="I4485" s="2732"/>
      <c r="J4485" s="2732"/>
      <c r="K4485" s="2732"/>
      <c r="L4485" s="2732"/>
      <c r="M4485" s="2732"/>
      <c r="N4485" s="2143"/>
    </row>
    <row r="4486" spans="2:14" ht="15.5" customHeight="1" x14ac:dyDescent="0.35">
      <c r="B4486" s="2143"/>
      <c r="C4486" s="2732"/>
      <c r="D4486" s="2732"/>
      <c r="E4486" s="2732"/>
      <c r="F4486" s="2732"/>
      <c r="G4486" s="2732"/>
      <c r="H4486" s="2732"/>
      <c r="I4486" s="2732"/>
      <c r="J4486" s="2732"/>
      <c r="K4486" s="2732"/>
      <c r="L4486" s="2732"/>
      <c r="M4486" s="2732"/>
      <c r="N4486" s="2143"/>
    </row>
    <row r="4487" spans="2:14" ht="15.5" customHeight="1" x14ac:dyDescent="0.35">
      <c r="B4487" s="2143"/>
      <c r="C4487" s="2732"/>
      <c r="D4487" s="2732"/>
      <c r="E4487" s="2732"/>
      <c r="F4487" s="2732"/>
      <c r="G4487" s="2732"/>
      <c r="H4487" s="2732"/>
      <c r="I4487" s="2732"/>
      <c r="J4487" s="2732"/>
      <c r="K4487" s="2732"/>
      <c r="L4487" s="2732"/>
      <c r="M4487" s="2732"/>
      <c r="N4487" s="2143"/>
    </row>
    <row r="4488" spans="2:14" ht="15.5" customHeight="1" x14ac:dyDescent="0.35">
      <c r="B4488" s="2143"/>
      <c r="N4488" s="2143"/>
    </row>
    <row r="4489" spans="2:14" ht="15.5" customHeight="1" x14ac:dyDescent="0.35">
      <c r="B4489" s="2143"/>
      <c r="N4489" s="2143"/>
    </row>
    <row r="4490" spans="2:14" x14ac:dyDescent="0.35">
      <c r="B4490" s="2143"/>
      <c r="N4490" s="2143"/>
    </row>
    <row r="4491" spans="2:14" x14ac:dyDescent="0.35">
      <c r="B4491" s="2143"/>
      <c r="N4491" s="2143"/>
    </row>
    <row r="4492" spans="2:14" x14ac:dyDescent="0.35">
      <c r="B4492" s="2143"/>
      <c r="N4492" s="2143"/>
    </row>
    <row r="4493" spans="2:14" x14ac:dyDescent="0.35">
      <c r="B4493" s="2143"/>
      <c r="N4493" s="2143"/>
    </row>
    <row r="4494" spans="2:14" x14ac:dyDescent="0.35">
      <c r="B4494" s="2143"/>
      <c r="N4494" s="2143"/>
    </row>
    <row r="4495" spans="2:14" x14ac:dyDescent="0.35">
      <c r="B4495" s="2143"/>
      <c r="N4495" s="2143"/>
    </row>
    <row r="4496" spans="2:14" x14ac:dyDescent="0.35">
      <c r="B4496" s="2143"/>
      <c r="N4496" s="2143"/>
    </row>
    <row r="4497" spans="2:14" x14ac:dyDescent="0.35">
      <c r="B4497" s="2143"/>
      <c r="N4497" s="2143"/>
    </row>
    <row r="4498" spans="2:14" x14ac:dyDescent="0.35">
      <c r="B4498" s="2143"/>
      <c r="N4498" s="2143"/>
    </row>
    <row r="4499" spans="2:14" x14ac:dyDescent="0.35">
      <c r="B4499" s="2143"/>
      <c r="N4499" s="2143"/>
    </row>
    <row r="4500" spans="2:14" x14ac:dyDescent="0.35">
      <c r="B4500" s="2143"/>
      <c r="N4500" s="2143"/>
    </row>
    <row r="4501" spans="2:14" x14ac:dyDescent="0.35">
      <c r="B4501" s="2143"/>
      <c r="N4501" s="2143"/>
    </row>
    <row r="4502" spans="2:14" x14ac:dyDescent="0.35">
      <c r="B4502" s="2143"/>
      <c r="N4502" s="2143"/>
    </row>
    <row r="4503" spans="2:14" x14ac:dyDescent="0.35">
      <c r="B4503" s="2143"/>
      <c r="N4503" s="2143"/>
    </row>
    <row r="4504" spans="2:14" x14ac:dyDescent="0.35">
      <c r="B4504" s="2143"/>
      <c r="N4504" s="2143"/>
    </row>
    <row r="4505" spans="2:14" x14ac:dyDescent="0.35">
      <c r="B4505" s="2143"/>
      <c r="N4505" s="2143"/>
    </row>
    <row r="4506" spans="2:14" ht="16" thickBot="1" x14ac:dyDescent="0.4">
      <c r="B4506" s="2143"/>
      <c r="N4506" s="2143"/>
    </row>
    <row r="4507" spans="2:14" ht="16" thickBot="1" x14ac:dyDescent="0.4">
      <c r="B4507" s="2143"/>
      <c r="D4507" s="2738" t="s">
        <v>1982</v>
      </c>
      <c r="E4507" s="2739"/>
      <c r="F4507" s="2740"/>
      <c r="N4507" s="2143"/>
    </row>
    <row r="4508" spans="2:14" x14ac:dyDescent="0.35">
      <c r="B4508" s="2143"/>
      <c r="C4508" s="2736" t="s">
        <v>1552</v>
      </c>
      <c r="D4508" s="2737"/>
      <c r="E4508" s="2737"/>
      <c r="F4508" s="2737"/>
      <c r="G4508" s="2737"/>
      <c r="H4508" s="2737"/>
      <c r="I4508" s="2737"/>
      <c r="J4508" s="2737"/>
      <c r="K4508" s="2737"/>
      <c r="L4508" s="2737"/>
      <c r="M4508" s="2737"/>
      <c r="N4508" s="2143"/>
    </row>
    <row r="4509" spans="2:14" x14ac:dyDescent="0.35">
      <c r="B4509" s="2143"/>
      <c r="C4509" s="2736"/>
      <c r="D4509" s="2737"/>
      <c r="E4509" s="2737"/>
      <c r="F4509" s="2737"/>
      <c r="G4509" s="2737"/>
      <c r="H4509" s="2737"/>
      <c r="I4509" s="2737"/>
      <c r="J4509" s="2737"/>
      <c r="K4509" s="2737"/>
      <c r="L4509" s="2737"/>
      <c r="M4509" s="2737"/>
      <c r="N4509" s="2143"/>
    </row>
    <row r="4510" spans="2:14" x14ac:dyDescent="0.35">
      <c r="B4510" s="2143"/>
      <c r="N4510" s="2143"/>
    </row>
    <row r="4511" spans="2:14" x14ac:dyDescent="0.35">
      <c r="B4511" s="2143"/>
      <c r="N4511" s="2143"/>
    </row>
    <row r="4512" spans="2:14" x14ac:dyDescent="0.35">
      <c r="B4512" s="2143"/>
      <c r="N4512" s="2143"/>
    </row>
    <row r="4513" spans="2:14" x14ac:dyDescent="0.35">
      <c r="B4513" s="2143"/>
      <c r="N4513" s="2143"/>
    </row>
    <row r="4514" spans="2:14" x14ac:dyDescent="0.35">
      <c r="B4514" s="2143"/>
      <c r="N4514" s="2143"/>
    </row>
    <row r="4515" spans="2:14" x14ac:dyDescent="0.35">
      <c r="B4515" s="2143"/>
      <c r="N4515" s="2143"/>
    </row>
    <row r="4516" spans="2:14" x14ac:dyDescent="0.35">
      <c r="B4516" s="2143"/>
      <c r="N4516" s="2143"/>
    </row>
    <row r="4517" spans="2:14" x14ac:dyDescent="0.35">
      <c r="B4517" s="2143"/>
      <c r="N4517" s="2143"/>
    </row>
    <row r="4518" spans="2:14" x14ac:dyDescent="0.35">
      <c r="B4518" s="2143"/>
      <c r="N4518" s="2143"/>
    </row>
    <row r="4519" spans="2:14" x14ac:dyDescent="0.35">
      <c r="B4519" s="2143"/>
      <c r="N4519" s="2143"/>
    </row>
    <row r="4520" spans="2:14" x14ac:dyDescent="0.35">
      <c r="B4520" s="2143"/>
      <c r="N4520" s="2143"/>
    </row>
    <row r="4521" spans="2:14" x14ac:dyDescent="0.35">
      <c r="B4521" s="2143"/>
      <c r="N4521" s="2143"/>
    </row>
    <row r="4522" spans="2:14" x14ac:dyDescent="0.35">
      <c r="B4522" s="2143"/>
      <c r="N4522" s="2143"/>
    </row>
    <row r="4523" spans="2:14" x14ac:dyDescent="0.35">
      <c r="B4523" s="2143"/>
      <c r="N4523" s="2143"/>
    </row>
    <row r="4524" spans="2:14" x14ac:dyDescent="0.35">
      <c r="B4524" s="2143"/>
      <c r="N4524" s="2143"/>
    </row>
    <row r="4525" spans="2:14" x14ac:dyDescent="0.35">
      <c r="B4525" s="2143"/>
      <c r="N4525" s="2143"/>
    </row>
    <row r="4526" spans="2:14" x14ac:dyDescent="0.35">
      <c r="B4526" s="2143"/>
      <c r="N4526" s="2143"/>
    </row>
    <row r="4527" spans="2:14" x14ac:dyDescent="0.35">
      <c r="B4527" s="2143"/>
      <c r="N4527" s="2143"/>
    </row>
    <row r="4528" spans="2:14" x14ac:dyDescent="0.35">
      <c r="B4528" s="2143"/>
      <c r="N4528" s="2143"/>
    </row>
    <row r="4529" spans="2:14" x14ac:dyDescent="0.35">
      <c r="B4529" s="2143"/>
      <c r="N4529" s="2143"/>
    </row>
    <row r="4530" spans="2:14" x14ac:dyDescent="0.35">
      <c r="B4530" s="2143"/>
      <c r="N4530" s="2143"/>
    </row>
    <row r="4531" spans="2:14" x14ac:dyDescent="0.35">
      <c r="B4531" s="2143"/>
      <c r="N4531" s="2143"/>
    </row>
    <row r="4532" spans="2:14" x14ac:dyDescent="0.35">
      <c r="B4532" s="2143"/>
      <c r="N4532" s="2143"/>
    </row>
    <row r="4533" spans="2:14" x14ac:dyDescent="0.35">
      <c r="B4533" s="2143"/>
      <c r="N4533" s="2143"/>
    </row>
    <row r="4534" spans="2:14" x14ac:dyDescent="0.35">
      <c r="B4534" s="2143"/>
      <c r="N4534" s="2143"/>
    </row>
    <row r="4535" spans="2:14" x14ac:dyDescent="0.35">
      <c r="B4535" s="2143"/>
      <c r="N4535" s="2143"/>
    </row>
    <row r="4536" spans="2:14" x14ac:dyDescent="0.35">
      <c r="B4536" s="2143"/>
      <c r="N4536" s="2143"/>
    </row>
    <row r="4537" spans="2:14" x14ac:dyDescent="0.35">
      <c r="B4537" s="2143"/>
      <c r="N4537" s="2143"/>
    </row>
    <row r="4538" spans="2:14" x14ac:dyDescent="0.35">
      <c r="B4538" s="2143"/>
      <c r="N4538" s="2143"/>
    </row>
    <row r="4539" spans="2:14" x14ac:dyDescent="0.35">
      <c r="B4539" s="2143"/>
      <c r="N4539" s="2143"/>
    </row>
    <row r="4540" spans="2:14" x14ac:dyDescent="0.35">
      <c r="B4540" s="2143"/>
      <c r="N4540" s="2143"/>
    </row>
    <row r="4541" spans="2:14" x14ac:dyDescent="0.35">
      <c r="B4541" s="2143"/>
      <c r="N4541" s="2143"/>
    </row>
    <row r="4542" spans="2:14" x14ac:dyDescent="0.35">
      <c r="B4542" s="2143"/>
      <c r="N4542" s="2143"/>
    </row>
    <row r="4543" spans="2:14" x14ac:dyDescent="0.35">
      <c r="B4543" s="2143"/>
      <c r="N4543" s="2143"/>
    </row>
    <row r="4544" spans="2:14" x14ac:dyDescent="0.35">
      <c r="B4544" s="2143"/>
      <c r="N4544" s="2143"/>
    </row>
    <row r="4545" spans="2:14" x14ac:dyDescent="0.35">
      <c r="B4545" s="2143"/>
      <c r="N4545" s="2143"/>
    </row>
    <row r="4546" spans="2:14" x14ac:dyDescent="0.35">
      <c r="B4546" s="2143"/>
      <c r="N4546" s="2143"/>
    </row>
    <row r="4547" spans="2:14" x14ac:dyDescent="0.35">
      <c r="B4547" s="2143"/>
      <c r="N4547" s="2143"/>
    </row>
    <row r="4548" spans="2:14" x14ac:dyDescent="0.35">
      <c r="B4548" s="2143"/>
      <c r="N4548" s="2143"/>
    </row>
    <row r="4549" spans="2:14" x14ac:dyDescent="0.35">
      <c r="B4549" s="2143"/>
      <c r="N4549" s="2143"/>
    </row>
    <row r="4550" spans="2:14" x14ac:dyDescent="0.35">
      <c r="B4550" s="2143"/>
      <c r="N4550" s="2143"/>
    </row>
    <row r="4551" spans="2:14" x14ac:dyDescent="0.35">
      <c r="B4551" s="2143"/>
      <c r="N4551" s="2143"/>
    </row>
    <row r="4552" spans="2:14" x14ac:dyDescent="0.35">
      <c r="B4552" s="2143"/>
      <c r="N4552" s="2143"/>
    </row>
    <row r="4553" spans="2:14" x14ac:dyDescent="0.35">
      <c r="B4553" s="2143"/>
      <c r="N4553" s="2143"/>
    </row>
    <row r="4554" spans="2:14" x14ac:dyDescent="0.35">
      <c r="B4554" s="2143"/>
      <c r="N4554" s="2143"/>
    </row>
    <row r="4555" spans="2:14" x14ac:dyDescent="0.35">
      <c r="B4555" s="2143"/>
      <c r="N4555" s="2143"/>
    </row>
    <row r="4556" spans="2:14" x14ac:dyDescent="0.35">
      <c r="B4556" s="2143"/>
      <c r="N4556" s="2143"/>
    </row>
    <row r="4557" spans="2:14" x14ac:dyDescent="0.35">
      <c r="B4557" s="2143"/>
      <c r="N4557" s="2143"/>
    </row>
    <row r="4558" spans="2:14" x14ac:dyDescent="0.35">
      <c r="B4558" s="2143"/>
      <c r="N4558" s="2143"/>
    </row>
    <row r="4559" spans="2:14" x14ac:dyDescent="0.35">
      <c r="B4559" s="2143"/>
      <c r="N4559" s="2143"/>
    </row>
    <row r="4560" spans="2:14" x14ac:dyDescent="0.35">
      <c r="B4560" s="2143"/>
      <c r="N4560" s="2143"/>
    </row>
    <row r="4561" spans="2:14" x14ac:dyDescent="0.35">
      <c r="B4561" s="2143"/>
      <c r="N4561" s="2143"/>
    </row>
    <row r="4562" spans="2:14" x14ac:dyDescent="0.35">
      <c r="B4562" s="2143"/>
      <c r="N4562" s="2143"/>
    </row>
    <row r="4563" spans="2:14" x14ac:dyDescent="0.35">
      <c r="B4563" s="2143"/>
      <c r="N4563" s="2143"/>
    </row>
    <row r="4564" spans="2:14" x14ac:dyDescent="0.35">
      <c r="B4564" s="2143"/>
      <c r="N4564" s="2143"/>
    </row>
    <row r="4565" spans="2:14" x14ac:dyDescent="0.35">
      <c r="B4565" s="2143"/>
      <c r="N4565" s="2143"/>
    </row>
    <row r="4566" spans="2:14" x14ac:dyDescent="0.35">
      <c r="B4566" s="2143"/>
      <c r="N4566" s="2143"/>
    </row>
    <row r="4567" spans="2:14" x14ac:dyDescent="0.35">
      <c r="B4567" s="2143"/>
      <c r="N4567" s="2143"/>
    </row>
    <row r="4568" spans="2:14" x14ac:dyDescent="0.35">
      <c r="B4568" s="2143"/>
      <c r="N4568" s="2143"/>
    </row>
    <row r="4569" spans="2:14" x14ac:dyDescent="0.35">
      <c r="B4569" s="2143"/>
      <c r="N4569" s="2143"/>
    </row>
    <row r="4570" spans="2:14" x14ac:dyDescent="0.35">
      <c r="B4570" s="2143"/>
      <c r="N4570" s="2143"/>
    </row>
    <row r="4571" spans="2:14" x14ac:dyDescent="0.35">
      <c r="B4571" s="2143"/>
      <c r="N4571" s="2143"/>
    </row>
    <row r="4572" spans="2:14" x14ac:dyDescent="0.35">
      <c r="B4572" s="2143"/>
      <c r="N4572" s="2143"/>
    </row>
    <row r="4573" spans="2:14" x14ac:dyDescent="0.35">
      <c r="B4573" s="2143"/>
      <c r="N4573" s="2143"/>
    </row>
    <row r="4574" spans="2:14" x14ac:dyDescent="0.35">
      <c r="B4574" s="2143"/>
      <c r="N4574" s="2143"/>
    </row>
    <row r="4575" spans="2:14" x14ac:dyDescent="0.35">
      <c r="B4575" s="2143"/>
      <c r="N4575" s="2143"/>
    </row>
    <row r="4576" spans="2:14" x14ac:dyDescent="0.35">
      <c r="B4576" s="2143"/>
      <c r="N4576" s="2143"/>
    </row>
    <row r="4577" spans="2:14" x14ac:dyDescent="0.35">
      <c r="B4577" s="2143"/>
      <c r="N4577" s="2143"/>
    </row>
    <row r="4578" spans="2:14" x14ac:dyDescent="0.35">
      <c r="B4578" s="2143"/>
      <c r="N4578" s="2143"/>
    </row>
    <row r="4579" spans="2:14" x14ac:dyDescent="0.35">
      <c r="B4579" s="2143"/>
      <c r="N4579" s="2143"/>
    </row>
    <row r="4580" spans="2:14" x14ac:dyDescent="0.35">
      <c r="B4580" s="2143"/>
      <c r="N4580" s="2143"/>
    </row>
    <row r="4581" spans="2:14" x14ac:dyDescent="0.35">
      <c r="B4581" s="2143"/>
      <c r="N4581" s="2143"/>
    </row>
    <row r="4582" spans="2:14" x14ac:dyDescent="0.35">
      <c r="B4582" s="2143"/>
      <c r="N4582" s="2143"/>
    </row>
    <row r="4583" spans="2:14" x14ac:dyDescent="0.35">
      <c r="B4583" s="2143"/>
      <c r="N4583" s="2143"/>
    </row>
    <row r="4584" spans="2:14" x14ac:dyDescent="0.35">
      <c r="B4584" s="2143"/>
      <c r="N4584" s="2143"/>
    </row>
    <row r="4585" spans="2:14" x14ac:dyDescent="0.35">
      <c r="B4585" s="2143"/>
      <c r="N4585" s="2143"/>
    </row>
    <row r="4586" spans="2:14" x14ac:dyDescent="0.35">
      <c r="B4586" s="2143"/>
      <c r="N4586" s="2143"/>
    </row>
    <row r="4587" spans="2:14" x14ac:dyDescent="0.35">
      <c r="B4587" s="2143"/>
      <c r="N4587" s="2143"/>
    </row>
    <row r="4588" spans="2:14" x14ac:dyDescent="0.35">
      <c r="B4588" s="2143"/>
      <c r="N4588" s="2143"/>
    </row>
    <row r="4589" spans="2:14" x14ac:dyDescent="0.35">
      <c r="B4589" s="2143"/>
      <c r="N4589" s="2143"/>
    </row>
    <row r="4590" spans="2:14" x14ac:dyDescent="0.35">
      <c r="B4590" s="2143"/>
      <c r="N4590" s="2143"/>
    </row>
    <row r="4591" spans="2:14" x14ac:dyDescent="0.35">
      <c r="B4591" s="2143"/>
      <c r="N4591" s="2143"/>
    </row>
    <row r="4592" spans="2:14" x14ac:dyDescent="0.35">
      <c r="B4592" s="2143"/>
      <c r="N4592" s="2143"/>
    </row>
    <row r="4593" spans="2:14" x14ac:dyDescent="0.35">
      <c r="B4593" s="2143"/>
      <c r="N4593" s="2143"/>
    </row>
    <row r="4594" spans="2:14" x14ac:dyDescent="0.35">
      <c r="B4594" s="2143"/>
      <c r="N4594" s="2143"/>
    </row>
    <row r="4595" spans="2:14" x14ac:dyDescent="0.35">
      <c r="B4595" s="2143"/>
      <c r="N4595" s="2143"/>
    </row>
    <row r="4596" spans="2:14" x14ac:dyDescent="0.35">
      <c r="B4596" s="2143"/>
      <c r="N4596" s="2143"/>
    </row>
    <row r="4597" spans="2:14" x14ac:dyDescent="0.35">
      <c r="B4597" s="2143"/>
      <c r="N4597" s="2143"/>
    </row>
    <row r="4598" spans="2:14" x14ac:dyDescent="0.35">
      <c r="B4598" s="2143"/>
      <c r="N4598" s="2143"/>
    </row>
    <row r="4599" spans="2:14" x14ac:dyDescent="0.35">
      <c r="B4599" s="2143"/>
      <c r="N4599" s="2143"/>
    </row>
    <row r="4600" spans="2:14" x14ac:dyDescent="0.35">
      <c r="B4600" s="2143"/>
      <c r="N4600" s="2143"/>
    </row>
    <row r="4601" spans="2:14" x14ac:dyDescent="0.35">
      <c r="B4601" s="2143"/>
      <c r="N4601" s="2143"/>
    </row>
    <row r="4602" spans="2:14" x14ac:dyDescent="0.35">
      <c r="B4602" s="2143"/>
      <c r="N4602" s="2143"/>
    </row>
    <row r="4603" spans="2:14" x14ac:dyDescent="0.35">
      <c r="B4603" s="2143"/>
      <c r="N4603" s="2143"/>
    </row>
    <row r="4604" spans="2:14" x14ac:dyDescent="0.35">
      <c r="B4604" s="2143"/>
      <c r="N4604" s="2143"/>
    </row>
    <row r="4605" spans="2:14" x14ac:dyDescent="0.35">
      <c r="B4605" s="2143"/>
      <c r="N4605" s="2143"/>
    </row>
    <row r="4606" spans="2:14" x14ac:dyDescent="0.35">
      <c r="B4606" s="2143"/>
      <c r="N4606" s="2143"/>
    </row>
    <row r="4607" spans="2:14" x14ac:dyDescent="0.35">
      <c r="B4607" s="2143"/>
      <c r="N4607" s="2143"/>
    </row>
    <row r="4608" spans="2:14" x14ac:dyDescent="0.35">
      <c r="B4608" s="2143"/>
      <c r="N4608" s="2143"/>
    </row>
    <row r="4609" spans="2:14" x14ac:dyDescent="0.35">
      <c r="B4609" s="2143"/>
      <c r="N4609" s="2143"/>
    </row>
    <row r="4610" spans="2:14" x14ac:dyDescent="0.35">
      <c r="B4610" s="2143"/>
      <c r="N4610" s="2143"/>
    </row>
    <row r="4611" spans="2:14" x14ac:dyDescent="0.35">
      <c r="B4611" s="2143"/>
      <c r="N4611" s="2143"/>
    </row>
    <row r="4612" spans="2:14" x14ac:dyDescent="0.35">
      <c r="B4612" s="2143"/>
      <c r="N4612" s="2143"/>
    </row>
    <row r="4613" spans="2:14" x14ac:dyDescent="0.35">
      <c r="B4613" s="2143"/>
      <c r="N4613" s="2143"/>
    </row>
    <row r="4614" spans="2:14" x14ac:dyDescent="0.35">
      <c r="B4614" s="2143"/>
      <c r="N4614" s="2143"/>
    </row>
    <row r="4615" spans="2:14" x14ac:dyDescent="0.35">
      <c r="B4615" s="2143"/>
      <c r="N4615" s="2143"/>
    </row>
    <row r="4616" spans="2:14" x14ac:dyDescent="0.35">
      <c r="B4616" s="2143"/>
      <c r="N4616" s="2143"/>
    </row>
    <row r="4617" spans="2:14" x14ac:dyDescent="0.35">
      <c r="B4617" s="2143"/>
      <c r="N4617" s="2143"/>
    </row>
    <row r="4618" spans="2:14" x14ac:dyDescent="0.35">
      <c r="B4618" s="2143"/>
      <c r="N4618" s="2143"/>
    </row>
    <row r="4619" spans="2:14" x14ac:dyDescent="0.35">
      <c r="B4619" s="2143"/>
      <c r="N4619" s="2143"/>
    </row>
    <row r="4620" spans="2:14" x14ac:dyDescent="0.35">
      <c r="B4620" s="2143"/>
      <c r="N4620" s="2143"/>
    </row>
    <row r="4621" spans="2:14" x14ac:dyDescent="0.35">
      <c r="B4621" s="2143"/>
      <c r="N4621" s="2143"/>
    </row>
    <row r="4622" spans="2:14" x14ac:dyDescent="0.35">
      <c r="B4622" s="2143"/>
      <c r="N4622" s="2143"/>
    </row>
    <row r="4623" spans="2:14" x14ac:dyDescent="0.35">
      <c r="B4623" s="2143"/>
      <c r="N4623" s="2143"/>
    </row>
    <row r="4624" spans="2:14" x14ac:dyDescent="0.35">
      <c r="B4624" s="2143"/>
      <c r="N4624" s="2143"/>
    </row>
    <row r="4625" spans="2:14" x14ac:dyDescent="0.35">
      <c r="B4625" s="2143"/>
      <c r="N4625" s="2143"/>
    </row>
    <row r="4626" spans="2:14" x14ac:dyDescent="0.35">
      <c r="B4626" s="2143"/>
      <c r="N4626" s="2143"/>
    </row>
    <row r="4627" spans="2:14" x14ac:dyDescent="0.35">
      <c r="B4627" s="2143"/>
      <c r="N4627" s="2143"/>
    </row>
    <row r="4628" spans="2:14" x14ac:dyDescent="0.35">
      <c r="B4628" s="2143"/>
      <c r="N4628" s="2143"/>
    </row>
    <row r="4629" spans="2:14" x14ac:dyDescent="0.35">
      <c r="B4629" s="2143"/>
      <c r="N4629" s="2143"/>
    </row>
    <row r="4630" spans="2:14" x14ac:dyDescent="0.35">
      <c r="B4630" s="2143"/>
      <c r="N4630" s="2143"/>
    </row>
    <row r="4631" spans="2:14" x14ac:dyDescent="0.35">
      <c r="B4631" s="2143"/>
      <c r="N4631" s="2143"/>
    </row>
    <row r="4632" spans="2:14" x14ac:dyDescent="0.35">
      <c r="B4632" s="2143"/>
      <c r="N4632" s="2143"/>
    </row>
    <row r="4633" spans="2:14" x14ac:dyDescent="0.35">
      <c r="B4633" s="2143"/>
      <c r="N4633" s="2143"/>
    </row>
    <row r="4634" spans="2:14" x14ac:dyDescent="0.35">
      <c r="B4634" s="2143"/>
      <c r="N4634" s="2143"/>
    </row>
    <row r="4635" spans="2:14" x14ac:dyDescent="0.35">
      <c r="B4635" s="2143"/>
      <c r="N4635" s="2143"/>
    </row>
    <row r="4636" spans="2:14" x14ac:dyDescent="0.35">
      <c r="B4636" s="2143"/>
      <c r="N4636" s="2143"/>
    </row>
    <row r="4637" spans="2:14" x14ac:dyDescent="0.35">
      <c r="B4637" s="2143"/>
      <c r="N4637" s="2143"/>
    </row>
    <row r="4638" spans="2:14" x14ac:dyDescent="0.35">
      <c r="B4638" s="2143"/>
      <c r="N4638" s="2143"/>
    </row>
    <row r="4639" spans="2:14" x14ac:dyDescent="0.35">
      <c r="B4639" s="2143"/>
      <c r="N4639" s="2143"/>
    </row>
    <row r="4640" spans="2:14" x14ac:dyDescent="0.35">
      <c r="B4640" s="2143"/>
      <c r="N4640" s="2143"/>
    </row>
    <row r="4641" spans="2:14" x14ac:dyDescent="0.35">
      <c r="B4641" s="2143"/>
      <c r="N4641" s="2143"/>
    </row>
    <row r="4642" spans="2:14" x14ac:dyDescent="0.35">
      <c r="B4642" s="2143"/>
      <c r="N4642" s="2143"/>
    </row>
    <row r="4643" spans="2:14" x14ac:dyDescent="0.35">
      <c r="B4643" s="2143"/>
      <c r="N4643" s="2143"/>
    </row>
    <row r="4644" spans="2:14" x14ac:dyDescent="0.35">
      <c r="B4644" s="2143"/>
      <c r="N4644" s="2143"/>
    </row>
    <row r="4645" spans="2:14" x14ac:dyDescent="0.35">
      <c r="B4645" s="2143"/>
      <c r="N4645" s="2143"/>
    </row>
    <row r="4646" spans="2:14" x14ac:dyDescent="0.35">
      <c r="B4646" s="2143"/>
      <c r="N4646" s="2143"/>
    </row>
    <row r="4647" spans="2:14" x14ac:dyDescent="0.35">
      <c r="B4647" s="2143"/>
      <c r="N4647" s="2143"/>
    </row>
    <row r="4648" spans="2:14" x14ac:dyDescent="0.35">
      <c r="B4648" s="2143"/>
      <c r="N4648" s="2143"/>
    </row>
    <row r="4649" spans="2:14" x14ac:dyDescent="0.35">
      <c r="B4649" s="2143"/>
      <c r="N4649" s="2143"/>
    </row>
    <row r="4650" spans="2:14" x14ac:dyDescent="0.35">
      <c r="B4650" s="2143"/>
      <c r="N4650" s="2143"/>
    </row>
    <row r="4651" spans="2:14" x14ac:dyDescent="0.35">
      <c r="B4651" s="2143"/>
      <c r="N4651" s="2143"/>
    </row>
    <row r="4652" spans="2:14" x14ac:dyDescent="0.35">
      <c r="B4652" s="2143"/>
      <c r="N4652" s="2143"/>
    </row>
    <row r="4653" spans="2:14" x14ac:dyDescent="0.35">
      <c r="B4653" s="2143"/>
      <c r="N4653" s="2143"/>
    </row>
    <row r="4654" spans="2:14" x14ac:dyDescent="0.35">
      <c r="B4654" s="2143"/>
      <c r="N4654" s="2143"/>
    </row>
    <row r="4655" spans="2:14" x14ac:dyDescent="0.35">
      <c r="B4655" s="2143"/>
      <c r="N4655" s="2143"/>
    </row>
    <row r="4656" spans="2:14" x14ac:dyDescent="0.35">
      <c r="B4656" s="2143"/>
      <c r="N4656" s="2143"/>
    </row>
    <row r="4657" spans="2:14" x14ac:dyDescent="0.35">
      <c r="B4657" s="2143"/>
      <c r="N4657" s="2143"/>
    </row>
    <row r="4658" spans="2:14" x14ac:dyDescent="0.35">
      <c r="B4658" s="2143"/>
      <c r="N4658" s="2143"/>
    </row>
    <row r="4659" spans="2:14" x14ac:dyDescent="0.35">
      <c r="B4659" s="2143"/>
      <c r="N4659" s="2143"/>
    </row>
    <row r="4660" spans="2:14" x14ac:dyDescent="0.35">
      <c r="B4660" s="2143"/>
      <c r="N4660" s="2143"/>
    </row>
    <row r="4661" spans="2:14" x14ac:dyDescent="0.35">
      <c r="B4661" s="2143"/>
      <c r="N4661" s="2143"/>
    </row>
    <row r="4662" spans="2:14" x14ac:dyDescent="0.35">
      <c r="B4662" s="2143"/>
      <c r="N4662" s="2143"/>
    </row>
    <row r="4663" spans="2:14" x14ac:dyDescent="0.35">
      <c r="B4663" s="2143"/>
      <c r="N4663" s="2143"/>
    </row>
    <row r="4664" spans="2:14" x14ac:dyDescent="0.35">
      <c r="B4664" s="2143"/>
      <c r="N4664" s="2143"/>
    </row>
    <row r="4665" spans="2:14" x14ac:dyDescent="0.35">
      <c r="B4665" s="2143"/>
      <c r="N4665" s="2143"/>
    </row>
    <row r="4666" spans="2:14" x14ac:dyDescent="0.35">
      <c r="B4666" s="2143"/>
      <c r="N4666" s="2143"/>
    </row>
    <row r="4667" spans="2:14" x14ac:dyDescent="0.35">
      <c r="B4667" s="2143"/>
      <c r="N4667" s="2143"/>
    </row>
    <row r="4668" spans="2:14" x14ac:dyDescent="0.35">
      <c r="B4668" s="2143"/>
      <c r="N4668" s="2143"/>
    </row>
    <row r="4669" spans="2:14" x14ac:dyDescent="0.35">
      <c r="B4669" s="2143"/>
      <c r="N4669" s="2143"/>
    </row>
    <row r="4670" spans="2:14" x14ac:dyDescent="0.35">
      <c r="B4670" s="2143"/>
      <c r="N4670" s="2143"/>
    </row>
    <row r="4671" spans="2:14" x14ac:dyDescent="0.35">
      <c r="B4671" s="2143"/>
      <c r="N4671" s="2143"/>
    </row>
    <row r="4672" spans="2:14" x14ac:dyDescent="0.35">
      <c r="B4672" s="2143"/>
      <c r="N4672" s="2143"/>
    </row>
    <row r="4673" spans="2:14" x14ac:dyDescent="0.35">
      <c r="B4673" s="2143"/>
      <c r="N4673" s="2143"/>
    </row>
    <row r="4674" spans="2:14" x14ac:dyDescent="0.35">
      <c r="B4674" s="2143"/>
      <c r="N4674" s="2143"/>
    </row>
    <row r="4675" spans="2:14" x14ac:dyDescent="0.35">
      <c r="B4675" s="2143"/>
      <c r="N4675" s="2143"/>
    </row>
    <row r="4676" spans="2:14" x14ac:dyDescent="0.35">
      <c r="B4676" s="2143"/>
      <c r="N4676" s="2143"/>
    </row>
    <row r="4677" spans="2:14" x14ac:dyDescent="0.35">
      <c r="B4677" s="2143"/>
      <c r="N4677" s="2143"/>
    </row>
    <row r="4678" spans="2:14" x14ac:dyDescent="0.35">
      <c r="B4678" s="2143"/>
      <c r="N4678" s="2143"/>
    </row>
    <row r="4679" spans="2:14" x14ac:dyDescent="0.35">
      <c r="B4679" s="2143"/>
      <c r="N4679" s="2143"/>
    </row>
    <row r="4680" spans="2:14" x14ac:dyDescent="0.35">
      <c r="B4680" s="2143"/>
      <c r="N4680" s="2143"/>
    </row>
    <row r="4681" spans="2:14" x14ac:dyDescent="0.35">
      <c r="B4681" s="2143"/>
      <c r="N4681" s="2143"/>
    </row>
    <row r="4682" spans="2:14" x14ac:dyDescent="0.35">
      <c r="B4682" s="2143"/>
      <c r="N4682" s="2143"/>
    </row>
    <row r="4683" spans="2:14" x14ac:dyDescent="0.35">
      <c r="B4683" s="2143"/>
      <c r="N4683" s="2143"/>
    </row>
    <row r="4684" spans="2:14" x14ac:dyDescent="0.35">
      <c r="B4684" s="2143"/>
      <c r="N4684" s="2143"/>
    </row>
    <row r="4685" spans="2:14" x14ac:dyDescent="0.35">
      <c r="B4685" s="2143"/>
      <c r="N4685" s="2143"/>
    </row>
    <row r="4686" spans="2:14" x14ac:dyDescent="0.35">
      <c r="B4686" s="2143"/>
      <c r="N4686" s="2143"/>
    </row>
    <row r="4687" spans="2:14" x14ac:dyDescent="0.35">
      <c r="B4687" s="2143"/>
      <c r="N4687" s="2143"/>
    </row>
    <row r="4688" spans="2:14" x14ac:dyDescent="0.35">
      <c r="B4688" s="2143"/>
      <c r="N4688" s="2143"/>
    </row>
    <row r="4689" spans="2:14" x14ac:dyDescent="0.35">
      <c r="B4689" s="2143"/>
      <c r="N4689" s="2143"/>
    </row>
    <row r="4690" spans="2:14" x14ac:dyDescent="0.35">
      <c r="B4690" s="2143"/>
      <c r="N4690" s="2143"/>
    </row>
    <row r="4691" spans="2:14" x14ac:dyDescent="0.35">
      <c r="B4691" s="2143"/>
      <c r="N4691" s="2143"/>
    </row>
    <row r="4692" spans="2:14" x14ac:dyDescent="0.35">
      <c r="B4692" s="2143"/>
      <c r="N4692" s="2143"/>
    </row>
    <row r="4693" spans="2:14" x14ac:dyDescent="0.35">
      <c r="B4693" s="2143"/>
      <c r="N4693" s="2143"/>
    </row>
    <row r="4694" spans="2:14" x14ac:dyDescent="0.35">
      <c r="B4694" s="2143"/>
      <c r="N4694" s="2143"/>
    </row>
    <row r="4695" spans="2:14" x14ac:dyDescent="0.35">
      <c r="B4695" s="2143"/>
      <c r="N4695" s="2143"/>
    </row>
    <row r="4696" spans="2:14" x14ac:dyDescent="0.35">
      <c r="B4696" s="2143"/>
      <c r="N4696" s="2143"/>
    </row>
    <row r="4697" spans="2:14" x14ac:dyDescent="0.35">
      <c r="B4697" s="2143"/>
      <c r="N4697" s="2143"/>
    </row>
    <row r="4698" spans="2:14" x14ac:dyDescent="0.35">
      <c r="B4698" s="2143"/>
      <c r="N4698" s="2143"/>
    </row>
    <row r="4699" spans="2:14" x14ac:dyDescent="0.35">
      <c r="B4699" s="2143"/>
      <c r="N4699" s="2143"/>
    </row>
    <row r="4700" spans="2:14" x14ac:dyDescent="0.35">
      <c r="B4700" s="2143"/>
      <c r="N4700" s="2143"/>
    </row>
    <row r="4701" spans="2:14" x14ac:dyDescent="0.35">
      <c r="B4701" s="2143"/>
      <c r="N4701" s="2143"/>
    </row>
    <row r="4702" spans="2:14" x14ac:dyDescent="0.35">
      <c r="B4702" s="2143"/>
      <c r="N4702" s="2143"/>
    </row>
    <row r="4703" spans="2:14" x14ac:dyDescent="0.35">
      <c r="B4703" s="2143"/>
      <c r="N4703" s="2143"/>
    </row>
    <row r="4704" spans="2:14" x14ac:dyDescent="0.35">
      <c r="B4704" s="2143"/>
      <c r="N4704" s="2143"/>
    </row>
    <row r="4705" spans="2:14" x14ac:dyDescent="0.35">
      <c r="B4705" s="2143"/>
      <c r="N4705" s="2143"/>
    </row>
    <row r="4706" spans="2:14" x14ac:dyDescent="0.35">
      <c r="B4706" s="2143"/>
      <c r="N4706" s="2143"/>
    </row>
    <row r="4707" spans="2:14" x14ac:dyDescent="0.35">
      <c r="B4707" s="2143"/>
      <c r="N4707" s="2143"/>
    </row>
    <row r="4708" spans="2:14" x14ac:dyDescent="0.35">
      <c r="B4708" s="2143"/>
      <c r="N4708" s="2143"/>
    </row>
    <row r="4709" spans="2:14" x14ac:dyDescent="0.35">
      <c r="B4709" s="2143"/>
      <c r="N4709" s="2143"/>
    </row>
    <row r="4710" spans="2:14" x14ac:dyDescent="0.35">
      <c r="B4710" s="2143"/>
      <c r="N4710" s="2143"/>
    </row>
    <row r="4711" spans="2:14" x14ac:dyDescent="0.35">
      <c r="B4711" s="2143"/>
      <c r="N4711" s="2143"/>
    </row>
    <row r="4712" spans="2:14" x14ac:dyDescent="0.35">
      <c r="B4712" s="2143"/>
      <c r="N4712" s="2143"/>
    </row>
    <row r="4713" spans="2:14" x14ac:dyDescent="0.35">
      <c r="B4713" s="2143"/>
      <c r="N4713" s="2143"/>
    </row>
    <row r="4714" spans="2:14" x14ac:dyDescent="0.35">
      <c r="B4714" s="2143"/>
      <c r="N4714" s="2143"/>
    </row>
    <row r="4715" spans="2:14" x14ac:dyDescent="0.35">
      <c r="B4715" s="2143"/>
      <c r="N4715" s="2143"/>
    </row>
    <row r="4716" spans="2:14" x14ac:dyDescent="0.35">
      <c r="B4716" s="2143"/>
      <c r="N4716" s="2143"/>
    </row>
    <row r="4717" spans="2:14" x14ac:dyDescent="0.35">
      <c r="B4717" s="2143"/>
      <c r="N4717" s="2143"/>
    </row>
    <row r="4718" spans="2:14" x14ac:dyDescent="0.35">
      <c r="B4718" s="2143"/>
      <c r="N4718" s="2143"/>
    </row>
    <row r="4719" spans="2:14" x14ac:dyDescent="0.35">
      <c r="B4719" s="2143"/>
      <c r="N4719" s="2143"/>
    </row>
    <row r="4720" spans="2:14" x14ac:dyDescent="0.35">
      <c r="B4720" s="2143"/>
      <c r="N4720" s="2143"/>
    </row>
    <row r="4721" spans="2:14" x14ac:dyDescent="0.35">
      <c r="B4721" s="2143"/>
      <c r="N4721" s="2143"/>
    </row>
    <row r="4722" spans="2:14" x14ac:dyDescent="0.35">
      <c r="B4722" s="2143"/>
      <c r="N4722" s="2143"/>
    </row>
    <row r="4723" spans="2:14" x14ac:dyDescent="0.35">
      <c r="B4723" s="2143"/>
      <c r="N4723" s="2143"/>
    </row>
    <row r="4724" spans="2:14" x14ac:dyDescent="0.35">
      <c r="B4724" s="2143"/>
      <c r="N4724" s="2143"/>
    </row>
    <row r="4725" spans="2:14" x14ac:dyDescent="0.35">
      <c r="B4725" s="2143"/>
      <c r="N4725" s="2143"/>
    </row>
    <row r="4726" spans="2:14" x14ac:dyDescent="0.35">
      <c r="B4726" s="2143"/>
      <c r="N4726" s="2143"/>
    </row>
    <row r="4727" spans="2:14" x14ac:dyDescent="0.35">
      <c r="B4727" s="2143"/>
      <c r="N4727" s="2143"/>
    </row>
    <row r="4728" spans="2:14" x14ac:dyDescent="0.35">
      <c r="B4728" s="2143"/>
      <c r="N4728" s="2143"/>
    </row>
    <row r="4729" spans="2:14" x14ac:dyDescent="0.35">
      <c r="B4729" s="2143"/>
      <c r="N4729" s="2143"/>
    </row>
    <row r="4730" spans="2:14" x14ac:dyDescent="0.35">
      <c r="B4730" s="2143"/>
      <c r="N4730" s="2143"/>
    </row>
    <row r="4731" spans="2:14" x14ac:dyDescent="0.35">
      <c r="B4731" s="2143"/>
      <c r="N4731" s="2143"/>
    </row>
    <row r="4732" spans="2:14" x14ac:dyDescent="0.35">
      <c r="B4732" s="2143"/>
      <c r="N4732" s="2143"/>
    </row>
    <row r="4733" spans="2:14" x14ac:dyDescent="0.35">
      <c r="B4733" s="2143"/>
      <c r="N4733" s="2143"/>
    </row>
    <row r="4734" spans="2:14" x14ac:dyDescent="0.35">
      <c r="B4734" s="2143"/>
      <c r="N4734" s="2143"/>
    </row>
    <row r="4735" spans="2:14" x14ac:dyDescent="0.35">
      <c r="B4735" s="2143"/>
      <c r="N4735" s="2143"/>
    </row>
    <row r="4736" spans="2:14" x14ac:dyDescent="0.35">
      <c r="B4736" s="2143"/>
      <c r="N4736" s="2143"/>
    </row>
    <row r="4737" spans="2:14" x14ac:dyDescent="0.35">
      <c r="B4737" s="2143"/>
      <c r="N4737" s="2143"/>
    </row>
    <row r="4738" spans="2:14" x14ac:dyDescent="0.35">
      <c r="B4738" s="2143"/>
      <c r="N4738" s="2143"/>
    </row>
    <row r="4739" spans="2:14" x14ac:dyDescent="0.35">
      <c r="B4739" s="2143"/>
      <c r="N4739" s="2143"/>
    </row>
    <row r="4740" spans="2:14" x14ac:dyDescent="0.35">
      <c r="B4740" s="2143"/>
      <c r="N4740" s="2143"/>
    </row>
    <row r="4741" spans="2:14" x14ac:dyDescent="0.35">
      <c r="B4741" s="2143"/>
      <c r="N4741" s="2143"/>
    </row>
    <row r="4742" spans="2:14" x14ac:dyDescent="0.35">
      <c r="B4742" s="2143"/>
      <c r="N4742" s="2143"/>
    </row>
    <row r="4743" spans="2:14" x14ac:dyDescent="0.35">
      <c r="B4743" s="2143"/>
      <c r="N4743" s="2143"/>
    </row>
    <row r="4744" spans="2:14" x14ac:dyDescent="0.35">
      <c r="B4744" s="2143"/>
      <c r="N4744" s="2143"/>
    </row>
    <row r="4745" spans="2:14" x14ac:dyDescent="0.35">
      <c r="B4745" s="2143"/>
      <c r="N4745" s="2143"/>
    </row>
    <row r="4746" spans="2:14" x14ac:dyDescent="0.35">
      <c r="B4746" s="2143"/>
      <c r="C4746" s="2732" t="s">
        <v>1982</v>
      </c>
      <c r="D4746" s="2732"/>
      <c r="E4746" s="2732"/>
      <c r="F4746" s="2732"/>
      <c r="G4746" s="2732"/>
      <c r="H4746" s="2732"/>
      <c r="I4746" s="2732"/>
      <c r="J4746" s="2732"/>
      <c r="K4746" s="2732"/>
      <c r="L4746" s="2732"/>
      <c r="M4746" s="2732"/>
      <c r="N4746" s="2143"/>
    </row>
    <row r="4747" spans="2:14" x14ac:dyDescent="0.35">
      <c r="B4747" s="2143"/>
      <c r="C4747" s="2732"/>
      <c r="D4747" s="2732"/>
      <c r="E4747" s="2732"/>
      <c r="F4747" s="2732"/>
      <c r="G4747" s="2732"/>
      <c r="H4747" s="2732"/>
      <c r="I4747" s="2732"/>
      <c r="J4747" s="2732"/>
      <c r="K4747" s="2732"/>
      <c r="L4747" s="2732"/>
      <c r="M4747" s="2732"/>
      <c r="N4747" s="2143"/>
    </row>
    <row r="4748" spans="2:14" x14ac:dyDescent="0.35">
      <c r="B4748" s="2143"/>
      <c r="C4748" s="2732"/>
      <c r="D4748" s="2732"/>
      <c r="E4748" s="2732"/>
      <c r="F4748" s="2732"/>
      <c r="G4748" s="2732"/>
      <c r="H4748" s="2732"/>
      <c r="I4748" s="2732"/>
      <c r="J4748" s="2732"/>
      <c r="K4748" s="2732"/>
      <c r="L4748" s="2732"/>
      <c r="M4748" s="2732"/>
      <c r="N4748" s="2143"/>
    </row>
    <row r="4749" spans="2:14" x14ac:dyDescent="0.35">
      <c r="B4749" s="2143"/>
      <c r="C4749" s="2732"/>
      <c r="D4749" s="2732"/>
      <c r="E4749" s="2732"/>
      <c r="F4749" s="2732"/>
      <c r="G4749" s="2732"/>
      <c r="H4749" s="2732"/>
      <c r="I4749" s="2732"/>
      <c r="J4749" s="2732"/>
      <c r="K4749" s="2732"/>
      <c r="L4749" s="2732"/>
      <c r="M4749" s="2732"/>
      <c r="N4749" s="2143"/>
    </row>
    <row r="4750" spans="2:14" x14ac:dyDescent="0.35">
      <c r="B4750" s="2143"/>
      <c r="C4750" s="2732"/>
      <c r="D4750" s="2732"/>
      <c r="E4750" s="2732"/>
      <c r="F4750" s="2732"/>
      <c r="G4750" s="2732"/>
      <c r="H4750" s="2732"/>
      <c r="I4750" s="2732"/>
      <c r="J4750" s="2732"/>
      <c r="K4750" s="2732"/>
      <c r="L4750" s="2732"/>
      <c r="M4750" s="2732"/>
      <c r="N4750" s="2143"/>
    </row>
    <row r="4751" spans="2:14" x14ac:dyDescent="0.35">
      <c r="B4751" s="2143"/>
      <c r="C4751" s="2732"/>
      <c r="D4751" s="2732"/>
      <c r="E4751" s="2732"/>
      <c r="F4751" s="2732"/>
      <c r="G4751" s="2732"/>
      <c r="H4751" s="2732"/>
      <c r="I4751" s="2732"/>
      <c r="J4751" s="2732"/>
      <c r="K4751" s="2732"/>
      <c r="L4751" s="2732"/>
      <c r="M4751" s="2732"/>
      <c r="N4751" s="2143"/>
    </row>
    <row r="4752" spans="2:14" x14ac:dyDescent="0.35">
      <c r="B4752" s="2143"/>
      <c r="N4752" s="2143"/>
    </row>
    <row r="4753" spans="2:14" x14ac:dyDescent="0.35">
      <c r="B4753" s="2143"/>
      <c r="N4753" s="2143"/>
    </row>
    <row r="4754" spans="2:14" x14ac:dyDescent="0.35">
      <c r="B4754" s="2143"/>
      <c r="N4754" s="2143"/>
    </row>
    <row r="4755" spans="2:14" x14ac:dyDescent="0.35">
      <c r="B4755" s="2143"/>
      <c r="N4755" s="2143"/>
    </row>
    <row r="4756" spans="2:14" x14ac:dyDescent="0.35">
      <c r="B4756" s="2143"/>
      <c r="N4756" s="2143"/>
    </row>
    <row r="4757" spans="2:14" x14ac:dyDescent="0.35">
      <c r="B4757" s="2143"/>
      <c r="N4757" s="2143"/>
    </row>
    <row r="4758" spans="2:14" x14ac:dyDescent="0.35">
      <c r="B4758" s="2143"/>
      <c r="N4758" s="2143"/>
    </row>
    <row r="4759" spans="2:14" x14ac:dyDescent="0.35">
      <c r="B4759" s="2143"/>
      <c r="N4759" s="2143"/>
    </row>
    <row r="4760" spans="2:14" x14ac:dyDescent="0.35">
      <c r="B4760" s="2143"/>
      <c r="N4760" s="2143"/>
    </row>
    <row r="4761" spans="2:14" x14ac:dyDescent="0.35">
      <c r="B4761" s="2143"/>
      <c r="N4761" s="2143"/>
    </row>
    <row r="4762" spans="2:14" x14ac:dyDescent="0.35">
      <c r="B4762" s="2143"/>
      <c r="N4762" s="2143"/>
    </row>
    <row r="4763" spans="2:14" x14ac:dyDescent="0.35">
      <c r="B4763" s="2143"/>
      <c r="N4763" s="2143"/>
    </row>
    <row r="4764" spans="2:14" x14ac:dyDescent="0.35">
      <c r="B4764" s="2143"/>
      <c r="N4764" s="2143"/>
    </row>
    <row r="4765" spans="2:14" x14ac:dyDescent="0.35">
      <c r="B4765" s="2143"/>
      <c r="N4765" s="2143"/>
    </row>
    <row r="4766" spans="2:14" x14ac:dyDescent="0.35">
      <c r="B4766" s="2143"/>
      <c r="N4766" s="2143"/>
    </row>
    <row r="4767" spans="2:14" x14ac:dyDescent="0.35">
      <c r="B4767" s="2143"/>
      <c r="N4767" s="2143"/>
    </row>
    <row r="4768" spans="2:14" x14ac:dyDescent="0.35">
      <c r="B4768" s="2143"/>
      <c r="N4768" s="2143"/>
    </row>
    <row r="4769" spans="2:14" x14ac:dyDescent="0.35">
      <c r="B4769" s="2143"/>
      <c r="N4769" s="2143"/>
    </row>
    <row r="4770" spans="2:14" ht="16" thickBot="1" x14ac:dyDescent="0.4">
      <c r="B4770" s="2143"/>
      <c r="N4770" s="2143"/>
    </row>
    <row r="4771" spans="2:14" ht="16" thickBot="1" x14ac:dyDescent="0.4">
      <c r="B4771" s="2143"/>
      <c r="D4771" s="2738" t="s">
        <v>1982</v>
      </c>
      <c r="E4771" s="2739"/>
      <c r="F4771" s="2740"/>
      <c r="N4771" s="2143"/>
    </row>
    <row r="4772" spans="2:14" x14ac:dyDescent="0.35">
      <c r="B4772" s="2143"/>
      <c r="C4772" s="2736" t="s">
        <v>1548</v>
      </c>
      <c r="D4772" s="2737"/>
      <c r="E4772" s="2737"/>
      <c r="F4772" s="2737"/>
      <c r="G4772" s="2737"/>
      <c r="H4772" s="2737"/>
      <c r="I4772" s="2737"/>
      <c r="J4772" s="2737"/>
      <c r="K4772" s="2737"/>
      <c r="L4772" s="2737"/>
      <c r="M4772" s="2737"/>
      <c r="N4772" s="2143"/>
    </row>
    <row r="4773" spans="2:14" x14ac:dyDescent="0.35">
      <c r="B4773" s="2143"/>
      <c r="C4773" s="2736"/>
      <c r="D4773" s="2737"/>
      <c r="E4773" s="2737"/>
      <c r="F4773" s="2737"/>
      <c r="G4773" s="2737"/>
      <c r="H4773" s="2737"/>
      <c r="I4773" s="2737"/>
      <c r="J4773" s="2737"/>
      <c r="K4773" s="2737"/>
      <c r="L4773" s="2737"/>
      <c r="M4773" s="2737"/>
      <c r="N4773" s="2143"/>
    </row>
    <row r="4774" spans="2:14" x14ac:dyDescent="0.35">
      <c r="B4774" s="2143"/>
      <c r="N4774" s="2143"/>
    </row>
    <row r="4775" spans="2:14" x14ac:dyDescent="0.35">
      <c r="B4775" s="2143"/>
      <c r="N4775" s="2143"/>
    </row>
    <row r="4776" spans="2:14" x14ac:dyDescent="0.35">
      <c r="B4776" s="2143"/>
      <c r="N4776" s="2143"/>
    </row>
    <row r="4777" spans="2:14" x14ac:dyDescent="0.35">
      <c r="B4777" s="2143"/>
      <c r="N4777" s="2143"/>
    </row>
    <row r="4778" spans="2:14" x14ac:dyDescent="0.35">
      <c r="B4778" s="2143"/>
      <c r="N4778" s="2143"/>
    </row>
    <row r="4779" spans="2:14" x14ac:dyDescent="0.35">
      <c r="B4779" s="2143"/>
      <c r="N4779" s="2143"/>
    </row>
    <row r="4780" spans="2:14" x14ac:dyDescent="0.35">
      <c r="B4780" s="2143"/>
      <c r="N4780" s="2143"/>
    </row>
    <row r="4781" spans="2:14" x14ac:dyDescent="0.35">
      <c r="B4781" s="2143"/>
      <c r="N4781" s="2143"/>
    </row>
    <row r="4782" spans="2:14" x14ac:dyDescent="0.35">
      <c r="B4782" s="2143"/>
      <c r="N4782" s="2143"/>
    </row>
    <row r="4783" spans="2:14" x14ac:dyDescent="0.35">
      <c r="B4783" s="2143"/>
      <c r="N4783" s="2143"/>
    </row>
    <row r="4784" spans="2:14" x14ac:dyDescent="0.35">
      <c r="B4784" s="2143"/>
      <c r="N4784" s="2143"/>
    </row>
    <row r="4785" spans="2:14" x14ac:dyDescent="0.35">
      <c r="B4785" s="2143"/>
      <c r="N4785" s="2143"/>
    </row>
    <row r="4786" spans="2:14" x14ac:dyDescent="0.35">
      <c r="B4786" s="2143"/>
      <c r="N4786" s="2143"/>
    </row>
    <row r="4787" spans="2:14" x14ac:dyDescent="0.35">
      <c r="B4787" s="2143"/>
      <c r="N4787" s="2143"/>
    </row>
    <row r="4788" spans="2:14" x14ac:dyDescent="0.35">
      <c r="B4788" s="2143"/>
      <c r="N4788" s="2143"/>
    </row>
    <row r="4789" spans="2:14" x14ac:dyDescent="0.35">
      <c r="B4789" s="2143"/>
      <c r="N4789" s="2143"/>
    </row>
    <row r="4790" spans="2:14" x14ac:dyDescent="0.35">
      <c r="B4790" s="2143"/>
      <c r="N4790" s="2143"/>
    </row>
    <row r="4791" spans="2:14" x14ac:dyDescent="0.35">
      <c r="B4791" s="2143"/>
      <c r="N4791" s="2143"/>
    </row>
    <row r="4792" spans="2:14" x14ac:dyDescent="0.35">
      <c r="B4792" s="2143"/>
      <c r="N4792" s="2143"/>
    </row>
    <row r="4793" spans="2:14" x14ac:dyDescent="0.35">
      <c r="B4793" s="2143"/>
      <c r="N4793" s="2143"/>
    </row>
    <row r="4794" spans="2:14" x14ac:dyDescent="0.35">
      <c r="B4794" s="2143"/>
      <c r="N4794" s="2143"/>
    </row>
    <row r="4795" spans="2:14" x14ac:dyDescent="0.35">
      <c r="B4795" s="2143"/>
      <c r="N4795" s="2143"/>
    </row>
    <row r="4796" spans="2:14" x14ac:dyDescent="0.35">
      <c r="B4796" s="2143"/>
      <c r="N4796" s="2143"/>
    </row>
    <row r="4797" spans="2:14" x14ac:dyDescent="0.35">
      <c r="B4797" s="2143"/>
      <c r="N4797" s="2143"/>
    </row>
    <row r="4798" spans="2:14" x14ac:dyDescent="0.35">
      <c r="B4798" s="2143"/>
      <c r="N4798" s="2143"/>
    </row>
    <row r="4799" spans="2:14" x14ac:dyDescent="0.35">
      <c r="B4799" s="2143"/>
      <c r="N4799" s="2143"/>
    </row>
    <row r="4800" spans="2:14" x14ac:dyDescent="0.35">
      <c r="B4800" s="2143"/>
      <c r="N4800" s="2143"/>
    </row>
    <row r="4801" spans="2:14" x14ac:dyDescent="0.35">
      <c r="B4801" s="2143"/>
      <c r="N4801" s="2143"/>
    </row>
    <row r="4802" spans="2:14" x14ac:dyDescent="0.35">
      <c r="B4802" s="2143"/>
      <c r="N4802" s="2143"/>
    </row>
    <row r="4803" spans="2:14" x14ac:dyDescent="0.35">
      <c r="B4803" s="2143"/>
      <c r="N4803" s="2143"/>
    </row>
    <row r="4804" spans="2:14" x14ac:dyDescent="0.35">
      <c r="B4804" s="2143"/>
      <c r="N4804" s="2143"/>
    </row>
    <row r="4805" spans="2:14" x14ac:dyDescent="0.35">
      <c r="B4805" s="2143"/>
      <c r="N4805" s="2143"/>
    </row>
    <row r="4806" spans="2:14" x14ac:dyDescent="0.35">
      <c r="B4806" s="2143"/>
      <c r="N4806" s="2143"/>
    </row>
    <row r="4807" spans="2:14" x14ac:dyDescent="0.35">
      <c r="B4807" s="2143"/>
      <c r="N4807" s="2143"/>
    </row>
    <row r="4808" spans="2:14" x14ac:dyDescent="0.35">
      <c r="B4808" s="2143"/>
      <c r="N4808" s="2143"/>
    </row>
    <row r="4809" spans="2:14" x14ac:dyDescent="0.35">
      <c r="B4809" s="2143"/>
      <c r="N4809" s="2143"/>
    </row>
    <row r="4810" spans="2:14" x14ac:dyDescent="0.35">
      <c r="B4810" s="2143"/>
      <c r="N4810" s="2143"/>
    </row>
    <row r="4811" spans="2:14" x14ac:dyDescent="0.35">
      <c r="B4811" s="2143"/>
      <c r="N4811" s="2143"/>
    </row>
    <row r="4812" spans="2:14" x14ac:dyDescent="0.35">
      <c r="B4812" s="2143"/>
      <c r="N4812" s="2143"/>
    </row>
    <row r="4813" spans="2:14" x14ac:dyDescent="0.35">
      <c r="B4813" s="2143"/>
      <c r="N4813" s="2143"/>
    </row>
    <row r="4814" spans="2:14" x14ac:dyDescent="0.35">
      <c r="B4814" s="2143"/>
      <c r="N4814" s="2143"/>
    </row>
    <row r="4815" spans="2:14" x14ac:dyDescent="0.35">
      <c r="B4815" s="2143"/>
      <c r="N4815" s="2143"/>
    </row>
    <row r="4816" spans="2:14" x14ac:dyDescent="0.35">
      <c r="B4816" s="2143"/>
      <c r="N4816" s="2143"/>
    </row>
    <row r="4817" spans="2:14" x14ac:dyDescent="0.35">
      <c r="B4817" s="2143"/>
      <c r="N4817" s="2143"/>
    </row>
    <row r="4818" spans="2:14" x14ac:dyDescent="0.35">
      <c r="B4818" s="2143"/>
      <c r="N4818" s="2143"/>
    </row>
    <row r="4819" spans="2:14" x14ac:dyDescent="0.35">
      <c r="B4819" s="2143"/>
      <c r="N4819" s="2143"/>
    </row>
    <row r="4820" spans="2:14" x14ac:dyDescent="0.35">
      <c r="B4820" s="2143"/>
      <c r="N4820" s="2143"/>
    </row>
    <row r="4821" spans="2:14" x14ac:dyDescent="0.35">
      <c r="B4821" s="2143"/>
      <c r="N4821" s="2143"/>
    </row>
    <row r="4822" spans="2:14" x14ac:dyDescent="0.35">
      <c r="B4822" s="2143"/>
      <c r="N4822" s="2143"/>
    </row>
    <row r="4823" spans="2:14" x14ac:dyDescent="0.35">
      <c r="B4823" s="2143"/>
      <c r="N4823" s="2143"/>
    </row>
    <row r="4824" spans="2:14" x14ac:dyDescent="0.35">
      <c r="B4824" s="2143"/>
      <c r="N4824" s="2143"/>
    </row>
    <row r="4825" spans="2:14" x14ac:dyDescent="0.35">
      <c r="B4825" s="2143"/>
      <c r="N4825" s="2143"/>
    </row>
    <row r="4826" spans="2:14" x14ac:dyDescent="0.35">
      <c r="B4826" s="2143"/>
      <c r="N4826" s="2143"/>
    </row>
    <row r="4827" spans="2:14" x14ac:dyDescent="0.35">
      <c r="B4827" s="2143"/>
      <c r="N4827" s="2143"/>
    </row>
    <row r="4828" spans="2:14" x14ac:dyDescent="0.35">
      <c r="B4828" s="2143"/>
      <c r="N4828" s="2143"/>
    </row>
    <row r="4829" spans="2:14" x14ac:dyDescent="0.35">
      <c r="B4829" s="2143"/>
      <c r="N4829" s="2143"/>
    </row>
    <row r="4830" spans="2:14" x14ac:dyDescent="0.35">
      <c r="B4830" s="2143"/>
      <c r="N4830" s="2143"/>
    </row>
    <row r="4831" spans="2:14" x14ac:dyDescent="0.35">
      <c r="B4831" s="2143"/>
      <c r="N4831" s="2143"/>
    </row>
    <row r="4832" spans="2:14" x14ac:dyDescent="0.35">
      <c r="B4832" s="2143"/>
      <c r="N4832" s="2143"/>
    </row>
    <row r="4833" spans="2:14" x14ac:dyDescent="0.35">
      <c r="B4833" s="2143"/>
      <c r="N4833" s="2143"/>
    </row>
    <row r="4834" spans="2:14" x14ac:dyDescent="0.35">
      <c r="B4834" s="2143"/>
      <c r="N4834" s="2143"/>
    </row>
    <row r="4835" spans="2:14" x14ac:dyDescent="0.35">
      <c r="B4835" s="2143"/>
      <c r="N4835" s="2143"/>
    </row>
    <row r="4836" spans="2:14" x14ac:dyDescent="0.35">
      <c r="B4836" s="2143"/>
      <c r="N4836" s="2143"/>
    </row>
    <row r="4837" spans="2:14" x14ac:dyDescent="0.35">
      <c r="B4837" s="2143"/>
      <c r="N4837" s="2143"/>
    </row>
    <row r="4838" spans="2:14" x14ac:dyDescent="0.35">
      <c r="B4838" s="2143"/>
      <c r="N4838" s="2143"/>
    </row>
    <row r="4839" spans="2:14" x14ac:dyDescent="0.35">
      <c r="B4839" s="2143"/>
      <c r="N4839" s="2143"/>
    </row>
    <row r="4840" spans="2:14" x14ac:dyDescent="0.35">
      <c r="B4840" s="2143"/>
      <c r="N4840" s="2143"/>
    </row>
    <row r="4841" spans="2:14" x14ac:dyDescent="0.35">
      <c r="B4841" s="2143"/>
      <c r="N4841" s="2143"/>
    </row>
    <row r="4842" spans="2:14" x14ac:dyDescent="0.35">
      <c r="B4842" s="2143"/>
      <c r="N4842" s="2143"/>
    </row>
    <row r="4843" spans="2:14" x14ac:dyDescent="0.35">
      <c r="B4843" s="2143"/>
      <c r="N4843" s="2143"/>
    </row>
    <row r="4844" spans="2:14" x14ac:dyDescent="0.35">
      <c r="B4844" s="2143"/>
      <c r="N4844" s="2143"/>
    </row>
    <row r="4845" spans="2:14" x14ac:dyDescent="0.35">
      <c r="B4845" s="2143"/>
      <c r="N4845" s="2143"/>
    </row>
    <row r="4846" spans="2:14" x14ac:dyDescent="0.35">
      <c r="B4846" s="2143"/>
      <c r="N4846" s="2143"/>
    </row>
    <row r="4847" spans="2:14" x14ac:dyDescent="0.35">
      <c r="B4847" s="2143"/>
      <c r="N4847" s="2143"/>
    </row>
    <row r="4848" spans="2:14" x14ac:dyDescent="0.35">
      <c r="B4848" s="2143"/>
      <c r="N4848" s="2143"/>
    </row>
    <row r="4849" spans="2:14" x14ac:dyDescent="0.35">
      <c r="B4849" s="2143"/>
      <c r="N4849" s="2143"/>
    </row>
    <row r="4850" spans="2:14" x14ac:dyDescent="0.35">
      <c r="B4850" s="2143"/>
      <c r="N4850" s="2143"/>
    </row>
    <row r="4851" spans="2:14" x14ac:dyDescent="0.35">
      <c r="B4851" s="2143"/>
      <c r="N4851" s="2143"/>
    </row>
    <row r="4852" spans="2:14" x14ac:dyDescent="0.35">
      <c r="B4852" s="2143"/>
      <c r="N4852" s="2143"/>
    </row>
    <row r="4853" spans="2:14" x14ac:dyDescent="0.35">
      <c r="B4853" s="2143"/>
      <c r="N4853" s="2143"/>
    </row>
    <row r="4854" spans="2:14" x14ac:dyDescent="0.35">
      <c r="B4854" s="2143"/>
      <c r="N4854" s="2143"/>
    </row>
    <row r="4855" spans="2:14" x14ac:dyDescent="0.35">
      <c r="B4855" s="2143"/>
      <c r="N4855" s="2143"/>
    </row>
    <row r="4856" spans="2:14" x14ac:dyDescent="0.35">
      <c r="B4856" s="2143"/>
      <c r="N4856" s="2143"/>
    </row>
    <row r="4857" spans="2:14" x14ac:dyDescent="0.35">
      <c r="B4857" s="2143"/>
      <c r="N4857" s="2143"/>
    </row>
    <row r="4858" spans="2:14" x14ac:dyDescent="0.35">
      <c r="B4858" s="2143"/>
      <c r="N4858" s="2143"/>
    </row>
    <row r="4859" spans="2:14" x14ac:dyDescent="0.35">
      <c r="B4859" s="2143"/>
      <c r="N4859" s="2143"/>
    </row>
    <row r="4860" spans="2:14" x14ac:dyDescent="0.35">
      <c r="B4860" s="2143"/>
      <c r="N4860" s="2143"/>
    </row>
    <row r="4861" spans="2:14" x14ac:dyDescent="0.35">
      <c r="B4861" s="2143"/>
      <c r="N4861" s="2143"/>
    </row>
    <row r="4862" spans="2:14" x14ac:dyDescent="0.35">
      <c r="B4862" s="2143"/>
      <c r="N4862" s="2143"/>
    </row>
    <row r="4863" spans="2:14" x14ac:dyDescent="0.35">
      <c r="B4863" s="2143"/>
      <c r="N4863" s="2143"/>
    </row>
    <row r="4864" spans="2:14" x14ac:dyDescent="0.35">
      <c r="B4864" s="2143"/>
      <c r="N4864" s="2143"/>
    </row>
    <row r="4865" spans="2:14" x14ac:dyDescent="0.35">
      <c r="B4865" s="2143"/>
      <c r="N4865" s="2143"/>
    </row>
    <row r="4866" spans="2:14" x14ac:dyDescent="0.35">
      <c r="B4866" s="2143"/>
      <c r="N4866" s="2143"/>
    </row>
    <row r="4867" spans="2:14" x14ac:dyDescent="0.35">
      <c r="B4867" s="2143"/>
      <c r="N4867" s="2143"/>
    </row>
    <row r="4868" spans="2:14" x14ac:dyDescent="0.35">
      <c r="B4868" s="2143"/>
      <c r="N4868" s="2143"/>
    </row>
    <row r="4869" spans="2:14" x14ac:dyDescent="0.35">
      <c r="B4869" s="2143"/>
      <c r="N4869" s="2143"/>
    </row>
    <row r="4870" spans="2:14" x14ac:dyDescent="0.35">
      <c r="B4870" s="2143"/>
      <c r="N4870" s="2143"/>
    </row>
    <row r="4871" spans="2:14" x14ac:dyDescent="0.35">
      <c r="B4871" s="2143"/>
      <c r="N4871" s="2143"/>
    </row>
    <row r="4872" spans="2:14" x14ac:dyDescent="0.35">
      <c r="B4872" s="2143"/>
      <c r="N4872" s="2143"/>
    </row>
    <row r="4873" spans="2:14" x14ac:dyDescent="0.35">
      <c r="B4873" s="2143"/>
      <c r="N4873" s="2143"/>
    </row>
    <row r="4874" spans="2:14" x14ac:dyDescent="0.35">
      <c r="B4874" s="2143"/>
      <c r="N4874" s="2143"/>
    </row>
    <row r="4875" spans="2:14" x14ac:dyDescent="0.35">
      <c r="B4875" s="2143"/>
      <c r="N4875" s="2143"/>
    </row>
    <row r="4876" spans="2:14" x14ac:dyDescent="0.35">
      <c r="B4876" s="2143"/>
      <c r="N4876" s="2143"/>
    </row>
    <row r="4877" spans="2:14" x14ac:dyDescent="0.35">
      <c r="B4877" s="2143"/>
      <c r="N4877" s="2143"/>
    </row>
    <row r="4878" spans="2:14" x14ac:dyDescent="0.35">
      <c r="B4878" s="2143"/>
      <c r="N4878" s="2143"/>
    </row>
    <row r="4879" spans="2:14" x14ac:dyDescent="0.35">
      <c r="B4879" s="2143"/>
      <c r="N4879" s="2143"/>
    </row>
    <row r="4880" spans="2:14" x14ac:dyDescent="0.35">
      <c r="B4880" s="2143"/>
      <c r="N4880" s="2143"/>
    </row>
    <row r="4881" spans="2:14" x14ac:dyDescent="0.35">
      <c r="B4881" s="2143"/>
      <c r="N4881" s="2143"/>
    </row>
    <row r="4882" spans="2:14" x14ac:dyDescent="0.35">
      <c r="B4882" s="2143"/>
      <c r="N4882" s="2143"/>
    </row>
    <row r="4883" spans="2:14" x14ac:dyDescent="0.35">
      <c r="B4883" s="2143"/>
      <c r="N4883" s="2143"/>
    </row>
    <row r="4884" spans="2:14" x14ac:dyDescent="0.35">
      <c r="B4884" s="2143"/>
      <c r="N4884" s="2143"/>
    </row>
    <row r="4885" spans="2:14" x14ac:dyDescent="0.35">
      <c r="B4885" s="2143"/>
      <c r="N4885" s="2143"/>
    </row>
    <row r="4886" spans="2:14" x14ac:dyDescent="0.35">
      <c r="B4886" s="2143"/>
      <c r="N4886" s="2143"/>
    </row>
    <row r="4887" spans="2:14" x14ac:dyDescent="0.35">
      <c r="B4887" s="2143"/>
      <c r="N4887" s="2143"/>
    </row>
    <row r="4888" spans="2:14" x14ac:dyDescent="0.35">
      <c r="B4888" s="2143"/>
      <c r="N4888" s="2143"/>
    </row>
    <row r="4889" spans="2:14" x14ac:dyDescent="0.35">
      <c r="B4889" s="2143"/>
      <c r="N4889" s="2143"/>
    </row>
    <row r="4890" spans="2:14" x14ac:dyDescent="0.35">
      <c r="B4890" s="2143"/>
      <c r="N4890" s="2143"/>
    </row>
    <row r="4891" spans="2:14" x14ac:dyDescent="0.35">
      <c r="B4891" s="2143"/>
      <c r="N4891" s="2143"/>
    </row>
    <row r="4892" spans="2:14" x14ac:dyDescent="0.35">
      <c r="B4892" s="2143"/>
      <c r="N4892" s="2143"/>
    </row>
    <row r="4893" spans="2:14" x14ac:dyDescent="0.35">
      <c r="B4893" s="2143"/>
      <c r="N4893" s="2143"/>
    </row>
    <row r="4894" spans="2:14" x14ac:dyDescent="0.35">
      <c r="B4894" s="2143"/>
      <c r="N4894" s="2143"/>
    </row>
    <row r="4895" spans="2:14" x14ac:dyDescent="0.35">
      <c r="B4895" s="2143"/>
      <c r="N4895" s="2143"/>
    </row>
    <row r="4896" spans="2:14" x14ac:dyDescent="0.35">
      <c r="B4896" s="2143"/>
      <c r="N4896" s="2143"/>
    </row>
    <row r="4897" spans="2:14" x14ac:dyDescent="0.35">
      <c r="B4897" s="2143"/>
      <c r="N4897" s="2143"/>
    </row>
    <row r="4898" spans="2:14" x14ac:dyDescent="0.35">
      <c r="B4898" s="2143"/>
      <c r="N4898" s="2143"/>
    </row>
    <row r="4899" spans="2:14" x14ac:dyDescent="0.35">
      <c r="B4899" s="2143"/>
      <c r="N4899" s="2143"/>
    </row>
    <row r="4900" spans="2:14" x14ac:dyDescent="0.35">
      <c r="B4900" s="2143"/>
      <c r="N4900" s="2143"/>
    </row>
    <row r="4901" spans="2:14" x14ac:dyDescent="0.35">
      <c r="B4901" s="2143"/>
      <c r="N4901" s="2143"/>
    </row>
    <row r="4902" spans="2:14" x14ac:dyDescent="0.35">
      <c r="B4902" s="2143"/>
      <c r="N4902" s="2143"/>
    </row>
    <row r="4903" spans="2:14" x14ac:dyDescent="0.35">
      <c r="B4903" s="2143"/>
      <c r="N4903" s="2143"/>
    </row>
    <row r="4904" spans="2:14" x14ac:dyDescent="0.35">
      <c r="B4904" s="2143"/>
      <c r="N4904" s="2143"/>
    </row>
    <row r="4905" spans="2:14" x14ac:dyDescent="0.35">
      <c r="B4905" s="2143"/>
      <c r="N4905" s="2143"/>
    </row>
    <row r="4906" spans="2:14" x14ac:dyDescent="0.35">
      <c r="B4906" s="2143"/>
      <c r="N4906" s="2143"/>
    </row>
    <row r="4907" spans="2:14" x14ac:dyDescent="0.35">
      <c r="B4907" s="2143"/>
      <c r="N4907" s="2143"/>
    </row>
    <row r="4908" spans="2:14" x14ac:dyDescent="0.35">
      <c r="B4908" s="2143"/>
      <c r="N4908" s="2143"/>
    </row>
    <row r="4909" spans="2:14" x14ac:dyDescent="0.35">
      <c r="B4909" s="2143"/>
      <c r="N4909" s="2143"/>
    </row>
    <row r="4910" spans="2:14" x14ac:dyDescent="0.35">
      <c r="B4910" s="2143"/>
      <c r="N4910" s="2143"/>
    </row>
    <row r="4911" spans="2:14" x14ac:dyDescent="0.35">
      <c r="B4911" s="2143"/>
      <c r="N4911" s="2143"/>
    </row>
    <row r="4912" spans="2:14" x14ac:dyDescent="0.35">
      <c r="B4912" s="2143"/>
      <c r="N4912" s="2143"/>
    </row>
    <row r="4913" spans="2:14" x14ac:dyDescent="0.35">
      <c r="B4913" s="2143"/>
      <c r="N4913" s="2143"/>
    </row>
    <row r="4914" spans="2:14" x14ac:dyDescent="0.35">
      <c r="B4914" s="2143"/>
      <c r="N4914" s="2143"/>
    </row>
    <row r="4915" spans="2:14" x14ac:dyDescent="0.35">
      <c r="B4915" s="2143"/>
      <c r="N4915" s="2143"/>
    </row>
    <row r="4916" spans="2:14" x14ac:dyDescent="0.35">
      <c r="B4916" s="2143"/>
      <c r="N4916" s="2143"/>
    </row>
    <row r="4917" spans="2:14" x14ac:dyDescent="0.35">
      <c r="B4917" s="2143"/>
      <c r="N4917" s="2143"/>
    </row>
    <row r="4918" spans="2:14" x14ac:dyDescent="0.35">
      <c r="B4918" s="2143"/>
      <c r="N4918" s="2143"/>
    </row>
    <row r="4919" spans="2:14" x14ac:dyDescent="0.35">
      <c r="B4919" s="2143"/>
      <c r="N4919" s="2143"/>
    </row>
    <row r="4920" spans="2:14" x14ac:dyDescent="0.35">
      <c r="B4920" s="2143"/>
      <c r="N4920" s="2143"/>
    </row>
    <row r="4921" spans="2:14" x14ac:dyDescent="0.35">
      <c r="B4921" s="2143"/>
      <c r="N4921" s="2143"/>
    </row>
    <row r="4922" spans="2:14" x14ac:dyDescent="0.35">
      <c r="B4922" s="2143"/>
      <c r="N4922" s="2143"/>
    </row>
    <row r="4923" spans="2:14" x14ac:dyDescent="0.35">
      <c r="B4923" s="2143"/>
      <c r="N4923" s="2143"/>
    </row>
    <row r="4924" spans="2:14" x14ac:dyDescent="0.35">
      <c r="B4924" s="2143"/>
      <c r="N4924" s="2143"/>
    </row>
    <row r="4925" spans="2:14" x14ac:dyDescent="0.35">
      <c r="B4925" s="2143"/>
      <c r="N4925" s="2143"/>
    </row>
    <row r="4926" spans="2:14" x14ac:dyDescent="0.35">
      <c r="B4926" s="2143"/>
      <c r="N4926" s="2143"/>
    </row>
    <row r="4927" spans="2:14" x14ac:dyDescent="0.35">
      <c r="B4927" s="2143"/>
      <c r="N4927" s="2143"/>
    </row>
    <row r="4928" spans="2:14" x14ac:dyDescent="0.35">
      <c r="B4928" s="2143"/>
      <c r="N4928" s="2143"/>
    </row>
    <row r="4929" spans="2:14" x14ac:dyDescent="0.35">
      <c r="B4929" s="2143"/>
      <c r="N4929" s="2143"/>
    </row>
    <row r="4930" spans="2:14" x14ac:dyDescent="0.35">
      <c r="B4930" s="2143"/>
      <c r="N4930" s="2143"/>
    </row>
    <row r="4931" spans="2:14" x14ac:dyDescent="0.35">
      <c r="B4931" s="2143"/>
      <c r="N4931" s="2143"/>
    </row>
    <row r="4932" spans="2:14" x14ac:dyDescent="0.35">
      <c r="B4932" s="2143"/>
      <c r="N4932" s="2143"/>
    </row>
    <row r="4933" spans="2:14" x14ac:dyDescent="0.35">
      <c r="B4933" s="2143"/>
      <c r="N4933" s="2143"/>
    </row>
    <row r="4934" spans="2:14" x14ac:dyDescent="0.35">
      <c r="B4934" s="2143"/>
      <c r="N4934" s="2143"/>
    </row>
    <row r="4935" spans="2:14" x14ac:dyDescent="0.35">
      <c r="B4935" s="2143"/>
      <c r="N4935" s="2143"/>
    </row>
    <row r="4936" spans="2:14" x14ac:dyDescent="0.35">
      <c r="B4936" s="2143"/>
      <c r="N4936" s="2143"/>
    </row>
    <row r="4937" spans="2:14" x14ac:dyDescent="0.35">
      <c r="B4937" s="2143"/>
      <c r="N4937" s="2143"/>
    </row>
    <row r="4938" spans="2:14" x14ac:dyDescent="0.35">
      <c r="B4938" s="2143"/>
      <c r="N4938" s="2143"/>
    </row>
    <row r="4939" spans="2:14" x14ac:dyDescent="0.35">
      <c r="B4939" s="2143"/>
      <c r="N4939" s="2143"/>
    </row>
    <row r="4940" spans="2:14" x14ac:dyDescent="0.35">
      <c r="B4940" s="2143"/>
      <c r="N4940" s="2143"/>
    </row>
    <row r="4941" spans="2:14" x14ac:dyDescent="0.35">
      <c r="B4941" s="2143"/>
      <c r="N4941" s="2143"/>
    </row>
    <row r="4942" spans="2:14" x14ac:dyDescent="0.35">
      <c r="B4942" s="2143"/>
      <c r="N4942" s="2143"/>
    </row>
    <row r="4943" spans="2:14" x14ac:dyDescent="0.35">
      <c r="B4943" s="2143"/>
      <c r="N4943" s="2143"/>
    </row>
    <row r="4944" spans="2:14" x14ac:dyDescent="0.35">
      <c r="B4944" s="2143"/>
      <c r="N4944" s="2143"/>
    </row>
    <row r="4945" spans="2:14" x14ac:dyDescent="0.35">
      <c r="B4945" s="2143"/>
      <c r="N4945" s="2143"/>
    </row>
    <row r="4946" spans="2:14" x14ac:dyDescent="0.35">
      <c r="B4946" s="2143"/>
      <c r="N4946" s="2143"/>
    </row>
    <row r="4947" spans="2:14" x14ac:dyDescent="0.35">
      <c r="B4947" s="2143"/>
      <c r="N4947" s="2143"/>
    </row>
    <row r="4948" spans="2:14" x14ac:dyDescent="0.35">
      <c r="B4948" s="2143"/>
      <c r="N4948" s="2143"/>
    </row>
    <row r="4949" spans="2:14" x14ac:dyDescent="0.35">
      <c r="B4949" s="2143"/>
      <c r="N4949" s="2143"/>
    </row>
    <row r="4950" spans="2:14" x14ac:dyDescent="0.35">
      <c r="B4950" s="2143"/>
      <c r="N4950" s="2143"/>
    </row>
    <row r="4951" spans="2:14" x14ac:dyDescent="0.35">
      <c r="B4951" s="2143"/>
      <c r="N4951" s="2143"/>
    </row>
    <row r="4952" spans="2:14" x14ac:dyDescent="0.35">
      <c r="B4952" s="2143"/>
      <c r="N4952" s="2143"/>
    </row>
    <row r="4953" spans="2:14" x14ac:dyDescent="0.35">
      <c r="B4953" s="2143"/>
      <c r="N4953" s="2143"/>
    </row>
    <row r="4954" spans="2:14" x14ac:dyDescent="0.35">
      <c r="B4954" s="2143"/>
      <c r="N4954" s="2143"/>
    </row>
    <row r="4955" spans="2:14" x14ac:dyDescent="0.35">
      <c r="B4955" s="2143"/>
      <c r="N4955" s="2143"/>
    </row>
    <row r="4956" spans="2:14" x14ac:dyDescent="0.35">
      <c r="B4956" s="2143"/>
      <c r="N4956" s="2143"/>
    </row>
    <row r="4957" spans="2:14" x14ac:dyDescent="0.35">
      <c r="B4957" s="2143"/>
      <c r="N4957" s="2143"/>
    </row>
    <row r="4958" spans="2:14" x14ac:dyDescent="0.35">
      <c r="B4958" s="2143"/>
      <c r="N4958" s="2143"/>
    </row>
    <row r="4959" spans="2:14" x14ac:dyDescent="0.35">
      <c r="B4959" s="2143"/>
      <c r="N4959" s="2143"/>
    </row>
    <row r="4960" spans="2:14" x14ac:dyDescent="0.35">
      <c r="B4960" s="2143"/>
      <c r="N4960" s="2143"/>
    </row>
    <row r="4961" spans="2:14" x14ac:dyDescent="0.35">
      <c r="B4961" s="2143"/>
      <c r="N4961" s="2143"/>
    </row>
    <row r="4962" spans="2:14" x14ac:dyDescent="0.35">
      <c r="B4962" s="2143"/>
      <c r="N4962" s="2143"/>
    </row>
    <row r="4963" spans="2:14" x14ac:dyDescent="0.35">
      <c r="B4963" s="2143"/>
      <c r="N4963" s="2143"/>
    </row>
    <row r="4964" spans="2:14" x14ac:dyDescent="0.35">
      <c r="B4964" s="2143"/>
      <c r="N4964" s="2143"/>
    </row>
    <row r="4965" spans="2:14" x14ac:dyDescent="0.35">
      <c r="B4965" s="2143"/>
      <c r="N4965" s="2143"/>
    </row>
    <row r="4966" spans="2:14" x14ac:dyDescent="0.35">
      <c r="B4966" s="2143"/>
      <c r="N4966" s="2143"/>
    </row>
    <row r="4967" spans="2:14" x14ac:dyDescent="0.35">
      <c r="B4967" s="2143"/>
      <c r="N4967" s="2143"/>
    </row>
    <row r="4968" spans="2:14" x14ac:dyDescent="0.35">
      <c r="B4968" s="2143"/>
      <c r="N4968" s="2143"/>
    </row>
    <row r="4969" spans="2:14" x14ac:dyDescent="0.35">
      <c r="B4969" s="2143"/>
      <c r="N4969" s="2143"/>
    </row>
    <row r="4970" spans="2:14" x14ac:dyDescent="0.35">
      <c r="B4970" s="2143"/>
      <c r="N4970" s="2143"/>
    </row>
    <row r="4971" spans="2:14" x14ac:dyDescent="0.35">
      <c r="B4971" s="2143"/>
      <c r="N4971" s="2143"/>
    </row>
    <row r="4972" spans="2:14" x14ac:dyDescent="0.35">
      <c r="B4972" s="2143"/>
      <c r="N4972" s="2143"/>
    </row>
    <row r="4973" spans="2:14" x14ac:dyDescent="0.35">
      <c r="B4973" s="2143"/>
      <c r="N4973" s="2143"/>
    </row>
    <row r="4974" spans="2:14" x14ac:dyDescent="0.35">
      <c r="B4974" s="2143"/>
      <c r="N4974" s="2143"/>
    </row>
    <row r="4975" spans="2:14" x14ac:dyDescent="0.35">
      <c r="B4975" s="2143"/>
      <c r="N4975" s="2143"/>
    </row>
    <row r="4976" spans="2:14" x14ac:dyDescent="0.35">
      <c r="B4976" s="2143"/>
      <c r="N4976" s="2143"/>
    </row>
    <row r="4977" spans="2:14" x14ac:dyDescent="0.35">
      <c r="B4977" s="2143"/>
      <c r="N4977" s="2143"/>
    </row>
    <row r="4978" spans="2:14" x14ac:dyDescent="0.35">
      <c r="B4978" s="2143"/>
      <c r="N4978" s="2143"/>
    </row>
    <row r="4979" spans="2:14" x14ac:dyDescent="0.35">
      <c r="B4979" s="2143"/>
      <c r="N4979" s="2143"/>
    </row>
    <row r="4980" spans="2:14" x14ac:dyDescent="0.35">
      <c r="B4980" s="2143"/>
      <c r="N4980" s="2143"/>
    </row>
    <row r="4981" spans="2:14" x14ac:dyDescent="0.35">
      <c r="B4981" s="2143"/>
      <c r="N4981" s="2143"/>
    </row>
    <row r="4982" spans="2:14" x14ac:dyDescent="0.35">
      <c r="B4982" s="2143"/>
      <c r="N4982" s="2143"/>
    </row>
    <row r="4983" spans="2:14" x14ac:dyDescent="0.35">
      <c r="B4983" s="2143"/>
      <c r="N4983" s="2143"/>
    </row>
    <row r="4984" spans="2:14" x14ac:dyDescent="0.35">
      <c r="B4984" s="2143"/>
      <c r="N4984" s="2143"/>
    </row>
    <row r="4985" spans="2:14" x14ac:dyDescent="0.35">
      <c r="B4985" s="2143"/>
      <c r="N4985" s="2143"/>
    </row>
    <row r="4986" spans="2:14" x14ac:dyDescent="0.35">
      <c r="B4986" s="2143"/>
      <c r="N4986" s="2143"/>
    </row>
    <row r="4987" spans="2:14" x14ac:dyDescent="0.35">
      <c r="B4987" s="2143"/>
      <c r="N4987" s="2143"/>
    </row>
    <row r="4988" spans="2:14" x14ac:dyDescent="0.35">
      <c r="B4988" s="2143"/>
      <c r="N4988" s="2143"/>
    </row>
    <row r="4989" spans="2:14" x14ac:dyDescent="0.35">
      <c r="B4989" s="2143"/>
      <c r="N4989" s="2143"/>
    </row>
    <row r="4990" spans="2:14" x14ac:dyDescent="0.35">
      <c r="B4990" s="2143"/>
      <c r="N4990" s="2143"/>
    </row>
    <row r="4991" spans="2:14" x14ac:dyDescent="0.35">
      <c r="B4991" s="2143"/>
      <c r="N4991" s="2143"/>
    </row>
    <row r="4992" spans="2:14" x14ac:dyDescent="0.35">
      <c r="B4992" s="2143"/>
      <c r="N4992" s="2143"/>
    </row>
    <row r="4993" spans="2:14" x14ac:dyDescent="0.35">
      <c r="B4993" s="2143"/>
      <c r="N4993" s="2143"/>
    </row>
    <row r="4994" spans="2:14" x14ac:dyDescent="0.35">
      <c r="B4994" s="2143"/>
      <c r="N4994" s="2143"/>
    </row>
    <row r="4995" spans="2:14" x14ac:dyDescent="0.35">
      <c r="B4995" s="2143"/>
      <c r="N4995" s="2143"/>
    </row>
    <row r="4996" spans="2:14" x14ac:dyDescent="0.35">
      <c r="B4996" s="2143"/>
      <c r="N4996" s="2143"/>
    </row>
    <row r="4997" spans="2:14" x14ac:dyDescent="0.35">
      <c r="B4997" s="2143"/>
      <c r="N4997" s="2143"/>
    </row>
    <row r="4998" spans="2:14" x14ac:dyDescent="0.35">
      <c r="B4998" s="2143"/>
      <c r="N4998" s="2143"/>
    </row>
    <row r="4999" spans="2:14" x14ac:dyDescent="0.35">
      <c r="B4999" s="2143"/>
      <c r="N4999" s="2143"/>
    </row>
    <row r="5000" spans="2:14" x14ac:dyDescent="0.35">
      <c r="B5000" s="2143"/>
      <c r="N5000" s="2143"/>
    </row>
    <row r="5001" spans="2:14" x14ac:dyDescent="0.35">
      <c r="B5001" s="2143"/>
      <c r="N5001" s="2143"/>
    </row>
    <row r="5002" spans="2:14" x14ac:dyDescent="0.35">
      <c r="B5002" s="2143"/>
      <c r="N5002" s="2143"/>
    </row>
    <row r="5003" spans="2:14" x14ac:dyDescent="0.35">
      <c r="B5003" s="2143"/>
      <c r="N5003" s="2143"/>
    </row>
    <row r="5004" spans="2:14" x14ac:dyDescent="0.35">
      <c r="B5004" s="2143"/>
      <c r="N5004" s="2143"/>
    </row>
    <row r="5005" spans="2:14" x14ac:dyDescent="0.35">
      <c r="B5005" s="2143"/>
      <c r="N5005" s="2143"/>
    </row>
    <row r="5006" spans="2:14" x14ac:dyDescent="0.35">
      <c r="B5006" s="2143"/>
      <c r="N5006" s="2143"/>
    </row>
    <row r="5007" spans="2:14" x14ac:dyDescent="0.35">
      <c r="B5007" s="2143"/>
      <c r="N5007" s="2143"/>
    </row>
    <row r="5008" spans="2:14" x14ac:dyDescent="0.35">
      <c r="B5008" s="2143"/>
      <c r="N5008" s="2143"/>
    </row>
    <row r="5009" spans="2:14" x14ac:dyDescent="0.35">
      <c r="B5009" s="2143"/>
      <c r="N5009" s="2143"/>
    </row>
    <row r="5010" spans="2:14" x14ac:dyDescent="0.35">
      <c r="B5010" s="2143"/>
      <c r="N5010" s="2143"/>
    </row>
    <row r="5011" spans="2:14" x14ac:dyDescent="0.35">
      <c r="B5011" s="2143"/>
      <c r="N5011" s="2143"/>
    </row>
    <row r="5012" spans="2:14" x14ac:dyDescent="0.35">
      <c r="B5012" s="2143"/>
      <c r="N5012" s="2143"/>
    </row>
    <row r="5013" spans="2:14" x14ac:dyDescent="0.35">
      <c r="B5013" s="2143"/>
      <c r="N5013" s="2143"/>
    </row>
    <row r="5014" spans="2:14" x14ac:dyDescent="0.35">
      <c r="B5014" s="2143"/>
      <c r="N5014" s="2143"/>
    </row>
    <row r="5015" spans="2:14" x14ac:dyDescent="0.35">
      <c r="B5015" s="2143"/>
      <c r="N5015" s="2143"/>
    </row>
    <row r="5016" spans="2:14" x14ac:dyDescent="0.35">
      <c r="B5016" s="2143"/>
      <c r="N5016" s="2143"/>
    </row>
    <row r="5017" spans="2:14" x14ac:dyDescent="0.35">
      <c r="B5017" s="2143"/>
      <c r="N5017" s="2143"/>
    </row>
    <row r="5018" spans="2:14" x14ac:dyDescent="0.35">
      <c r="B5018" s="2143"/>
      <c r="N5018" s="2143"/>
    </row>
    <row r="5019" spans="2:14" x14ac:dyDescent="0.35">
      <c r="B5019" s="2143"/>
      <c r="N5019" s="2143"/>
    </row>
    <row r="5020" spans="2:14" x14ac:dyDescent="0.35">
      <c r="B5020" s="2143"/>
      <c r="N5020" s="2143"/>
    </row>
    <row r="5021" spans="2:14" x14ac:dyDescent="0.35">
      <c r="B5021" s="2143"/>
      <c r="N5021" s="2143"/>
    </row>
    <row r="5022" spans="2:14" x14ac:dyDescent="0.35">
      <c r="B5022" s="2143"/>
      <c r="N5022" s="2143"/>
    </row>
    <row r="5023" spans="2:14" x14ac:dyDescent="0.35">
      <c r="B5023" s="2143"/>
      <c r="N5023" s="2143"/>
    </row>
    <row r="5024" spans="2:14" x14ac:dyDescent="0.35">
      <c r="B5024" s="2143"/>
      <c r="N5024" s="2143"/>
    </row>
    <row r="5025" spans="2:14" x14ac:dyDescent="0.35">
      <c r="B5025" s="2143"/>
      <c r="N5025" s="2143"/>
    </row>
    <row r="5026" spans="2:14" x14ac:dyDescent="0.35">
      <c r="B5026" s="2143"/>
      <c r="N5026" s="2143"/>
    </row>
    <row r="5027" spans="2:14" x14ac:dyDescent="0.35">
      <c r="B5027" s="2143"/>
      <c r="N5027" s="2143"/>
    </row>
    <row r="5028" spans="2:14" x14ac:dyDescent="0.35">
      <c r="B5028" s="2143"/>
      <c r="N5028" s="2143"/>
    </row>
    <row r="5029" spans="2:14" x14ac:dyDescent="0.35">
      <c r="B5029" s="2143"/>
      <c r="N5029" s="2143"/>
    </row>
    <row r="5030" spans="2:14" x14ac:dyDescent="0.35">
      <c r="B5030" s="2143"/>
      <c r="N5030" s="2143"/>
    </row>
    <row r="5031" spans="2:14" x14ac:dyDescent="0.35">
      <c r="B5031" s="2143"/>
      <c r="N5031" s="2143"/>
    </row>
    <row r="5032" spans="2:14" x14ac:dyDescent="0.35">
      <c r="B5032" s="2143"/>
      <c r="N5032" s="2143"/>
    </row>
    <row r="5033" spans="2:14" x14ac:dyDescent="0.35">
      <c r="B5033" s="2143"/>
      <c r="N5033" s="2143"/>
    </row>
    <row r="5034" spans="2:14" x14ac:dyDescent="0.35">
      <c r="B5034" s="2143"/>
      <c r="N5034" s="2143"/>
    </row>
    <row r="5035" spans="2:14" x14ac:dyDescent="0.35">
      <c r="B5035" s="2143"/>
      <c r="N5035" s="2143"/>
    </row>
    <row r="5036" spans="2:14" x14ac:dyDescent="0.35">
      <c r="B5036" s="2143"/>
      <c r="N5036" s="2143"/>
    </row>
    <row r="5037" spans="2:14" x14ac:dyDescent="0.35">
      <c r="B5037" s="2143"/>
      <c r="N5037" s="2143"/>
    </row>
    <row r="5038" spans="2:14" x14ac:dyDescent="0.35">
      <c r="B5038" s="2143"/>
      <c r="N5038" s="2143"/>
    </row>
    <row r="5039" spans="2:14" x14ac:dyDescent="0.35">
      <c r="B5039" s="2143"/>
      <c r="N5039" s="2143"/>
    </row>
    <row r="5040" spans="2:14" x14ac:dyDescent="0.35">
      <c r="B5040" s="2143"/>
      <c r="N5040" s="2143"/>
    </row>
    <row r="5041" spans="2:14" x14ac:dyDescent="0.35">
      <c r="B5041" s="2143"/>
      <c r="N5041" s="2143"/>
    </row>
    <row r="5042" spans="2:14" x14ac:dyDescent="0.35">
      <c r="B5042" s="2143"/>
      <c r="N5042" s="2143"/>
    </row>
    <row r="5043" spans="2:14" x14ac:dyDescent="0.35">
      <c r="B5043" s="2143"/>
      <c r="N5043" s="2143"/>
    </row>
    <row r="5044" spans="2:14" x14ac:dyDescent="0.35">
      <c r="B5044" s="2143"/>
      <c r="N5044" s="2143"/>
    </row>
    <row r="5045" spans="2:14" x14ac:dyDescent="0.35">
      <c r="B5045" s="2143"/>
      <c r="N5045" s="2143"/>
    </row>
    <row r="5046" spans="2:14" x14ac:dyDescent="0.35">
      <c r="B5046" s="2143"/>
      <c r="N5046" s="2143"/>
    </row>
    <row r="5047" spans="2:14" x14ac:dyDescent="0.35">
      <c r="B5047" s="2143"/>
      <c r="N5047" s="2143"/>
    </row>
    <row r="5048" spans="2:14" x14ac:dyDescent="0.35">
      <c r="B5048" s="2143"/>
      <c r="N5048" s="2143"/>
    </row>
    <row r="5049" spans="2:14" x14ac:dyDescent="0.35">
      <c r="B5049" s="2143"/>
      <c r="N5049" s="2143"/>
    </row>
    <row r="5050" spans="2:14" x14ac:dyDescent="0.35">
      <c r="B5050" s="2143"/>
      <c r="N5050" s="2143"/>
    </row>
    <row r="5051" spans="2:14" x14ac:dyDescent="0.35">
      <c r="B5051" s="2143"/>
      <c r="N5051" s="2143"/>
    </row>
    <row r="5052" spans="2:14" x14ac:dyDescent="0.35">
      <c r="B5052" s="2143"/>
      <c r="N5052" s="2143"/>
    </row>
    <row r="5053" spans="2:14" x14ac:dyDescent="0.35">
      <c r="B5053" s="2143"/>
      <c r="N5053" s="2143"/>
    </row>
    <row r="5054" spans="2:14" x14ac:dyDescent="0.35">
      <c r="B5054" s="2143"/>
      <c r="N5054" s="2143"/>
    </row>
    <row r="5055" spans="2:14" x14ac:dyDescent="0.35">
      <c r="B5055" s="2143"/>
      <c r="N5055" s="2143"/>
    </row>
    <row r="5056" spans="2:14" x14ac:dyDescent="0.35">
      <c r="B5056" s="2143"/>
      <c r="N5056" s="2143"/>
    </row>
    <row r="5057" spans="2:14" x14ac:dyDescent="0.35">
      <c r="B5057" s="2143"/>
      <c r="N5057" s="2143"/>
    </row>
    <row r="5058" spans="2:14" x14ac:dyDescent="0.35">
      <c r="B5058" s="2143"/>
      <c r="N5058" s="2143"/>
    </row>
    <row r="5059" spans="2:14" x14ac:dyDescent="0.35">
      <c r="B5059" s="2143"/>
      <c r="N5059" s="2143"/>
    </row>
    <row r="5060" spans="2:14" x14ac:dyDescent="0.35">
      <c r="B5060" s="2143"/>
      <c r="N5060" s="2143"/>
    </row>
    <row r="5061" spans="2:14" x14ac:dyDescent="0.35">
      <c r="B5061" s="2143"/>
      <c r="N5061" s="2143"/>
    </row>
    <row r="5062" spans="2:14" x14ac:dyDescent="0.35">
      <c r="B5062" s="2143"/>
      <c r="N5062" s="2143"/>
    </row>
    <row r="5063" spans="2:14" x14ac:dyDescent="0.35">
      <c r="B5063" s="2143"/>
      <c r="N5063" s="2143"/>
    </row>
    <row r="5064" spans="2:14" x14ac:dyDescent="0.35">
      <c r="B5064" s="2143"/>
      <c r="N5064" s="2143"/>
    </row>
    <row r="5065" spans="2:14" x14ac:dyDescent="0.35">
      <c r="B5065" s="2143"/>
      <c r="N5065" s="2143"/>
    </row>
    <row r="5066" spans="2:14" x14ac:dyDescent="0.35">
      <c r="B5066" s="2143"/>
      <c r="N5066" s="2143"/>
    </row>
    <row r="5067" spans="2:14" x14ac:dyDescent="0.35">
      <c r="B5067" s="2143"/>
      <c r="N5067" s="2143"/>
    </row>
    <row r="5068" spans="2:14" x14ac:dyDescent="0.35">
      <c r="B5068" s="2143"/>
      <c r="N5068" s="2143"/>
    </row>
    <row r="5069" spans="2:14" x14ac:dyDescent="0.35">
      <c r="B5069" s="2143"/>
      <c r="N5069" s="2143"/>
    </row>
    <row r="5070" spans="2:14" x14ac:dyDescent="0.35">
      <c r="B5070" s="2143"/>
      <c r="N5070" s="2143"/>
    </row>
    <row r="5071" spans="2:14" x14ac:dyDescent="0.35">
      <c r="B5071" s="2143"/>
      <c r="N5071" s="2143"/>
    </row>
    <row r="5072" spans="2:14" x14ac:dyDescent="0.35">
      <c r="B5072" s="2143"/>
      <c r="N5072" s="2143"/>
    </row>
    <row r="5073" spans="2:14" x14ac:dyDescent="0.35">
      <c r="B5073" s="2143"/>
      <c r="N5073" s="2143"/>
    </row>
    <row r="5074" spans="2:14" x14ac:dyDescent="0.35">
      <c r="B5074" s="2143"/>
      <c r="N5074" s="2143"/>
    </row>
    <row r="5075" spans="2:14" x14ac:dyDescent="0.35">
      <c r="B5075" s="2143"/>
      <c r="N5075" s="2143"/>
    </row>
    <row r="5076" spans="2:14" x14ac:dyDescent="0.35">
      <c r="B5076" s="2143"/>
      <c r="N5076" s="2143"/>
    </row>
    <row r="5077" spans="2:14" x14ac:dyDescent="0.35">
      <c r="B5077" s="2143"/>
      <c r="N5077" s="2143"/>
    </row>
    <row r="5078" spans="2:14" x14ac:dyDescent="0.35">
      <c r="B5078" s="2143"/>
      <c r="N5078" s="2143"/>
    </row>
    <row r="5079" spans="2:14" x14ac:dyDescent="0.35">
      <c r="B5079" s="2143"/>
      <c r="N5079" s="2143"/>
    </row>
    <row r="5080" spans="2:14" x14ac:dyDescent="0.35">
      <c r="B5080" s="2143"/>
      <c r="N5080" s="2143"/>
    </row>
    <row r="5081" spans="2:14" x14ac:dyDescent="0.35">
      <c r="B5081" s="2143"/>
      <c r="N5081" s="2143"/>
    </row>
    <row r="5082" spans="2:14" x14ac:dyDescent="0.35">
      <c r="B5082" s="2143"/>
      <c r="N5082" s="2143"/>
    </row>
    <row r="5083" spans="2:14" x14ac:dyDescent="0.35">
      <c r="B5083" s="2143"/>
      <c r="N5083" s="2143"/>
    </row>
    <row r="5084" spans="2:14" x14ac:dyDescent="0.35">
      <c r="B5084" s="2143"/>
      <c r="N5084" s="2143"/>
    </row>
    <row r="5085" spans="2:14" x14ac:dyDescent="0.35">
      <c r="B5085" s="2143"/>
      <c r="N5085" s="2143"/>
    </row>
    <row r="5086" spans="2:14" x14ac:dyDescent="0.35">
      <c r="B5086" s="2143"/>
      <c r="N5086" s="2143"/>
    </row>
    <row r="5087" spans="2:14" x14ac:dyDescent="0.35">
      <c r="B5087" s="2143"/>
      <c r="N5087" s="2143"/>
    </row>
    <row r="5088" spans="2:14" x14ac:dyDescent="0.35">
      <c r="B5088" s="2143"/>
      <c r="N5088" s="2143"/>
    </row>
    <row r="5089" spans="2:14" x14ac:dyDescent="0.35">
      <c r="B5089" s="2143"/>
      <c r="N5089" s="2143"/>
    </row>
    <row r="5090" spans="2:14" x14ac:dyDescent="0.35">
      <c r="B5090" s="2143"/>
      <c r="N5090" s="2143"/>
    </row>
    <row r="5091" spans="2:14" x14ac:dyDescent="0.35">
      <c r="B5091" s="2143"/>
      <c r="N5091" s="2143"/>
    </row>
    <row r="5092" spans="2:14" x14ac:dyDescent="0.35">
      <c r="B5092" s="2143"/>
      <c r="N5092" s="2143"/>
    </row>
    <row r="5093" spans="2:14" x14ac:dyDescent="0.35">
      <c r="B5093" s="2143"/>
      <c r="N5093" s="2143"/>
    </row>
    <row r="5094" spans="2:14" x14ac:dyDescent="0.35">
      <c r="B5094" s="2143"/>
      <c r="N5094" s="2143"/>
    </row>
    <row r="5095" spans="2:14" x14ac:dyDescent="0.35">
      <c r="B5095" s="2143"/>
      <c r="N5095" s="2143"/>
    </row>
    <row r="5096" spans="2:14" x14ac:dyDescent="0.35">
      <c r="B5096" s="2143"/>
      <c r="N5096" s="2143"/>
    </row>
    <row r="5097" spans="2:14" x14ac:dyDescent="0.35">
      <c r="B5097" s="2143"/>
      <c r="N5097" s="2143"/>
    </row>
    <row r="5098" spans="2:14" x14ac:dyDescent="0.35">
      <c r="B5098" s="2143"/>
      <c r="N5098" s="2143"/>
    </row>
    <row r="5099" spans="2:14" x14ac:dyDescent="0.35">
      <c r="B5099" s="2143"/>
      <c r="N5099" s="2143"/>
    </row>
    <row r="5100" spans="2:14" x14ac:dyDescent="0.35">
      <c r="B5100" s="2143"/>
      <c r="N5100" s="2143"/>
    </row>
    <row r="5101" spans="2:14" x14ac:dyDescent="0.35">
      <c r="B5101" s="2143"/>
      <c r="N5101" s="2143"/>
    </row>
    <row r="5102" spans="2:14" x14ac:dyDescent="0.35">
      <c r="B5102" s="2143"/>
      <c r="N5102" s="2143"/>
    </row>
    <row r="5103" spans="2:14" x14ac:dyDescent="0.35">
      <c r="B5103" s="2143"/>
      <c r="N5103" s="2143"/>
    </row>
    <row r="5104" spans="2:14" x14ac:dyDescent="0.35">
      <c r="B5104" s="2143"/>
      <c r="N5104" s="2143"/>
    </row>
    <row r="5105" spans="2:14" x14ac:dyDescent="0.35">
      <c r="B5105" s="2143"/>
      <c r="N5105" s="2143"/>
    </row>
    <row r="5106" spans="2:14" x14ac:dyDescent="0.35">
      <c r="B5106" s="2143"/>
      <c r="N5106" s="2143"/>
    </row>
    <row r="5107" spans="2:14" x14ac:dyDescent="0.35">
      <c r="B5107" s="2143"/>
      <c r="N5107" s="2143"/>
    </row>
    <row r="5108" spans="2:14" x14ac:dyDescent="0.35">
      <c r="B5108" s="2143"/>
      <c r="N5108" s="2143"/>
    </row>
    <row r="5109" spans="2:14" x14ac:dyDescent="0.35">
      <c r="B5109" s="2143"/>
      <c r="N5109" s="2143"/>
    </row>
    <row r="5110" spans="2:14" x14ac:dyDescent="0.35">
      <c r="B5110" s="2143"/>
      <c r="N5110" s="2143"/>
    </row>
    <row r="5111" spans="2:14" x14ac:dyDescent="0.35">
      <c r="B5111" s="2143"/>
      <c r="N5111" s="2143"/>
    </row>
    <row r="5112" spans="2:14" x14ac:dyDescent="0.35">
      <c r="B5112" s="2143"/>
      <c r="N5112" s="2143"/>
    </row>
    <row r="5113" spans="2:14" x14ac:dyDescent="0.35">
      <c r="B5113" s="2143"/>
      <c r="N5113" s="2143"/>
    </row>
    <row r="5114" spans="2:14" x14ac:dyDescent="0.35">
      <c r="B5114" s="2143"/>
      <c r="N5114" s="2143"/>
    </row>
    <row r="5115" spans="2:14" x14ac:dyDescent="0.35">
      <c r="B5115" s="2143"/>
      <c r="N5115" s="2143"/>
    </row>
    <row r="5116" spans="2:14" x14ac:dyDescent="0.35">
      <c r="B5116" s="2143"/>
      <c r="N5116" s="2143"/>
    </row>
    <row r="5117" spans="2:14" x14ac:dyDescent="0.35">
      <c r="B5117" s="2143"/>
      <c r="N5117" s="2143"/>
    </row>
    <row r="5118" spans="2:14" x14ac:dyDescent="0.35">
      <c r="B5118" s="2143"/>
      <c r="N5118" s="2143"/>
    </row>
    <row r="5119" spans="2:14" x14ac:dyDescent="0.35">
      <c r="B5119" s="2143"/>
      <c r="N5119" s="2143"/>
    </row>
    <row r="5120" spans="2:14" x14ac:dyDescent="0.35">
      <c r="B5120" s="2143"/>
      <c r="N5120" s="2143"/>
    </row>
    <row r="5121" spans="2:14" x14ac:dyDescent="0.35">
      <c r="B5121" s="2143"/>
      <c r="N5121" s="2143"/>
    </row>
    <row r="5122" spans="2:14" x14ac:dyDescent="0.35">
      <c r="B5122" s="2143"/>
      <c r="N5122" s="2143"/>
    </row>
    <row r="5123" spans="2:14" x14ac:dyDescent="0.35">
      <c r="B5123" s="2143"/>
      <c r="N5123" s="2143"/>
    </row>
    <row r="5124" spans="2:14" x14ac:dyDescent="0.35">
      <c r="B5124" s="2143"/>
      <c r="N5124" s="2143"/>
    </row>
    <row r="5125" spans="2:14" x14ac:dyDescent="0.35">
      <c r="B5125" s="2143"/>
      <c r="N5125" s="2143"/>
    </row>
    <row r="5126" spans="2:14" x14ac:dyDescent="0.35">
      <c r="B5126" s="2143"/>
      <c r="N5126" s="2143"/>
    </row>
    <row r="5127" spans="2:14" x14ac:dyDescent="0.35">
      <c r="B5127" s="2143"/>
      <c r="N5127" s="2143"/>
    </row>
    <row r="5128" spans="2:14" x14ac:dyDescent="0.35">
      <c r="B5128" s="2143"/>
      <c r="N5128" s="2143"/>
    </row>
    <row r="5129" spans="2:14" x14ac:dyDescent="0.35">
      <c r="B5129" s="2143"/>
      <c r="N5129" s="2143"/>
    </row>
    <row r="5130" spans="2:14" x14ac:dyDescent="0.35">
      <c r="B5130" s="2143"/>
      <c r="N5130" s="2143"/>
    </row>
    <row r="5131" spans="2:14" x14ac:dyDescent="0.35">
      <c r="B5131" s="2143"/>
      <c r="N5131" s="2143"/>
    </row>
    <row r="5132" spans="2:14" x14ac:dyDescent="0.35">
      <c r="B5132" s="2143"/>
      <c r="N5132" s="2143"/>
    </row>
    <row r="5133" spans="2:14" x14ac:dyDescent="0.35">
      <c r="B5133" s="2143"/>
      <c r="N5133" s="2143"/>
    </row>
    <row r="5134" spans="2:14" x14ac:dyDescent="0.35">
      <c r="B5134" s="2143"/>
      <c r="N5134" s="2143"/>
    </row>
    <row r="5135" spans="2:14" x14ac:dyDescent="0.35">
      <c r="B5135" s="2143"/>
      <c r="N5135" s="2143"/>
    </row>
    <row r="5136" spans="2:14" x14ac:dyDescent="0.35">
      <c r="B5136" s="2143"/>
      <c r="N5136" s="2143"/>
    </row>
    <row r="5137" spans="2:14" x14ac:dyDescent="0.35">
      <c r="B5137" s="2143"/>
      <c r="N5137" s="2143"/>
    </row>
    <row r="5138" spans="2:14" x14ac:dyDescent="0.35">
      <c r="B5138" s="2143"/>
      <c r="N5138" s="2143"/>
    </row>
    <row r="5139" spans="2:14" x14ac:dyDescent="0.35">
      <c r="B5139" s="2143"/>
      <c r="N5139" s="2143"/>
    </row>
    <row r="5140" spans="2:14" x14ac:dyDescent="0.35">
      <c r="B5140" s="2143"/>
      <c r="N5140" s="2143"/>
    </row>
    <row r="5141" spans="2:14" x14ac:dyDescent="0.35">
      <c r="B5141" s="2143"/>
      <c r="N5141" s="2143"/>
    </row>
    <row r="5142" spans="2:14" x14ac:dyDescent="0.35">
      <c r="B5142" s="2143"/>
      <c r="N5142" s="2143"/>
    </row>
    <row r="5143" spans="2:14" x14ac:dyDescent="0.35">
      <c r="B5143" s="2143"/>
      <c r="N5143" s="2143"/>
    </row>
    <row r="5144" spans="2:14" x14ac:dyDescent="0.35">
      <c r="B5144" s="2143"/>
      <c r="N5144" s="2143"/>
    </row>
    <row r="5145" spans="2:14" x14ac:dyDescent="0.35">
      <c r="B5145" s="2143"/>
      <c r="N5145" s="2143"/>
    </row>
    <row r="5146" spans="2:14" x14ac:dyDescent="0.35">
      <c r="B5146" s="2143"/>
      <c r="N5146" s="2143"/>
    </row>
    <row r="5147" spans="2:14" x14ac:dyDescent="0.35">
      <c r="B5147" s="2143"/>
      <c r="N5147" s="2143"/>
    </row>
    <row r="5148" spans="2:14" x14ac:dyDescent="0.35">
      <c r="B5148" s="2143"/>
      <c r="N5148" s="2143"/>
    </row>
    <row r="5149" spans="2:14" x14ac:dyDescent="0.35">
      <c r="B5149" s="2143"/>
      <c r="N5149" s="2143"/>
    </row>
    <row r="5150" spans="2:14" x14ac:dyDescent="0.35">
      <c r="B5150" s="2143"/>
      <c r="N5150" s="2143"/>
    </row>
    <row r="5151" spans="2:14" x14ac:dyDescent="0.35">
      <c r="B5151" s="2143"/>
      <c r="N5151" s="2143"/>
    </row>
    <row r="5152" spans="2:14" x14ac:dyDescent="0.35">
      <c r="B5152" s="2143"/>
      <c r="N5152" s="2143"/>
    </row>
    <row r="5153" spans="2:14" x14ac:dyDescent="0.35">
      <c r="B5153" s="2143"/>
      <c r="N5153" s="2143"/>
    </row>
    <row r="5154" spans="2:14" x14ac:dyDescent="0.35">
      <c r="B5154" s="2143"/>
      <c r="N5154" s="2143"/>
    </row>
    <row r="5155" spans="2:14" x14ac:dyDescent="0.35">
      <c r="B5155" s="2143"/>
      <c r="N5155" s="2143"/>
    </row>
    <row r="5156" spans="2:14" x14ac:dyDescent="0.35">
      <c r="B5156" s="2143"/>
      <c r="N5156" s="2143"/>
    </row>
    <row r="5157" spans="2:14" x14ac:dyDescent="0.35">
      <c r="B5157" s="2143"/>
      <c r="N5157" s="2143"/>
    </row>
    <row r="5158" spans="2:14" x14ac:dyDescent="0.35">
      <c r="B5158" s="2143"/>
      <c r="N5158" s="2143"/>
    </row>
    <row r="5159" spans="2:14" x14ac:dyDescent="0.35">
      <c r="B5159" s="2143"/>
      <c r="N5159" s="2143"/>
    </row>
    <row r="5160" spans="2:14" x14ac:dyDescent="0.35">
      <c r="B5160" s="2143"/>
      <c r="N5160" s="2143"/>
    </row>
    <row r="5161" spans="2:14" x14ac:dyDescent="0.35">
      <c r="B5161" s="2143"/>
      <c r="N5161" s="2143"/>
    </row>
    <row r="5162" spans="2:14" x14ac:dyDescent="0.35">
      <c r="B5162" s="2143"/>
      <c r="N5162" s="2143"/>
    </row>
    <row r="5163" spans="2:14" x14ac:dyDescent="0.35">
      <c r="B5163" s="2143"/>
      <c r="N5163" s="2143"/>
    </row>
    <row r="5164" spans="2:14" x14ac:dyDescent="0.35">
      <c r="B5164" s="2143"/>
      <c r="N5164" s="2143"/>
    </row>
    <row r="5165" spans="2:14" x14ac:dyDescent="0.35">
      <c r="B5165" s="2143"/>
      <c r="N5165" s="2143"/>
    </row>
    <row r="5166" spans="2:14" x14ac:dyDescent="0.35">
      <c r="B5166" s="2143"/>
      <c r="N5166" s="2143"/>
    </row>
    <row r="5167" spans="2:14" x14ac:dyDescent="0.35">
      <c r="B5167" s="2143"/>
      <c r="N5167" s="2143"/>
    </row>
    <row r="5168" spans="2:14" x14ac:dyDescent="0.35">
      <c r="B5168" s="2143"/>
      <c r="N5168" s="2143"/>
    </row>
    <row r="5169" spans="2:14" x14ac:dyDescent="0.35">
      <c r="B5169" s="2143"/>
      <c r="N5169" s="2143"/>
    </row>
    <row r="5170" spans="2:14" x14ac:dyDescent="0.35">
      <c r="B5170" s="2143"/>
      <c r="N5170" s="2143"/>
    </row>
    <row r="5171" spans="2:14" x14ac:dyDescent="0.35">
      <c r="B5171" s="2143"/>
      <c r="N5171" s="2143"/>
    </row>
    <row r="5172" spans="2:14" x14ac:dyDescent="0.35">
      <c r="B5172" s="2143"/>
      <c r="N5172" s="2143"/>
    </row>
    <row r="5173" spans="2:14" x14ac:dyDescent="0.35">
      <c r="B5173" s="2143"/>
      <c r="N5173" s="2143"/>
    </row>
    <row r="5174" spans="2:14" x14ac:dyDescent="0.35">
      <c r="B5174" s="2143"/>
      <c r="N5174" s="2143"/>
    </row>
    <row r="5175" spans="2:14" x14ac:dyDescent="0.35">
      <c r="B5175" s="2143"/>
      <c r="N5175" s="2143"/>
    </row>
    <row r="5176" spans="2:14" x14ac:dyDescent="0.35">
      <c r="B5176" s="2143"/>
      <c r="N5176" s="2143"/>
    </row>
    <row r="5177" spans="2:14" x14ac:dyDescent="0.35">
      <c r="B5177" s="2143"/>
      <c r="N5177" s="2143"/>
    </row>
    <row r="5178" spans="2:14" x14ac:dyDescent="0.35">
      <c r="B5178" s="2143"/>
      <c r="N5178" s="2143"/>
    </row>
    <row r="5179" spans="2:14" x14ac:dyDescent="0.35">
      <c r="B5179" s="2143"/>
      <c r="N5179" s="2143"/>
    </row>
    <row r="5180" spans="2:14" x14ac:dyDescent="0.35">
      <c r="B5180" s="2143"/>
      <c r="N5180" s="2143"/>
    </row>
    <row r="5181" spans="2:14" x14ac:dyDescent="0.35">
      <c r="B5181" s="2143"/>
      <c r="N5181" s="2143"/>
    </row>
    <row r="5182" spans="2:14" x14ac:dyDescent="0.35">
      <c r="B5182" s="2143"/>
      <c r="N5182" s="2143"/>
    </row>
    <row r="5183" spans="2:14" x14ac:dyDescent="0.35">
      <c r="B5183" s="2143"/>
      <c r="N5183" s="2143"/>
    </row>
    <row r="5184" spans="2:14" x14ac:dyDescent="0.35">
      <c r="B5184" s="2143"/>
      <c r="N5184" s="2143"/>
    </row>
    <row r="5185" spans="2:14" x14ac:dyDescent="0.35">
      <c r="B5185" s="2143"/>
      <c r="N5185" s="2143"/>
    </row>
    <row r="5186" spans="2:14" x14ac:dyDescent="0.35">
      <c r="B5186" s="2143"/>
      <c r="N5186" s="2143"/>
    </row>
    <row r="5187" spans="2:14" x14ac:dyDescent="0.35">
      <c r="B5187" s="2143"/>
      <c r="N5187" s="2143"/>
    </row>
    <row r="5188" spans="2:14" x14ac:dyDescent="0.35">
      <c r="B5188" s="2143"/>
      <c r="N5188" s="2143"/>
    </row>
    <row r="5189" spans="2:14" x14ac:dyDescent="0.35">
      <c r="B5189" s="2143"/>
      <c r="N5189" s="2143"/>
    </row>
    <row r="5190" spans="2:14" x14ac:dyDescent="0.35">
      <c r="B5190" s="2143"/>
      <c r="N5190" s="2143"/>
    </row>
    <row r="5191" spans="2:14" x14ac:dyDescent="0.35">
      <c r="B5191" s="2143"/>
      <c r="N5191" s="2143"/>
    </row>
    <row r="5192" spans="2:14" x14ac:dyDescent="0.35">
      <c r="B5192" s="2143"/>
      <c r="N5192" s="2143"/>
    </row>
    <row r="5193" spans="2:14" x14ac:dyDescent="0.35">
      <c r="B5193" s="2143"/>
      <c r="N5193" s="2143"/>
    </row>
    <row r="5194" spans="2:14" x14ac:dyDescent="0.35">
      <c r="B5194" s="2143"/>
      <c r="N5194" s="2143"/>
    </row>
    <row r="5195" spans="2:14" x14ac:dyDescent="0.35">
      <c r="B5195" s="2143"/>
      <c r="N5195" s="2143"/>
    </row>
    <row r="5196" spans="2:14" x14ac:dyDescent="0.35">
      <c r="B5196" s="2143"/>
      <c r="N5196" s="2143"/>
    </row>
    <row r="5197" spans="2:14" x14ac:dyDescent="0.35">
      <c r="B5197" s="2143"/>
      <c r="N5197" s="2143"/>
    </row>
    <row r="5198" spans="2:14" x14ac:dyDescent="0.35">
      <c r="B5198" s="2143"/>
      <c r="N5198" s="2143"/>
    </row>
    <row r="5199" spans="2:14" x14ac:dyDescent="0.35">
      <c r="B5199" s="2143"/>
      <c r="N5199" s="2143"/>
    </row>
    <row r="5200" spans="2:14" x14ac:dyDescent="0.35">
      <c r="B5200" s="2143"/>
      <c r="N5200" s="2143"/>
    </row>
    <row r="5201" spans="2:14" x14ac:dyDescent="0.35">
      <c r="B5201" s="2143"/>
      <c r="N5201" s="2143"/>
    </row>
    <row r="5202" spans="2:14" x14ac:dyDescent="0.35">
      <c r="B5202" s="2143"/>
      <c r="N5202" s="2143"/>
    </row>
    <row r="5203" spans="2:14" x14ac:dyDescent="0.35">
      <c r="B5203" s="2143"/>
      <c r="N5203" s="2143"/>
    </row>
    <row r="5204" spans="2:14" x14ac:dyDescent="0.35">
      <c r="B5204" s="2143"/>
      <c r="N5204" s="2143"/>
    </row>
    <row r="5205" spans="2:14" x14ac:dyDescent="0.35">
      <c r="B5205" s="2143"/>
      <c r="N5205" s="2143"/>
    </row>
    <row r="5206" spans="2:14" x14ac:dyDescent="0.35">
      <c r="B5206" s="2143"/>
      <c r="N5206" s="2143"/>
    </row>
    <row r="5207" spans="2:14" x14ac:dyDescent="0.35">
      <c r="B5207" s="2143"/>
      <c r="N5207" s="2143"/>
    </row>
    <row r="5208" spans="2:14" x14ac:dyDescent="0.35">
      <c r="B5208" s="2143"/>
      <c r="N5208" s="2143"/>
    </row>
    <row r="5209" spans="2:14" x14ac:dyDescent="0.35">
      <c r="B5209" s="2143"/>
      <c r="N5209" s="2143"/>
    </row>
    <row r="5210" spans="2:14" x14ac:dyDescent="0.35">
      <c r="B5210" s="2143"/>
      <c r="N5210" s="2143"/>
    </row>
    <row r="5211" spans="2:14" x14ac:dyDescent="0.35">
      <c r="B5211" s="2143"/>
      <c r="N5211" s="2143"/>
    </row>
    <row r="5212" spans="2:14" x14ac:dyDescent="0.35">
      <c r="B5212" s="2143"/>
      <c r="N5212" s="2143"/>
    </row>
    <row r="5213" spans="2:14" x14ac:dyDescent="0.35">
      <c r="B5213" s="2143"/>
      <c r="N5213" s="2143"/>
    </row>
    <row r="5214" spans="2:14" x14ac:dyDescent="0.35">
      <c r="B5214" s="2143"/>
      <c r="N5214" s="2143"/>
    </row>
    <row r="5215" spans="2:14" x14ac:dyDescent="0.35">
      <c r="B5215" s="2143"/>
      <c r="N5215" s="2143"/>
    </row>
    <row r="5216" spans="2:14" x14ac:dyDescent="0.35">
      <c r="B5216" s="2143"/>
      <c r="N5216" s="2143"/>
    </row>
    <row r="5217" spans="2:14" x14ac:dyDescent="0.35">
      <c r="B5217" s="2143"/>
      <c r="N5217" s="2143"/>
    </row>
    <row r="5218" spans="2:14" x14ac:dyDescent="0.35">
      <c r="B5218" s="2143"/>
      <c r="N5218" s="2143"/>
    </row>
    <row r="5219" spans="2:14" x14ac:dyDescent="0.35">
      <c r="B5219" s="2143"/>
      <c r="N5219" s="2143"/>
    </row>
    <row r="5220" spans="2:14" x14ac:dyDescent="0.35">
      <c r="B5220" s="2143"/>
      <c r="N5220" s="2143"/>
    </row>
    <row r="5221" spans="2:14" x14ac:dyDescent="0.35">
      <c r="B5221" s="2143"/>
      <c r="N5221" s="2143"/>
    </row>
    <row r="5222" spans="2:14" x14ac:dyDescent="0.35">
      <c r="B5222" s="2143"/>
      <c r="N5222" s="2143"/>
    </row>
    <row r="5223" spans="2:14" x14ac:dyDescent="0.35">
      <c r="B5223" s="2143"/>
      <c r="N5223" s="2143"/>
    </row>
    <row r="5224" spans="2:14" x14ac:dyDescent="0.35">
      <c r="B5224" s="2143"/>
      <c r="N5224" s="2143"/>
    </row>
    <row r="5225" spans="2:14" x14ac:dyDescent="0.35">
      <c r="B5225" s="2143"/>
      <c r="N5225" s="2143"/>
    </row>
    <row r="5226" spans="2:14" x14ac:dyDescent="0.35">
      <c r="B5226" s="2143"/>
      <c r="N5226" s="2143"/>
    </row>
    <row r="5227" spans="2:14" x14ac:dyDescent="0.35">
      <c r="B5227" s="2143"/>
      <c r="N5227" s="2143"/>
    </row>
    <row r="5228" spans="2:14" x14ac:dyDescent="0.35">
      <c r="B5228" s="2143"/>
      <c r="N5228" s="2143"/>
    </row>
    <row r="5229" spans="2:14" x14ac:dyDescent="0.35">
      <c r="B5229" s="2143"/>
      <c r="N5229" s="2143"/>
    </row>
    <row r="5230" spans="2:14" x14ac:dyDescent="0.35">
      <c r="B5230" s="2143"/>
      <c r="N5230" s="2143"/>
    </row>
    <row r="5231" spans="2:14" x14ac:dyDescent="0.35">
      <c r="B5231" s="2143"/>
      <c r="N5231" s="2143"/>
    </row>
    <row r="5232" spans="2:14" x14ac:dyDescent="0.35">
      <c r="B5232" s="2143"/>
      <c r="N5232" s="2143"/>
    </row>
    <row r="5233" spans="2:14" x14ac:dyDescent="0.35">
      <c r="B5233" s="2143"/>
      <c r="N5233" s="2143"/>
    </row>
    <row r="5234" spans="2:14" x14ac:dyDescent="0.35">
      <c r="B5234" s="2143"/>
      <c r="N5234" s="2143"/>
    </row>
    <row r="5235" spans="2:14" x14ac:dyDescent="0.35">
      <c r="B5235" s="2143"/>
      <c r="N5235" s="2143"/>
    </row>
    <row r="5236" spans="2:14" x14ac:dyDescent="0.35">
      <c r="B5236" s="2143"/>
      <c r="N5236" s="2143"/>
    </row>
    <row r="5237" spans="2:14" x14ac:dyDescent="0.35">
      <c r="B5237" s="2143"/>
      <c r="N5237" s="2143"/>
    </row>
    <row r="5238" spans="2:14" x14ac:dyDescent="0.35">
      <c r="B5238" s="2143"/>
      <c r="N5238" s="2143"/>
    </row>
    <row r="5239" spans="2:14" x14ac:dyDescent="0.35">
      <c r="B5239" s="2143"/>
      <c r="N5239" s="2143"/>
    </row>
    <row r="5240" spans="2:14" x14ac:dyDescent="0.35">
      <c r="B5240" s="2143"/>
      <c r="N5240" s="2143"/>
    </row>
    <row r="5241" spans="2:14" x14ac:dyDescent="0.35">
      <c r="B5241" s="2143"/>
      <c r="N5241" s="2143"/>
    </row>
    <row r="5242" spans="2:14" x14ac:dyDescent="0.35">
      <c r="B5242" s="2143"/>
      <c r="N5242" s="2143"/>
    </row>
    <row r="5243" spans="2:14" x14ac:dyDescent="0.35">
      <c r="B5243" s="2143"/>
      <c r="N5243" s="2143"/>
    </row>
    <row r="5244" spans="2:14" x14ac:dyDescent="0.35">
      <c r="B5244" s="2143"/>
      <c r="N5244" s="2143"/>
    </row>
    <row r="5245" spans="2:14" x14ac:dyDescent="0.35">
      <c r="B5245" s="2143"/>
      <c r="N5245" s="2143"/>
    </row>
    <row r="5246" spans="2:14" x14ac:dyDescent="0.35">
      <c r="B5246" s="2143"/>
      <c r="N5246" s="2143"/>
    </row>
    <row r="5247" spans="2:14" x14ac:dyDescent="0.35">
      <c r="B5247" s="2143"/>
      <c r="N5247" s="2143"/>
    </row>
    <row r="5248" spans="2:14" x14ac:dyDescent="0.35">
      <c r="B5248" s="2143"/>
      <c r="N5248" s="2143"/>
    </row>
    <row r="5249" spans="2:14" x14ac:dyDescent="0.35">
      <c r="B5249" s="2143"/>
      <c r="N5249" s="2143"/>
    </row>
    <row r="5250" spans="2:14" x14ac:dyDescent="0.35">
      <c r="B5250" s="2143"/>
      <c r="N5250" s="2143"/>
    </row>
    <row r="5251" spans="2:14" x14ac:dyDescent="0.35">
      <c r="B5251" s="2143"/>
      <c r="N5251" s="2143"/>
    </row>
    <row r="5252" spans="2:14" x14ac:dyDescent="0.35">
      <c r="B5252" s="2143"/>
      <c r="N5252" s="2143"/>
    </row>
    <row r="5253" spans="2:14" x14ac:dyDescent="0.35">
      <c r="B5253" s="2143"/>
      <c r="N5253" s="2143"/>
    </row>
    <row r="5254" spans="2:14" x14ac:dyDescent="0.35">
      <c r="B5254" s="2143"/>
      <c r="N5254" s="2143"/>
    </row>
    <row r="5255" spans="2:14" x14ac:dyDescent="0.35">
      <c r="B5255" s="2143"/>
      <c r="N5255" s="2143"/>
    </row>
    <row r="5256" spans="2:14" x14ac:dyDescent="0.35">
      <c r="B5256" s="2143"/>
      <c r="N5256" s="2143"/>
    </row>
    <row r="5257" spans="2:14" x14ac:dyDescent="0.35">
      <c r="B5257" s="2143"/>
      <c r="N5257" s="2143"/>
    </row>
    <row r="5258" spans="2:14" x14ac:dyDescent="0.35">
      <c r="B5258" s="2143"/>
      <c r="N5258" s="2143"/>
    </row>
    <row r="5259" spans="2:14" x14ac:dyDescent="0.35">
      <c r="B5259" s="2143"/>
      <c r="N5259" s="2143"/>
    </row>
    <row r="5260" spans="2:14" x14ac:dyDescent="0.35">
      <c r="B5260" s="2143"/>
      <c r="N5260" s="2143"/>
    </row>
    <row r="5261" spans="2:14" x14ac:dyDescent="0.35">
      <c r="B5261" s="2143"/>
      <c r="N5261" s="2143"/>
    </row>
    <row r="5262" spans="2:14" x14ac:dyDescent="0.35">
      <c r="B5262" s="2143"/>
      <c r="N5262" s="2143"/>
    </row>
    <row r="5263" spans="2:14" x14ac:dyDescent="0.35">
      <c r="B5263" s="2143"/>
      <c r="N5263" s="2143"/>
    </row>
    <row r="5264" spans="2:14" x14ac:dyDescent="0.35">
      <c r="B5264" s="2143"/>
      <c r="N5264" s="2143"/>
    </row>
    <row r="5265" spans="2:14" x14ac:dyDescent="0.35">
      <c r="B5265" s="2143"/>
      <c r="N5265" s="2143"/>
    </row>
    <row r="5266" spans="2:14" x14ac:dyDescent="0.35">
      <c r="B5266" s="2143"/>
      <c r="N5266" s="2143"/>
    </row>
    <row r="5267" spans="2:14" x14ac:dyDescent="0.35">
      <c r="B5267" s="2143"/>
      <c r="N5267" s="2143"/>
    </row>
    <row r="5268" spans="2:14" x14ac:dyDescent="0.35">
      <c r="B5268" s="2143"/>
      <c r="N5268" s="2143"/>
    </row>
    <row r="5269" spans="2:14" x14ac:dyDescent="0.35">
      <c r="B5269" s="2143"/>
      <c r="N5269" s="2143"/>
    </row>
    <row r="5270" spans="2:14" x14ac:dyDescent="0.35">
      <c r="B5270" s="2143"/>
      <c r="N5270" s="2143"/>
    </row>
    <row r="5271" spans="2:14" x14ac:dyDescent="0.35">
      <c r="B5271" s="2143"/>
      <c r="N5271" s="2143"/>
    </row>
    <row r="5272" spans="2:14" x14ac:dyDescent="0.35">
      <c r="B5272" s="2143"/>
      <c r="N5272" s="2143"/>
    </row>
    <row r="5273" spans="2:14" x14ac:dyDescent="0.35">
      <c r="B5273" s="2143"/>
      <c r="N5273" s="2143"/>
    </row>
    <row r="5274" spans="2:14" x14ac:dyDescent="0.35">
      <c r="B5274" s="2143"/>
      <c r="N5274" s="2143"/>
    </row>
    <row r="5275" spans="2:14" x14ac:dyDescent="0.35">
      <c r="B5275" s="2143"/>
      <c r="N5275" s="2143"/>
    </row>
    <row r="5276" spans="2:14" x14ac:dyDescent="0.35">
      <c r="B5276" s="2143"/>
      <c r="N5276" s="2143"/>
    </row>
    <row r="5277" spans="2:14" x14ac:dyDescent="0.35">
      <c r="B5277" s="2143"/>
      <c r="N5277" s="2143"/>
    </row>
    <row r="5278" spans="2:14" x14ac:dyDescent="0.35">
      <c r="B5278" s="2143"/>
      <c r="N5278" s="2143"/>
    </row>
    <row r="5279" spans="2:14" x14ac:dyDescent="0.35">
      <c r="B5279" s="2143"/>
      <c r="N5279" s="2143"/>
    </row>
    <row r="5280" spans="2:14" x14ac:dyDescent="0.35">
      <c r="B5280" s="2143"/>
      <c r="N5280" s="2143"/>
    </row>
    <row r="5281" spans="2:14" x14ac:dyDescent="0.35">
      <c r="B5281" s="2143"/>
      <c r="N5281" s="2143"/>
    </row>
    <row r="5282" spans="2:14" x14ac:dyDescent="0.35">
      <c r="B5282" s="2143"/>
      <c r="N5282" s="2143"/>
    </row>
    <row r="5283" spans="2:14" x14ac:dyDescent="0.35">
      <c r="B5283" s="2143"/>
      <c r="N5283" s="2143"/>
    </row>
    <row r="5284" spans="2:14" x14ac:dyDescent="0.35">
      <c r="B5284" s="2143"/>
      <c r="N5284" s="2143"/>
    </row>
    <row r="5285" spans="2:14" x14ac:dyDescent="0.35">
      <c r="B5285" s="2143"/>
      <c r="N5285" s="2143"/>
    </row>
    <row r="5286" spans="2:14" x14ac:dyDescent="0.35">
      <c r="B5286" s="2143"/>
      <c r="N5286" s="2143"/>
    </row>
    <row r="5287" spans="2:14" x14ac:dyDescent="0.35">
      <c r="B5287" s="2143"/>
      <c r="N5287" s="2143"/>
    </row>
    <row r="5288" spans="2:14" x14ac:dyDescent="0.35">
      <c r="B5288" s="2143"/>
      <c r="N5288" s="2143"/>
    </row>
    <row r="5289" spans="2:14" x14ac:dyDescent="0.35">
      <c r="B5289" s="2143"/>
      <c r="N5289" s="2143"/>
    </row>
    <row r="5290" spans="2:14" x14ac:dyDescent="0.35">
      <c r="B5290" s="2143"/>
      <c r="N5290" s="2143"/>
    </row>
    <row r="5291" spans="2:14" x14ac:dyDescent="0.35">
      <c r="B5291" s="2143"/>
      <c r="N5291" s="2143"/>
    </row>
    <row r="5292" spans="2:14" x14ac:dyDescent="0.35">
      <c r="B5292" s="2143"/>
      <c r="N5292" s="2143"/>
    </row>
    <row r="5293" spans="2:14" x14ac:dyDescent="0.35">
      <c r="B5293" s="2143"/>
      <c r="N5293" s="2143"/>
    </row>
    <row r="5294" spans="2:14" x14ac:dyDescent="0.35">
      <c r="B5294" s="2143"/>
      <c r="N5294" s="2143"/>
    </row>
    <row r="5295" spans="2:14" x14ac:dyDescent="0.35">
      <c r="B5295" s="2143"/>
      <c r="N5295" s="2143"/>
    </row>
    <row r="5296" spans="2:14" x14ac:dyDescent="0.35">
      <c r="B5296" s="2143"/>
      <c r="N5296" s="2143"/>
    </row>
    <row r="5297" spans="2:14" x14ac:dyDescent="0.35">
      <c r="B5297" s="2143"/>
      <c r="N5297" s="2143"/>
    </row>
    <row r="5298" spans="2:14" x14ac:dyDescent="0.35">
      <c r="B5298" s="2143"/>
      <c r="N5298" s="2143"/>
    </row>
    <row r="5299" spans="2:14" x14ac:dyDescent="0.35">
      <c r="B5299" s="2143"/>
      <c r="N5299" s="2143"/>
    </row>
    <row r="5300" spans="2:14" x14ac:dyDescent="0.35">
      <c r="B5300" s="2143"/>
      <c r="N5300" s="2143"/>
    </row>
    <row r="5301" spans="2:14" x14ac:dyDescent="0.35">
      <c r="B5301" s="2143"/>
      <c r="N5301" s="2143"/>
    </row>
    <row r="5302" spans="2:14" x14ac:dyDescent="0.35">
      <c r="B5302" s="2143"/>
      <c r="N5302" s="2143"/>
    </row>
    <row r="5303" spans="2:14" x14ac:dyDescent="0.35">
      <c r="B5303" s="2143"/>
      <c r="N5303" s="2143"/>
    </row>
    <row r="5304" spans="2:14" x14ac:dyDescent="0.35">
      <c r="B5304" s="2143"/>
      <c r="N5304" s="2143"/>
    </row>
    <row r="5305" spans="2:14" x14ac:dyDescent="0.35">
      <c r="B5305" s="2143"/>
      <c r="N5305" s="2143"/>
    </row>
    <row r="5306" spans="2:14" x14ac:dyDescent="0.35">
      <c r="B5306" s="2143"/>
      <c r="N5306" s="2143"/>
    </row>
    <row r="5307" spans="2:14" x14ac:dyDescent="0.35">
      <c r="B5307" s="2143"/>
      <c r="N5307" s="2143"/>
    </row>
    <row r="5308" spans="2:14" x14ac:dyDescent="0.35">
      <c r="B5308" s="2143"/>
      <c r="N5308" s="2143"/>
    </row>
    <row r="5309" spans="2:14" x14ac:dyDescent="0.35">
      <c r="B5309" s="2143"/>
      <c r="N5309" s="2143"/>
    </row>
    <row r="5310" spans="2:14" x14ac:dyDescent="0.35">
      <c r="B5310" s="2143"/>
      <c r="N5310" s="2143"/>
    </row>
    <row r="5311" spans="2:14" x14ac:dyDescent="0.35">
      <c r="B5311" s="2143"/>
      <c r="N5311" s="2143"/>
    </row>
    <row r="5312" spans="2:14" x14ac:dyDescent="0.35">
      <c r="B5312" s="2143"/>
      <c r="N5312" s="2143"/>
    </row>
    <row r="5313" spans="2:14" x14ac:dyDescent="0.35">
      <c r="B5313" s="2143"/>
      <c r="N5313" s="2143"/>
    </row>
    <row r="5314" spans="2:14" x14ac:dyDescent="0.35">
      <c r="B5314" s="2143"/>
      <c r="N5314" s="2143"/>
    </row>
    <row r="5315" spans="2:14" x14ac:dyDescent="0.35">
      <c r="B5315" s="2143"/>
      <c r="N5315" s="2143"/>
    </row>
    <row r="5316" spans="2:14" x14ac:dyDescent="0.35">
      <c r="B5316" s="2143"/>
      <c r="N5316" s="2143"/>
    </row>
    <row r="5317" spans="2:14" x14ac:dyDescent="0.35">
      <c r="B5317" s="2143"/>
      <c r="N5317" s="2143"/>
    </row>
    <row r="5318" spans="2:14" x14ac:dyDescent="0.35">
      <c r="B5318" s="2143"/>
      <c r="N5318" s="2143"/>
    </row>
    <row r="5319" spans="2:14" x14ac:dyDescent="0.35">
      <c r="B5319" s="2143"/>
      <c r="N5319" s="2143"/>
    </row>
    <row r="5320" spans="2:14" x14ac:dyDescent="0.35">
      <c r="B5320" s="2143"/>
      <c r="N5320" s="2143"/>
    </row>
    <row r="5321" spans="2:14" x14ac:dyDescent="0.35">
      <c r="B5321" s="2143"/>
      <c r="N5321" s="2143"/>
    </row>
    <row r="5322" spans="2:14" x14ac:dyDescent="0.35">
      <c r="B5322" s="2143"/>
      <c r="N5322" s="2143"/>
    </row>
    <row r="5323" spans="2:14" x14ac:dyDescent="0.35">
      <c r="B5323" s="2143"/>
      <c r="N5323" s="2143"/>
    </row>
    <row r="5324" spans="2:14" x14ac:dyDescent="0.35">
      <c r="B5324" s="2143"/>
      <c r="N5324" s="2143"/>
    </row>
    <row r="5325" spans="2:14" x14ac:dyDescent="0.35">
      <c r="B5325" s="2143"/>
      <c r="N5325" s="2143"/>
    </row>
    <row r="5326" spans="2:14" x14ac:dyDescent="0.35">
      <c r="B5326" s="2143"/>
      <c r="N5326" s="2143"/>
    </row>
    <row r="5327" spans="2:14" x14ac:dyDescent="0.35">
      <c r="B5327" s="2143"/>
      <c r="N5327" s="2143"/>
    </row>
    <row r="5328" spans="2:14" x14ac:dyDescent="0.35">
      <c r="B5328" s="2143"/>
      <c r="N5328" s="2143"/>
    </row>
    <row r="5329" spans="2:14" x14ac:dyDescent="0.35">
      <c r="B5329" s="2143"/>
      <c r="N5329" s="2143"/>
    </row>
    <row r="5330" spans="2:14" x14ac:dyDescent="0.35">
      <c r="B5330" s="2143"/>
      <c r="N5330" s="2143"/>
    </row>
    <row r="5331" spans="2:14" x14ac:dyDescent="0.35">
      <c r="B5331" s="2143"/>
      <c r="N5331" s="2143"/>
    </row>
    <row r="5332" spans="2:14" x14ac:dyDescent="0.35">
      <c r="B5332" s="2143"/>
      <c r="N5332" s="2143"/>
    </row>
    <row r="5333" spans="2:14" x14ac:dyDescent="0.35">
      <c r="B5333" s="2143"/>
      <c r="N5333" s="2143"/>
    </row>
    <row r="5334" spans="2:14" x14ac:dyDescent="0.35">
      <c r="B5334" s="2143"/>
      <c r="N5334" s="2143"/>
    </row>
    <row r="5335" spans="2:14" x14ac:dyDescent="0.35">
      <c r="B5335" s="2143"/>
      <c r="N5335" s="2143"/>
    </row>
    <row r="5336" spans="2:14" x14ac:dyDescent="0.35">
      <c r="B5336" s="2143"/>
      <c r="N5336" s="2143"/>
    </row>
    <row r="5337" spans="2:14" x14ac:dyDescent="0.35">
      <c r="B5337" s="2143"/>
      <c r="N5337" s="2143"/>
    </row>
    <row r="5338" spans="2:14" x14ac:dyDescent="0.35">
      <c r="B5338" s="2143"/>
      <c r="N5338" s="2143"/>
    </row>
    <row r="5339" spans="2:14" x14ac:dyDescent="0.35">
      <c r="B5339" s="2143"/>
      <c r="N5339" s="2143"/>
    </row>
    <row r="5340" spans="2:14" x14ac:dyDescent="0.35">
      <c r="B5340" s="2143"/>
      <c r="N5340" s="2143"/>
    </row>
    <row r="5341" spans="2:14" x14ac:dyDescent="0.35">
      <c r="B5341" s="2143"/>
      <c r="N5341" s="2143"/>
    </row>
    <row r="5342" spans="2:14" x14ac:dyDescent="0.35">
      <c r="B5342" s="2143"/>
      <c r="N5342" s="2143"/>
    </row>
    <row r="5343" spans="2:14" x14ac:dyDescent="0.35">
      <c r="B5343" s="2143"/>
      <c r="N5343" s="2143"/>
    </row>
    <row r="5344" spans="2:14" x14ac:dyDescent="0.35">
      <c r="B5344" s="2143"/>
      <c r="N5344" s="2143"/>
    </row>
    <row r="5345" spans="2:14" x14ac:dyDescent="0.35">
      <c r="B5345" s="2143"/>
      <c r="N5345" s="2143"/>
    </row>
    <row r="5346" spans="2:14" x14ac:dyDescent="0.35">
      <c r="B5346" s="2143"/>
      <c r="N5346" s="2143"/>
    </row>
    <row r="5347" spans="2:14" x14ac:dyDescent="0.35">
      <c r="B5347" s="2143"/>
      <c r="N5347" s="2143"/>
    </row>
    <row r="5348" spans="2:14" x14ac:dyDescent="0.35">
      <c r="B5348" s="2143"/>
      <c r="N5348" s="2143"/>
    </row>
    <row r="5349" spans="2:14" x14ac:dyDescent="0.35">
      <c r="B5349" s="2143"/>
      <c r="N5349" s="2143"/>
    </row>
    <row r="5350" spans="2:14" x14ac:dyDescent="0.35">
      <c r="B5350" s="2143"/>
      <c r="N5350" s="2143"/>
    </row>
    <row r="5351" spans="2:14" x14ac:dyDescent="0.35">
      <c r="B5351" s="2143"/>
      <c r="N5351" s="2143"/>
    </row>
    <row r="5352" spans="2:14" x14ac:dyDescent="0.35">
      <c r="B5352" s="2143"/>
      <c r="N5352" s="2143"/>
    </row>
    <row r="5353" spans="2:14" x14ac:dyDescent="0.35">
      <c r="B5353" s="2143"/>
      <c r="N5353" s="2143"/>
    </row>
    <row r="5354" spans="2:14" x14ac:dyDescent="0.35">
      <c r="B5354" s="2143"/>
      <c r="N5354" s="2143"/>
    </row>
    <row r="5355" spans="2:14" x14ac:dyDescent="0.35">
      <c r="B5355" s="2143"/>
      <c r="N5355" s="2143"/>
    </row>
    <row r="5356" spans="2:14" x14ac:dyDescent="0.35">
      <c r="B5356" s="2143"/>
      <c r="N5356" s="2143"/>
    </row>
    <row r="5357" spans="2:14" x14ac:dyDescent="0.35">
      <c r="B5357" s="2143"/>
      <c r="N5357" s="2143"/>
    </row>
    <row r="5358" spans="2:14" x14ac:dyDescent="0.35">
      <c r="B5358" s="2143"/>
      <c r="N5358" s="2143"/>
    </row>
    <row r="5359" spans="2:14" x14ac:dyDescent="0.35">
      <c r="B5359" s="2143"/>
      <c r="N5359" s="2143"/>
    </row>
    <row r="5360" spans="2:14" x14ac:dyDescent="0.35">
      <c r="B5360" s="2143"/>
      <c r="N5360" s="2143"/>
    </row>
    <row r="5361" spans="2:14" x14ac:dyDescent="0.35">
      <c r="B5361" s="2143"/>
      <c r="N5361" s="2143"/>
    </row>
    <row r="5362" spans="2:14" x14ac:dyDescent="0.35">
      <c r="B5362" s="2143"/>
      <c r="N5362" s="2143"/>
    </row>
    <row r="5363" spans="2:14" x14ac:dyDescent="0.35">
      <c r="B5363" s="2143"/>
      <c r="N5363" s="2143"/>
    </row>
    <row r="5364" spans="2:14" x14ac:dyDescent="0.35">
      <c r="B5364" s="2143"/>
      <c r="N5364" s="2143"/>
    </row>
    <row r="5365" spans="2:14" x14ac:dyDescent="0.35">
      <c r="B5365" s="2143"/>
      <c r="N5365" s="2143"/>
    </row>
    <row r="5366" spans="2:14" x14ac:dyDescent="0.35">
      <c r="B5366" s="2143"/>
      <c r="C5366" s="2732" t="s">
        <v>1982</v>
      </c>
      <c r="D5366" s="2732"/>
      <c r="E5366" s="2732"/>
      <c r="F5366" s="2732"/>
      <c r="G5366" s="2732"/>
      <c r="H5366" s="2732"/>
      <c r="I5366" s="2732"/>
      <c r="J5366" s="2732"/>
      <c r="K5366" s="2732"/>
      <c r="L5366" s="2732"/>
      <c r="M5366" s="2732"/>
      <c r="N5366" s="2143"/>
    </row>
    <row r="5367" spans="2:14" x14ac:dyDescent="0.35">
      <c r="B5367" s="2143"/>
      <c r="C5367" s="2732"/>
      <c r="D5367" s="2732"/>
      <c r="E5367" s="2732"/>
      <c r="F5367" s="2732"/>
      <c r="G5367" s="2732"/>
      <c r="H5367" s="2732"/>
      <c r="I5367" s="2732"/>
      <c r="J5367" s="2732"/>
      <c r="K5367" s="2732"/>
      <c r="L5367" s="2732"/>
      <c r="M5367" s="2732"/>
      <c r="N5367" s="2143"/>
    </row>
    <row r="5368" spans="2:14" x14ac:dyDescent="0.35">
      <c r="B5368" s="2143"/>
      <c r="C5368" s="2732"/>
      <c r="D5368" s="2732"/>
      <c r="E5368" s="2732"/>
      <c r="F5368" s="2732"/>
      <c r="G5368" s="2732"/>
      <c r="H5368" s="2732"/>
      <c r="I5368" s="2732"/>
      <c r="J5368" s="2732"/>
      <c r="K5368" s="2732"/>
      <c r="L5368" s="2732"/>
      <c r="M5368" s="2732"/>
      <c r="N5368" s="2143"/>
    </row>
    <row r="5369" spans="2:14" x14ac:dyDescent="0.35">
      <c r="B5369" s="2143"/>
      <c r="C5369" s="2732"/>
      <c r="D5369" s="2732"/>
      <c r="E5369" s="2732"/>
      <c r="F5369" s="2732"/>
      <c r="G5369" s="2732"/>
      <c r="H5369" s="2732"/>
      <c r="I5369" s="2732"/>
      <c r="J5369" s="2732"/>
      <c r="K5369" s="2732"/>
      <c r="L5369" s="2732"/>
      <c r="M5369" s="2732"/>
      <c r="N5369" s="2143"/>
    </row>
    <row r="5370" spans="2:14" x14ac:dyDescent="0.35">
      <c r="B5370" s="2143"/>
      <c r="C5370" s="2732"/>
      <c r="D5370" s="2732"/>
      <c r="E5370" s="2732"/>
      <c r="F5370" s="2732"/>
      <c r="G5370" s="2732"/>
      <c r="H5370" s="2732"/>
      <c r="I5370" s="2732"/>
      <c r="J5370" s="2732"/>
      <c r="K5370" s="2732"/>
      <c r="L5370" s="2732"/>
      <c r="M5370" s="2732"/>
      <c r="N5370" s="2143"/>
    </row>
    <row r="5371" spans="2:14" x14ac:dyDescent="0.35">
      <c r="B5371" s="2143"/>
      <c r="C5371" s="2732"/>
      <c r="D5371" s="2732"/>
      <c r="E5371" s="2732"/>
      <c r="F5371" s="2732"/>
      <c r="G5371" s="2732"/>
      <c r="H5371" s="2732"/>
      <c r="I5371" s="2732"/>
      <c r="J5371" s="2732"/>
      <c r="K5371" s="2732"/>
      <c r="L5371" s="2732"/>
      <c r="M5371" s="2732"/>
      <c r="N5371" s="2143"/>
    </row>
    <row r="5372" spans="2:14" x14ac:dyDescent="0.35">
      <c r="B5372" s="2143"/>
      <c r="N5372" s="2143"/>
    </row>
    <row r="5373" spans="2:14" x14ac:dyDescent="0.35">
      <c r="B5373" s="2143"/>
      <c r="N5373" s="2143"/>
    </row>
    <row r="5374" spans="2:14" x14ac:dyDescent="0.35">
      <c r="B5374" s="2143"/>
      <c r="N5374" s="2143"/>
    </row>
    <row r="5375" spans="2:14" x14ac:dyDescent="0.35">
      <c r="B5375" s="2143"/>
      <c r="N5375" s="2143"/>
    </row>
    <row r="5376" spans="2:14" x14ac:dyDescent="0.35">
      <c r="B5376" s="2143"/>
      <c r="N5376" s="2143"/>
    </row>
    <row r="5377" spans="2:14" x14ac:dyDescent="0.35">
      <c r="B5377" s="2143"/>
      <c r="N5377" s="2143"/>
    </row>
    <row r="5378" spans="2:14" x14ac:dyDescent="0.35">
      <c r="B5378" s="2143"/>
      <c r="N5378" s="2143"/>
    </row>
    <row r="5379" spans="2:14" x14ac:dyDescent="0.35">
      <c r="B5379" s="2143"/>
      <c r="N5379" s="2143"/>
    </row>
    <row r="5380" spans="2:14" x14ac:dyDescent="0.35">
      <c r="B5380" s="2143"/>
      <c r="N5380" s="2143"/>
    </row>
    <row r="5381" spans="2:14" x14ac:dyDescent="0.35">
      <c r="B5381" s="2143"/>
      <c r="N5381" s="2143"/>
    </row>
    <row r="5382" spans="2:14" x14ac:dyDescent="0.35">
      <c r="B5382" s="2143"/>
      <c r="N5382" s="2143"/>
    </row>
    <row r="5383" spans="2:14" x14ac:dyDescent="0.35">
      <c r="B5383" s="2143"/>
      <c r="N5383" s="2143"/>
    </row>
    <row r="5384" spans="2:14" x14ac:dyDescent="0.35">
      <c r="B5384" s="2143"/>
      <c r="N5384" s="2143"/>
    </row>
    <row r="5385" spans="2:14" x14ac:dyDescent="0.35">
      <c r="B5385" s="2143"/>
      <c r="N5385" s="2143"/>
    </row>
    <row r="5386" spans="2:14" x14ac:dyDescent="0.35">
      <c r="B5386" s="2143"/>
      <c r="N5386" s="2143"/>
    </row>
    <row r="5387" spans="2:14" x14ac:dyDescent="0.35">
      <c r="B5387" s="2143"/>
      <c r="N5387" s="2143"/>
    </row>
    <row r="5388" spans="2:14" x14ac:dyDescent="0.35">
      <c r="B5388" s="2143"/>
      <c r="N5388" s="2143"/>
    </row>
    <row r="5389" spans="2:14" x14ac:dyDescent="0.35">
      <c r="B5389" s="2143"/>
      <c r="N5389" s="2143"/>
    </row>
    <row r="5390" spans="2:14" ht="16" thickBot="1" x14ac:dyDescent="0.4">
      <c r="B5390" s="2143"/>
      <c r="N5390" s="2143"/>
    </row>
    <row r="5391" spans="2:14" ht="16" thickBot="1" x14ac:dyDescent="0.4">
      <c r="B5391" s="2143"/>
      <c r="D5391" s="2738" t="s">
        <v>1982</v>
      </c>
      <c r="E5391" s="2739"/>
      <c r="F5391" s="2740"/>
      <c r="N5391" s="2143"/>
    </row>
    <row r="5392" spans="2:14" x14ac:dyDescent="0.35">
      <c r="B5392" s="2143"/>
      <c r="C5392" s="2736" t="s">
        <v>1549</v>
      </c>
      <c r="D5392" s="2737"/>
      <c r="E5392" s="2737"/>
      <c r="F5392" s="2737"/>
      <c r="G5392" s="2737"/>
      <c r="H5392" s="2737"/>
      <c r="I5392" s="2737"/>
      <c r="J5392" s="2737"/>
      <c r="K5392" s="2737"/>
      <c r="L5392" s="2737"/>
      <c r="M5392" s="2737"/>
      <c r="N5392" s="2143"/>
    </row>
    <row r="5393" spans="2:14" x14ac:dyDescent="0.35">
      <c r="B5393" s="2143"/>
      <c r="C5393" s="2736"/>
      <c r="D5393" s="2737"/>
      <c r="E5393" s="2737"/>
      <c r="F5393" s="2737"/>
      <c r="G5393" s="2737"/>
      <c r="H5393" s="2737"/>
      <c r="I5393" s="2737"/>
      <c r="J5393" s="2737"/>
      <c r="K5393" s="2737"/>
      <c r="L5393" s="2737"/>
      <c r="M5393" s="2737"/>
      <c r="N5393" s="2143"/>
    </row>
    <row r="5394" spans="2:14" x14ac:dyDescent="0.35">
      <c r="B5394" s="2143"/>
      <c r="N5394" s="2143"/>
    </row>
    <row r="5395" spans="2:14" x14ac:dyDescent="0.35">
      <c r="B5395" s="2143"/>
      <c r="N5395" s="2143"/>
    </row>
    <row r="5396" spans="2:14" x14ac:dyDescent="0.35">
      <c r="B5396" s="2143"/>
      <c r="N5396" s="2143"/>
    </row>
    <row r="5397" spans="2:14" x14ac:dyDescent="0.35">
      <c r="B5397" s="2143"/>
      <c r="N5397" s="2143"/>
    </row>
    <row r="5398" spans="2:14" x14ac:dyDescent="0.35">
      <c r="B5398" s="2143"/>
      <c r="N5398" s="2143"/>
    </row>
    <row r="5399" spans="2:14" x14ac:dyDescent="0.35">
      <c r="B5399" s="2143"/>
      <c r="N5399" s="2143"/>
    </row>
    <row r="5400" spans="2:14" x14ac:dyDescent="0.35">
      <c r="B5400" s="2143"/>
      <c r="N5400" s="2143"/>
    </row>
    <row r="5401" spans="2:14" x14ac:dyDescent="0.35">
      <c r="B5401" s="2143"/>
      <c r="N5401" s="2143"/>
    </row>
    <row r="5402" spans="2:14" x14ac:dyDescent="0.35">
      <c r="B5402" s="2143"/>
      <c r="N5402" s="2143"/>
    </row>
    <row r="5403" spans="2:14" x14ac:dyDescent="0.35">
      <c r="B5403" s="2143"/>
      <c r="N5403" s="2143"/>
    </row>
    <row r="5404" spans="2:14" x14ac:dyDescent="0.35">
      <c r="B5404" s="2143"/>
      <c r="N5404" s="2143"/>
    </row>
    <row r="5405" spans="2:14" x14ac:dyDescent="0.35">
      <c r="B5405" s="2143"/>
      <c r="N5405" s="2143"/>
    </row>
    <row r="5406" spans="2:14" x14ac:dyDescent="0.35">
      <c r="B5406" s="2143"/>
      <c r="N5406" s="2143"/>
    </row>
    <row r="5407" spans="2:14" x14ac:dyDescent="0.35">
      <c r="B5407" s="2143"/>
      <c r="N5407" s="2143"/>
    </row>
    <row r="5408" spans="2:14" x14ac:dyDescent="0.35">
      <c r="B5408" s="2143"/>
      <c r="N5408" s="2143"/>
    </row>
    <row r="5409" spans="2:14" x14ac:dyDescent="0.35">
      <c r="B5409" s="2143"/>
      <c r="N5409" s="2143"/>
    </row>
    <row r="5410" spans="2:14" x14ac:dyDescent="0.35">
      <c r="B5410" s="2143"/>
      <c r="N5410" s="2143"/>
    </row>
    <row r="5411" spans="2:14" x14ac:dyDescent="0.35">
      <c r="B5411" s="2143"/>
      <c r="N5411" s="2143"/>
    </row>
    <row r="5412" spans="2:14" x14ac:dyDescent="0.35">
      <c r="B5412" s="2143"/>
      <c r="N5412" s="2143"/>
    </row>
    <row r="5413" spans="2:14" x14ac:dyDescent="0.35">
      <c r="B5413" s="2143"/>
      <c r="N5413" s="2143"/>
    </row>
    <row r="5414" spans="2:14" x14ac:dyDescent="0.35">
      <c r="B5414" s="2143"/>
      <c r="N5414" s="2143"/>
    </row>
    <row r="5415" spans="2:14" x14ac:dyDescent="0.35">
      <c r="B5415" s="2143"/>
      <c r="N5415" s="2143"/>
    </row>
    <row r="5416" spans="2:14" x14ac:dyDescent="0.35">
      <c r="B5416" s="2143"/>
      <c r="N5416" s="2143"/>
    </row>
    <row r="5417" spans="2:14" x14ac:dyDescent="0.35">
      <c r="B5417" s="2143"/>
      <c r="N5417" s="2143"/>
    </row>
    <row r="5418" spans="2:14" x14ac:dyDescent="0.35">
      <c r="B5418" s="2143"/>
      <c r="N5418" s="2143"/>
    </row>
    <row r="5419" spans="2:14" x14ac:dyDescent="0.35">
      <c r="B5419" s="2143"/>
      <c r="N5419" s="2143"/>
    </row>
    <row r="5420" spans="2:14" x14ac:dyDescent="0.35">
      <c r="B5420" s="2143"/>
      <c r="N5420" s="2143"/>
    </row>
    <row r="5421" spans="2:14" x14ac:dyDescent="0.35">
      <c r="B5421" s="2143"/>
      <c r="N5421" s="2143"/>
    </row>
    <row r="5422" spans="2:14" x14ac:dyDescent="0.35">
      <c r="B5422" s="2143"/>
      <c r="N5422" s="2143"/>
    </row>
    <row r="5423" spans="2:14" x14ac:dyDescent="0.35">
      <c r="B5423" s="2143"/>
      <c r="N5423" s="2143"/>
    </row>
    <row r="5424" spans="2:14" x14ac:dyDescent="0.35">
      <c r="B5424" s="2143"/>
      <c r="N5424" s="2143"/>
    </row>
    <row r="5425" spans="2:14" x14ac:dyDescent="0.35">
      <c r="B5425" s="2143"/>
      <c r="N5425" s="2143"/>
    </row>
    <row r="5426" spans="2:14" x14ac:dyDescent="0.35">
      <c r="B5426" s="2143"/>
      <c r="N5426" s="2143"/>
    </row>
    <row r="5427" spans="2:14" x14ac:dyDescent="0.35">
      <c r="B5427" s="2143"/>
      <c r="N5427" s="2143"/>
    </row>
    <row r="5428" spans="2:14" x14ac:dyDescent="0.35">
      <c r="B5428" s="2143"/>
      <c r="N5428" s="2143"/>
    </row>
    <row r="5429" spans="2:14" x14ac:dyDescent="0.35">
      <c r="B5429" s="2143"/>
      <c r="N5429" s="2143"/>
    </row>
    <row r="5430" spans="2:14" x14ac:dyDescent="0.35">
      <c r="B5430" s="2143"/>
      <c r="N5430" s="2143"/>
    </row>
    <row r="5431" spans="2:14" x14ac:dyDescent="0.35">
      <c r="B5431" s="2143"/>
      <c r="N5431" s="2143"/>
    </row>
    <row r="5432" spans="2:14" x14ac:dyDescent="0.35">
      <c r="B5432" s="2143"/>
      <c r="N5432" s="2143"/>
    </row>
    <row r="5433" spans="2:14" x14ac:dyDescent="0.35">
      <c r="B5433" s="2143"/>
      <c r="N5433" s="2143"/>
    </row>
    <row r="5434" spans="2:14" x14ac:dyDescent="0.35">
      <c r="B5434" s="2143"/>
      <c r="N5434" s="2143"/>
    </row>
    <row r="5435" spans="2:14" x14ac:dyDescent="0.35">
      <c r="B5435" s="2143"/>
      <c r="N5435" s="2143"/>
    </row>
    <row r="5436" spans="2:14" x14ac:dyDescent="0.35">
      <c r="B5436" s="2143"/>
      <c r="N5436" s="2143"/>
    </row>
    <row r="5437" spans="2:14" x14ac:dyDescent="0.35">
      <c r="B5437" s="2143"/>
      <c r="N5437" s="2143"/>
    </row>
    <row r="5438" spans="2:14" x14ac:dyDescent="0.35">
      <c r="B5438" s="2143"/>
      <c r="N5438" s="2143"/>
    </row>
    <row r="5439" spans="2:14" x14ac:dyDescent="0.35">
      <c r="B5439" s="2143"/>
      <c r="N5439" s="2143"/>
    </row>
    <row r="5440" spans="2:14" x14ac:dyDescent="0.35">
      <c r="B5440" s="2143"/>
      <c r="N5440" s="2143"/>
    </row>
    <row r="5441" spans="2:14" x14ac:dyDescent="0.35">
      <c r="B5441" s="2143"/>
      <c r="N5441" s="2143"/>
    </row>
    <row r="5442" spans="2:14" x14ac:dyDescent="0.35">
      <c r="B5442" s="2143"/>
      <c r="N5442" s="2143"/>
    </row>
    <row r="5443" spans="2:14" x14ac:dyDescent="0.35">
      <c r="B5443" s="2143"/>
      <c r="N5443" s="2143"/>
    </row>
    <row r="5444" spans="2:14" x14ac:dyDescent="0.35">
      <c r="B5444" s="2143"/>
      <c r="N5444" s="2143"/>
    </row>
    <row r="5445" spans="2:14" x14ac:dyDescent="0.35">
      <c r="B5445" s="2143"/>
      <c r="N5445" s="2143"/>
    </row>
    <row r="5446" spans="2:14" x14ac:dyDescent="0.35">
      <c r="B5446" s="2143"/>
      <c r="N5446" s="2143"/>
    </row>
    <row r="5447" spans="2:14" x14ac:dyDescent="0.35">
      <c r="B5447" s="2143"/>
      <c r="N5447" s="2143"/>
    </row>
    <row r="5448" spans="2:14" x14ac:dyDescent="0.35">
      <c r="B5448" s="2143"/>
      <c r="N5448" s="2143"/>
    </row>
    <row r="5449" spans="2:14" x14ac:dyDescent="0.35">
      <c r="B5449" s="2143"/>
      <c r="N5449" s="2143"/>
    </row>
    <row r="5450" spans="2:14" x14ac:dyDescent="0.35">
      <c r="B5450" s="2143"/>
      <c r="N5450" s="2143"/>
    </row>
    <row r="5451" spans="2:14" x14ac:dyDescent="0.35">
      <c r="B5451" s="2143"/>
      <c r="N5451" s="2143"/>
    </row>
    <row r="5452" spans="2:14" x14ac:dyDescent="0.35">
      <c r="B5452" s="2143"/>
      <c r="N5452" s="2143"/>
    </row>
    <row r="5453" spans="2:14" x14ac:dyDescent="0.35">
      <c r="B5453" s="2143"/>
      <c r="N5453" s="2143"/>
    </row>
    <row r="5454" spans="2:14" x14ac:dyDescent="0.35">
      <c r="B5454" s="2143"/>
      <c r="N5454" s="2143"/>
    </row>
    <row r="5455" spans="2:14" x14ac:dyDescent="0.35">
      <c r="B5455" s="2143"/>
      <c r="N5455" s="2143"/>
    </row>
    <row r="5456" spans="2:14" x14ac:dyDescent="0.35">
      <c r="B5456" s="2143"/>
      <c r="N5456" s="2143"/>
    </row>
    <row r="5457" spans="2:14" x14ac:dyDescent="0.35">
      <c r="B5457" s="2143"/>
      <c r="N5457" s="2143"/>
    </row>
    <row r="5458" spans="2:14" x14ac:dyDescent="0.35">
      <c r="B5458" s="2143"/>
      <c r="N5458" s="2143"/>
    </row>
    <row r="5459" spans="2:14" x14ac:dyDescent="0.35">
      <c r="B5459" s="2143"/>
      <c r="N5459" s="2143"/>
    </row>
    <row r="5460" spans="2:14" x14ac:dyDescent="0.35">
      <c r="B5460" s="2143"/>
      <c r="N5460" s="2143"/>
    </row>
    <row r="5461" spans="2:14" x14ac:dyDescent="0.35">
      <c r="B5461" s="2143"/>
      <c r="N5461" s="2143"/>
    </row>
    <row r="5462" spans="2:14" x14ac:dyDescent="0.35">
      <c r="B5462" s="2143"/>
      <c r="N5462" s="2143"/>
    </row>
    <row r="5463" spans="2:14" x14ac:dyDescent="0.35">
      <c r="B5463" s="2143"/>
      <c r="N5463" s="2143"/>
    </row>
    <row r="5464" spans="2:14" x14ac:dyDescent="0.35">
      <c r="B5464" s="2143"/>
      <c r="N5464" s="2143"/>
    </row>
    <row r="5465" spans="2:14" x14ac:dyDescent="0.35">
      <c r="B5465" s="2143"/>
      <c r="N5465" s="2143"/>
    </row>
    <row r="5466" spans="2:14" x14ac:dyDescent="0.35">
      <c r="B5466" s="2143"/>
      <c r="N5466" s="2143"/>
    </row>
    <row r="5467" spans="2:14" x14ac:dyDescent="0.35">
      <c r="B5467" s="2143"/>
      <c r="N5467" s="2143"/>
    </row>
    <row r="5468" spans="2:14" x14ac:dyDescent="0.35">
      <c r="B5468" s="2143"/>
      <c r="N5468" s="2143"/>
    </row>
    <row r="5469" spans="2:14" x14ac:dyDescent="0.35">
      <c r="B5469" s="2143"/>
      <c r="N5469" s="2143"/>
    </row>
    <row r="5470" spans="2:14" x14ac:dyDescent="0.35">
      <c r="B5470" s="2143"/>
      <c r="N5470" s="2143"/>
    </row>
    <row r="5471" spans="2:14" x14ac:dyDescent="0.35">
      <c r="B5471" s="2143"/>
      <c r="N5471" s="2143"/>
    </row>
    <row r="5472" spans="2:14" x14ac:dyDescent="0.35">
      <c r="B5472" s="2143"/>
      <c r="N5472" s="2143"/>
    </row>
    <row r="5473" spans="2:14" x14ac:dyDescent="0.35">
      <c r="B5473" s="2143"/>
      <c r="N5473" s="2143"/>
    </row>
    <row r="5474" spans="2:14" x14ac:dyDescent="0.35">
      <c r="B5474" s="2143"/>
      <c r="N5474" s="2143"/>
    </row>
    <row r="5475" spans="2:14" x14ac:dyDescent="0.35">
      <c r="B5475" s="2143"/>
      <c r="N5475" s="2143"/>
    </row>
    <row r="5476" spans="2:14" x14ac:dyDescent="0.35">
      <c r="B5476" s="2143"/>
      <c r="N5476" s="2143"/>
    </row>
    <row r="5477" spans="2:14" x14ac:dyDescent="0.35">
      <c r="B5477" s="2143"/>
      <c r="C5477" s="2732" t="s">
        <v>1982</v>
      </c>
      <c r="D5477" s="2732"/>
      <c r="E5477" s="2732"/>
      <c r="F5477" s="2732"/>
      <c r="G5477" s="2732"/>
      <c r="H5477" s="2732"/>
      <c r="I5477" s="2732"/>
      <c r="J5477" s="2732"/>
      <c r="K5477" s="2732"/>
      <c r="L5477" s="2732"/>
      <c r="M5477" s="2732"/>
      <c r="N5477" s="2143"/>
    </row>
    <row r="5478" spans="2:14" x14ac:dyDescent="0.35">
      <c r="B5478" s="2143"/>
      <c r="C5478" s="2732"/>
      <c r="D5478" s="2732"/>
      <c r="E5478" s="2732"/>
      <c r="F5478" s="2732"/>
      <c r="G5478" s="2732"/>
      <c r="H5478" s="2732"/>
      <c r="I5478" s="2732"/>
      <c r="J5478" s="2732"/>
      <c r="K5478" s="2732"/>
      <c r="L5478" s="2732"/>
      <c r="M5478" s="2732"/>
      <c r="N5478" s="2143"/>
    </row>
    <row r="5479" spans="2:14" x14ac:dyDescent="0.35">
      <c r="B5479" s="2143"/>
      <c r="C5479" s="2732"/>
      <c r="D5479" s="2732"/>
      <c r="E5479" s="2732"/>
      <c r="F5479" s="2732"/>
      <c r="G5479" s="2732"/>
      <c r="H5479" s="2732"/>
      <c r="I5479" s="2732"/>
      <c r="J5479" s="2732"/>
      <c r="K5479" s="2732"/>
      <c r="L5479" s="2732"/>
      <c r="M5479" s="2732"/>
      <c r="N5479" s="2143"/>
    </row>
    <row r="5480" spans="2:14" x14ac:dyDescent="0.35">
      <c r="B5480" s="2143"/>
      <c r="C5480" s="2732"/>
      <c r="D5480" s="2732"/>
      <c r="E5480" s="2732"/>
      <c r="F5480" s="2732"/>
      <c r="G5480" s="2732"/>
      <c r="H5480" s="2732"/>
      <c r="I5480" s="2732"/>
      <c r="J5480" s="2732"/>
      <c r="K5480" s="2732"/>
      <c r="L5480" s="2732"/>
      <c r="M5480" s="2732"/>
      <c r="N5480" s="2143"/>
    </row>
    <row r="5481" spans="2:14" x14ac:dyDescent="0.35">
      <c r="B5481" s="2143"/>
      <c r="C5481" s="2732"/>
      <c r="D5481" s="2732"/>
      <c r="E5481" s="2732"/>
      <c r="F5481" s="2732"/>
      <c r="G5481" s="2732"/>
      <c r="H5481" s="2732"/>
      <c r="I5481" s="2732"/>
      <c r="J5481" s="2732"/>
      <c r="K5481" s="2732"/>
      <c r="L5481" s="2732"/>
      <c r="M5481" s="2732"/>
      <c r="N5481" s="2143"/>
    </row>
    <row r="5482" spans="2:14" x14ac:dyDescent="0.35">
      <c r="B5482" s="2143"/>
      <c r="C5482" s="2732"/>
      <c r="D5482" s="2732"/>
      <c r="E5482" s="2732"/>
      <c r="F5482" s="2732"/>
      <c r="G5482" s="2732"/>
      <c r="H5482" s="2732"/>
      <c r="I5482" s="2732"/>
      <c r="J5482" s="2732"/>
      <c r="K5482" s="2732"/>
      <c r="L5482" s="2732"/>
      <c r="M5482" s="2732"/>
      <c r="N5482" s="2143"/>
    </row>
    <row r="5483" spans="2:14" x14ac:dyDescent="0.35">
      <c r="B5483" s="2143"/>
      <c r="N5483" s="2143"/>
    </row>
    <row r="5484" spans="2:14" x14ac:dyDescent="0.35">
      <c r="B5484" s="2143"/>
      <c r="N5484" s="2143"/>
    </row>
    <row r="5485" spans="2:14" x14ac:dyDescent="0.35">
      <c r="B5485" s="2143"/>
      <c r="N5485" s="2143"/>
    </row>
    <row r="5486" spans="2:14" x14ac:dyDescent="0.35">
      <c r="B5486" s="2143"/>
      <c r="N5486" s="2143"/>
    </row>
    <row r="5487" spans="2:14" x14ac:dyDescent="0.35">
      <c r="B5487" s="2143"/>
      <c r="N5487" s="2143"/>
    </row>
    <row r="5488" spans="2:14" x14ac:dyDescent="0.35">
      <c r="B5488" s="2143"/>
      <c r="N5488" s="2143"/>
    </row>
    <row r="5489" spans="2:14" x14ac:dyDescent="0.35">
      <c r="B5489" s="2143"/>
      <c r="N5489" s="2143"/>
    </row>
    <row r="5490" spans="2:14" x14ac:dyDescent="0.35">
      <c r="B5490" s="2143"/>
      <c r="N5490" s="2143"/>
    </row>
    <row r="5491" spans="2:14" x14ac:dyDescent="0.35">
      <c r="B5491" s="2143"/>
      <c r="N5491" s="2143"/>
    </row>
    <row r="5492" spans="2:14" x14ac:dyDescent="0.35">
      <c r="B5492" s="2143"/>
      <c r="N5492" s="2143"/>
    </row>
    <row r="5493" spans="2:14" x14ac:dyDescent="0.35">
      <c r="B5493" s="2143"/>
      <c r="N5493" s="2143"/>
    </row>
    <row r="5494" spans="2:14" x14ac:dyDescent="0.35">
      <c r="B5494" s="2143"/>
      <c r="N5494" s="2143"/>
    </row>
    <row r="5495" spans="2:14" x14ac:dyDescent="0.35">
      <c r="B5495" s="2143"/>
      <c r="N5495" s="2143"/>
    </row>
    <row r="5496" spans="2:14" x14ac:dyDescent="0.35">
      <c r="B5496" s="2143"/>
      <c r="N5496" s="2143"/>
    </row>
    <row r="5497" spans="2:14" x14ac:dyDescent="0.35">
      <c r="B5497" s="2143"/>
      <c r="N5497" s="2143"/>
    </row>
    <row r="5498" spans="2:14" x14ac:dyDescent="0.35">
      <c r="B5498" s="2143"/>
      <c r="N5498" s="2143"/>
    </row>
    <row r="5499" spans="2:14" x14ac:dyDescent="0.35">
      <c r="B5499" s="2143"/>
      <c r="N5499" s="2143"/>
    </row>
    <row r="5500" spans="2:14" x14ac:dyDescent="0.35">
      <c r="B5500" s="2143"/>
      <c r="N5500" s="2143"/>
    </row>
    <row r="5501" spans="2:14" ht="16" thickBot="1" x14ac:dyDescent="0.4">
      <c r="B5501" s="2143"/>
      <c r="N5501" s="2143"/>
    </row>
    <row r="5502" spans="2:14" ht="16" thickBot="1" x14ac:dyDescent="0.4">
      <c r="B5502" s="2143"/>
      <c r="D5502" s="2738" t="s">
        <v>1982</v>
      </c>
      <c r="E5502" s="2739"/>
      <c r="F5502" s="2740"/>
      <c r="N5502" s="2143"/>
    </row>
    <row r="5503" spans="2:14" x14ac:dyDescent="0.35">
      <c r="B5503" s="2143"/>
      <c r="C5503" s="2736" t="s">
        <v>1988</v>
      </c>
      <c r="D5503" s="2737"/>
      <c r="E5503" s="2737"/>
      <c r="F5503" s="2737"/>
      <c r="G5503" s="2737"/>
      <c r="H5503" s="2737"/>
      <c r="I5503" s="2737"/>
      <c r="J5503" s="2737"/>
      <c r="K5503" s="2737"/>
      <c r="L5503" s="2737"/>
      <c r="M5503" s="2737"/>
      <c r="N5503" s="2143"/>
    </row>
    <row r="5504" spans="2:14" x14ac:dyDescent="0.35">
      <c r="B5504" s="2143"/>
      <c r="C5504" s="2736"/>
      <c r="D5504" s="2737"/>
      <c r="E5504" s="2737"/>
      <c r="F5504" s="2737"/>
      <c r="G5504" s="2737"/>
      <c r="H5504" s="2737"/>
      <c r="I5504" s="2737"/>
      <c r="J5504" s="2737"/>
      <c r="K5504" s="2737"/>
      <c r="L5504" s="2737"/>
      <c r="M5504" s="2737"/>
      <c r="N5504" s="2143"/>
    </row>
    <row r="5505" spans="2:14" x14ac:dyDescent="0.35">
      <c r="B5505" s="2143"/>
      <c r="N5505" s="2143"/>
    </row>
    <row r="5506" spans="2:14" x14ac:dyDescent="0.35">
      <c r="B5506" s="2143"/>
      <c r="N5506" s="2143"/>
    </row>
    <row r="5507" spans="2:14" x14ac:dyDescent="0.35">
      <c r="B5507" s="2143"/>
      <c r="N5507" s="2143"/>
    </row>
    <row r="5508" spans="2:14" x14ac:dyDescent="0.35">
      <c r="B5508" s="2143"/>
      <c r="N5508" s="2143"/>
    </row>
    <row r="5509" spans="2:14" x14ac:dyDescent="0.35">
      <c r="B5509" s="2143"/>
      <c r="N5509" s="2143"/>
    </row>
    <row r="5510" spans="2:14" x14ac:dyDescent="0.35">
      <c r="B5510" s="2143"/>
      <c r="N5510" s="2143"/>
    </row>
    <row r="5511" spans="2:14" x14ac:dyDescent="0.35">
      <c r="B5511" s="2143"/>
      <c r="N5511" s="2143"/>
    </row>
    <row r="5512" spans="2:14" x14ac:dyDescent="0.35">
      <c r="B5512" s="2143"/>
      <c r="N5512" s="2143"/>
    </row>
    <row r="5513" spans="2:14" x14ac:dyDescent="0.35">
      <c r="B5513" s="2143"/>
      <c r="N5513" s="2143"/>
    </row>
    <row r="5514" spans="2:14" x14ac:dyDescent="0.35">
      <c r="B5514" s="2143"/>
      <c r="N5514" s="2143"/>
    </row>
    <row r="5515" spans="2:14" x14ac:dyDescent="0.35">
      <c r="B5515" s="2143"/>
      <c r="N5515" s="2143"/>
    </row>
    <row r="5516" spans="2:14" x14ac:dyDescent="0.35">
      <c r="B5516" s="2143"/>
      <c r="N5516" s="2143"/>
    </row>
    <row r="5517" spans="2:14" x14ac:dyDescent="0.35">
      <c r="B5517" s="2143"/>
      <c r="N5517" s="2143"/>
    </row>
    <row r="5518" spans="2:14" x14ac:dyDescent="0.35">
      <c r="B5518" s="2143"/>
      <c r="N5518" s="2143"/>
    </row>
    <row r="5519" spans="2:14" x14ac:dyDescent="0.35">
      <c r="B5519" s="2143"/>
      <c r="N5519" s="2143"/>
    </row>
    <row r="5520" spans="2:14" x14ac:dyDescent="0.35">
      <c r="B5520" s="2143"/>
      <c r="N5520" s="2143"/>
    </row>
    <row r="5521" spans="2:14" x14ac:dyDescent="0.35">
      <c r="B5521" s="2143"/>
      <c r="N5521" s="2143"/>
    </row>
    <row r="5522" spans="2:14" x14ac:dyDescent="0.35">
      <c r="B5522" s="2143"/>
      <c r="N5522" s="2143"/>
    </row>
    <row r="5523" spans="2:14" x14ac:dyDescent="0.35">
      <c r="B5523" s="2143"/>
      <c r="N5523" s="2143"/>
    </row>
    <row r="5524" spans="2:14" x14ac:dyDescent="0.35">
      <c r="B5524" s="2143"/>
      <c r="N5524" s="2143"/>
    </row>
    <row r="5525" spans="2:14" x14ac:dyDescent="0.35">
      <c r="B5525" s="2143"/>
      <c r="N5525" s="2143"/>
    </row>
    <row r="5526" spans="2:14" x14ac:dyDescent="0.35">
      <c r="B5526" s="2143"/>
      <c r="N5526" s="2143"/>
    </row>
    <row r="5527" spans="2:14" x14ac:dyDescent="0.35">
      <c r="B5527" s="2143"/>
      <c r="N5527" s="2143"/>
    </row>
    <row r="5528" spans="2:14" x14ac:dyDescent="0.35">
      <c r="B5528" s="2143"/>
      <c r="N5528" s="2143"/>
    </row>
    <row r="5529" spans="2:14" x14ac:dyDescent="0.35">
      <c r="B5529" s="2143"/>
      <c r="N5529" s="2143"/>
    </row>
    <row r="5530" spans="2:14" x14ac:dyDescent="0.35">
      <c r="B5530" s="2143"/>
      <c r="N5530" s="2143"/>
    </row>
    <row r="5531" spans="2:14" x14ac:dyDescent="0.35">
      <c r="B5531" s="2143"/>
      <c r="N5531" s="2143"/>
    </row>
    <row r="5532" spans="2:14" x14ac:dyDescent="0.35">
      <c r="B5532" s="2143"/>
      <c r="N5532" s="2143"/>
    </row>
    <row r="5533" spans="2:14" x14ac:dyDescent="0.35">
      <c r="B5533" s="2143"/>
      <c r="N5533" s="2143"/>
    </row>
    <row r="5534" spans="2:14" x14ac:dyDescent="0.35">
      <c r="B5534" s="2143"/>
      <c r="N5534" s="2143"/>
    </row>
    <row r="5535" spans="2:14" x14ac:dyDescent="0.35">
      <c r="B5535" s="2143"/>
      <c r="N5535" s="2143"/>
    </row>
    <row r="5536" spans="2:14" x14ac:dyDescent="0.35">
      <c r="B5536" s="2143"/>
      <c r="N5536" s="2143"/>
    </row>
    <row r="5537" spans="2:14" x14ac:dyDescent="0.35">
      <c r="B5537" s="2143"/>
      <c r="N5537" s="2143"/>
    </row>
    <row r="5538" spans="2:14" x14ac:dyDescent="0.35">
      <c r="B5538" s="2143"/>
      <c r="N5538" s="2143"/>
    </row>
    <row r="5539" spans="2:14" x14ac:dyDescent="0.35">
      <c r="B5539" s="2143"/>
      <c r="N5539" s="2143"/>
    </row>
    <row r="5540" spans="2:14" x14ac:dyDescent="0.35">
      <c r="B5540" s="2143"/>
      <c r="N5540" s="2143"/>
    </row>
    <row r="5541" spans="2:14" x14ac:dyDescent="0.35">
      <c r="B5541" s="2143"/>
      <c r="N5541" s="2143"/>
    </row>
    <row r="5542" spans="2:14" x14ac:dyDescent="0.35">
      <c r="B5542" s="2143"/>
      <c r="N5542" s="2143"/>
    </row>
    <row r="5543" spans="2:14" x14ac:dyDescent="0.35">
      <c r="B5543" s="2143"/>
      <c r="N5543" s="2143"/>
    </row>
    <row r="5544" spans="2:14" x14ac:dyDescent="0.35">
      <c r="B5544" s="2143"/>
      <c r="N5544" s="2143"/>
    </row>
    <row r="5545" spans="2:14" x14ac:dyDescent="0.35">
      <c r="B5545" s="2143"/>
      <c r="N5545" s="2143"/>
    </row>
    <row r="5546" spans="2:14" x14ac:dyDescent="0.35">
      <c r="B5546" s="2143"/>
      <c r="N5546" s="2143"/>
    </row>
    <row r="5547" spans="2:14" x14ac:dyDescent="0.35">
      <c r="B5547" s="2143"/>
      <c r="N5547" s="2143"/>
    </row>
    <row r="5548" spans="2:14" x14ac:dyDescent="0.35">
      <c r="B5548" s="2143"/>
      <c r="N5548" s="2143"/>
    </row>
    <row r="5549" spans="2:14" x14ac:dyDescent="0.35">
      <c r="B5549" s="2143"/>
      <c r="N5549" s="2143"/>
    </row>
    <row r="5550" spans="2:14" x14ac:dyDescent="0.35">
      <c r="B5550" s="2143"/>
      <c r="N5550" s="2143"/>
    </row>
    <row r="5551" spans="2:14" x14ac:dyDescent="0.35">
      <c r="B5551" s="2143"/>
      <c r="N5551" s="2143"/>
    </row>
    <row r="5552" spans="2:14" x14ac:dyDescent="0.35">
      <c r="B5552" s="2143"/>
      <c r="N5552" s="2143"/>
    </row>
    <row r="5553" spans="2:14" x14ac:dyDescent="0.35">
      <c r="B5553" s="2143"/>
      <c r="N5553" s="2143"/>
    </row>
    <row r="5554" spans="2:14" x14ac:dyDescent="0.35">
      <c r="B5554" s="2143"/>
      <c r="N5554" s="2143"/>
    </row>
    <row r="5555" spans="2:14" x14ac:dyDescent="0.35">
      <c r="B5555" s="2143"/>
      <c r="N5555" s="2143"/>
    </row>
    <row r="5556" spans="2:14" x14ac:dyDescent="0.35">
      <c r="B5556" s="2143"/>
      <c r="N5556" s="2143"/>
    </row>
    <row r="5557" spans="2:14" x14ac:dyDescent="0.35">
      <c r="B5557" s="2143"/>
      <c r="N5557" s="2143"/>
    </row>
    <row r="5558" spans="2:14" x14ac:dyDescent="0.35">
      <c r="B5558" s="2143"/>
      <c r="N5558" s="2143"/>
    </row>
    <row r="5559" spans="2:14" x14ac:dyDescent="0.35">
      <c r="B5559" s="2143"/>
      <c r="N5559" s="2143"/>
    </row>
    <row r="5560" spans="2:14" x14ac:dyDescent="0.35">
      <c r="B5560" s="2143"/>
      <c r="N5560" s="2143"/>
    </row>
    <row r="5561" spans="2:14" x14ac:dyDescent="0.35">
      <c r="B5561" s="2143"/>
      <c r="N5561" s="2143"/>
    </row>
    <row r="5562" spans="2:14" x14ac:dyDescent="0.35">
      <c r="B5562" s="2143"/>
      <c r="N5562" s="2143"/>
    </row>
    <row r="5563" spans="2:14" x14ac:dyDescent="0.35">
      <c r="B5563" s="2143"/>
      <c r="N5563" s="2143"/>
    </row>
    <row r="5564" spans="2:14" x14ac:dyDescent="0.35">
      <c r="B5564" s="2143"/>
      <c r="N5564" s="2143"/>
    </row>
    <row r="5565" spans="2:14" x14ac:dyDescent="0.35">
      <c r="B5565" s="2143"/>
      <c r="N5565" s="2143"/>
    </row>
    <row r="5566" spans="2:14" x14ac:dyDescent="0.35">
      <c r="B5566" s="2143"/>
      <c r="N5566" s="2143"/>
    </row>
    <row r="5567" spans="2:14" x14ac:dyDescent="0.35">
      <c r="B5567" s="2143"/>
      <c r="N5567" s="2143"/>
    </row>
    <row r="5568" spans="2:14" x14ac:dyDescent="0.35">
      <c r="B5568" s="2143"/>
      <c r="N5568" s="2143"/>
    </row>
    <row r="5569" spans="2:14" x14ac:dyDescent="0.35">
      <c r="B5569" s="2143"/>
      <c r="N5569" s="2143"/>
    </row>
    <row r="5570" spans="2:14" x14ac:dyDescent="0.35">
      <c r="B5570" s="2143"/>
      <c r="N5570" s="2143"/>
    </row>
    <row r="5571" spans="2:14" x14ac:dyDescent="0.35">
      <c r="B5571" s="2143"/>
      <c r="N5571" s="2143"/>
    </row>
    <row r="5572" spans="2:14" x14ac:dyDescent="0.35">
      <c r="B5572" s="2143"/>
      <c r="N5572" s="2143"/>
    </row>
    <row r="5573" spans="2:14" x14ac:dyDescent="0.35">
      <c r="B5573" s="2143"/>
      <c r="N5573" s="2143"/>
    </row>
    <row r="5574" spans="2:14" x14ac:dyDescent="0.35">
      <c r="B5574" s="2143"/>
      <c r="N5574" s="2143"/>
    </row>
    <row r="5575" spans="2:14" x14ac:dyDescent="0.35">
      <c r="B5575" s="2143"/>
      <c r="N5575" s="2143"/>
    </row>
    <row r="5576" spans="2:14" x14ac:dyDescent="0.35">
      <c r="B5576" s="2143"/>
      <c r="N5576" s="2143"/>
    </row>
    <row r="5577" spans="2:14" x14ac:dyDescent="0.35">
      <c r="B5577" s="2143"/>
      <c r="N5577" s="2143"/>
    </row>
    <row r="5578" spans="2:14" x14ac:dyDescent="0.35">
      <c r="B5578" s="2143"/>
      <c r="N5578" s="2143"/>
    </row>
    <row r="5579" spans="2:14" x14ac:dyDescent="0.35">
      <c r="B5579" s="2143"/>
      <c r="N5579" s="2143"/>
    </row>
    <row r="5580" spans="2:14" x14ac:dyDescent="0.35">
      <c r="B5580" s="2143"/>
      <c r="N5580" s="2143"/>
    </row>
    <row r="5581" spans="2:14" x14ac:dyDescent="0.35">
      <c r="B5581" s="2143"/>
      <c r="N5581" s="2143"/>
    </row>
    <row r="5582" spans="2:14" x14ac:dyDescent="0.35">
      <c r="B5582" s="2143"/>
      <c r="N5582" s="2143"/>
    </row>
    <row r="5583" spans="2:14" x14ac:dyDescent="0.35">
      <c r="B5583" s="2143"/>
      <c r="N5583" s="2143"/>
    </row>
    <row r="5584" spans="2:14" x14ac:dyDescent="0.35">
      <c r="B5584" s="2143"/>
      <c r="N5584" s="2143"/>
    </row>
    <row r="5585" spans="2:14" x14ac:dyDescent="0.35">
      <c r="B5585" s="2143"/>
      <c r="N5585" s="2143"/>
    </row>
    <row r="5586" spans="2:14" x14ac:dyDescent="0.35">
      <c r="B5586" s="2143"/>
      <c r="N5586" s="2143"/>
    </row>
    <row r="5587" spans="2:14" x14ac:dyDescent="0.35">
      <c r="B5587" s="2143"/>
      <c r="N5587" s="2143"/>
    </row>
    <row r="5588" spans="2:14" x14ac:dyDescent="0.35">
      <c r="B5588" s="2143"/>
      <c r="N5588" s="2143"/>
    </row>
    <row r="5589" spans="2:14" x14ac:dyDescent="0.35">
      <c r="B5589" s="2143"/>
      <c r="N5589" s="2143"/>
    </row>
    <row r="5590" spans="2:14" x14ac:dyDescent="0.35">
      <c r="B5590" s="2143"/>
      <c r="N5590" s="2143"/>
    </row>
    <row r="5591" spans="2:14" x14ac:dyDescent="0.35">
      <c r="B5591" s="2143"/>
      <c r="N5591" s="2143"/>
    </row>
    <row r="5592" spans="2:14" x14ac:dyDescent="0.35">
      <c r="B5592" s="2143"/>
      <c r="N5592" s="2143"/>
    </row>
    <row r="5593" spans="2:14" x14ac:dyDescent="0.35">
      <c r="B5593" s="2143"/>
      <c r="N5593" s="2143"/>
    </row>
    <row r="5594" spans="2:14" x14ac:dyDescent="0.35">
      <c r="B5594" s="2143"/>
      <c r="N5594" s="2143"/>
    </row>
    <row r="5595" spans="2:14" x14ac:dyDescent="0.35">
      <c r="B5595" s="2143"/>
      <c r="N5595" s="2143"/>
    </row>
    <row r="5596" spans="2:14" x14ac:dyDescent="0.35">
      <c r="B5596" s="2143"/>
      <c r="N5596" s="2143"/>
    </row>
    <row r="5597" spans="2:14" x14ac:dyDescent="0.35">
      <c r="B5597" s="2143"/>
      <c r="N5597" s="2143"/>
    </row>
    <row r="5598" spans="2:14" x14ac:dyDescent="0.35">
      <c r="B5598" s="2143"/>
      <c r="N5598" s="2143"/>
    </row>
    <row r="5599" spans="2:14" x14ac:dyDescent="0.35">
      <c r="B5599" s="2143"/>
      <c r="N5599" s="2143"/>
    </row>
    <row r="5600" spans="2:14" x14ac:dyDescent="0.35">
      <c r="B5600" s="2143"/>
      <c r="N5600" s="2143"/>
    </row>
    <row r="5601" spans="2:14" x14ac:dyDescent="0.35">
      <c r="B5601" s="2143"/>
      <c r="N5601" s="2143"/>
    </row>
    <row r="5602" spans="2:14" x14ac:dyDescent="0.35">
      <c r="B5602" s="2143"/>
      <c r="N5602" s="2143"/>
    </row>
    <row r="5603" spans="2:14" x14ac:dyDescent="0.35">
      <c r="B5603" s="2143"/>
      <c r="N5603" s="2143"/>
    </row>
    <row r="5604" spans="2:14" x14ac:dyDescent="0.35">
      <c r="B5604" s="2143"/>
      <c r="N5604" s="2143"/>
    </row>
    <row r="5605" spans="2:14" x14ac:dyDescent="0.35">
      <c r="B5605" s="2143"/>
      <c r="N5605" s="2143"/>
    </row>
    <row r="5606" spans="2:14" x14ac:dyDescent="0.35">
      <c r="B5606" s="2143"/>
      <c r="N5606" s="2143"/>
    </row>
    <row r="5607" spans="2:14" x14ac:dyDescent="0.35">
      <c r="B5607" s="2143"/>
      <c r="N5607" s="2143"/>
    </row>
    <row r="5608" spans="2:14" x14ac:dyDescent="0.35">
      <c r="B5608" s="2143"/>
      <c r="N5608" s="2143"/>
    </row>
    <row r="5609" spans="2:14" x14ac:dyDescent="0.35">
      <c r="B5609" s="2143"/>
      <c r="N5609" s="2143"/>
    </row>
    <row r="5610" spans="2:14" x14ac:dyDescent="0.35">
      <c r="B5610" s="2143"/>
      <c r="N5610" s="2143"/>
    </row>
    <row r="5611" spans="2:14" x14ac:dyDescent="0.35">
      <c r="B5611" s="2143"/>
      <c r="N5611" s="2143"/>
    </row>
    <row r="5612" spans="2:14" x14ac:dyDescent="0.35">
      <c r="B5612" s="2143"/>
      <c r="N5612" s="2143"/>
    </row>
    <row r="5613" spans="2:14" x14ac:dyDescent="0.35">
      <c r="B5613" s="2143"/>
      <c r="N5613" s="2143"/>
    </row>
    <row r="5614" spans="2:14" x14ac:dyDescent="0.35">
      <c r="B5614" s="2143"/>
      <c r="N5614" s="2143"/>
    </row>
    <row r="5615" spans="2:14" x14ac:dyDescent="0.35">
      <c r="B5615" s="2143"/>
      <c r="N5615" s="2143"/>
    </row>
    <row r="5616" spans="2:14" x14ac:dyDescent="0.35">
      <c r="B5616" s="2143"/>
      <c r="N5616" s="2143"/>
    </row>
    <row r="5617" spans="2:14" x14ac:dyDescent="0.35">
      <c r="B5617" s="2143"/>
      <c r="N5617" s="2143"/>
    </row>
    <row r="5618" spans="2:14" x14ac:dyDescent="0.35">
      <c r="B5618" s="2143"/>
      <c r="N5618" s="2143"/>
    </row>
    <row r="5619" spans="2:14" x14ac:dyDescent="0.35">
      <c r="B5619" s="2143"/>
      <c r="N5619" s="2143"/>
    </row>
    <row r="5620" spans="2:14" x14ac:dyDescent="0.35">
      <c r="B5620" s="2143"/>
      <c r="N5620" s="2143"/>
    </row>
    <row r="5621" spans="2:14" x14ac:dyDescent="0.35">
      <c r="B5621" s="2143"/>
      <c r="N5621" s="2143"/>
    </row>
    <row r="5622" spans="2:14" x14ac:dyDescent="0.35">
      <c r="B5622" s="2143"/>
      <c r="N5622" s="2143"/>
    </row>
    <row r="5623" spans="2:14" x14ac:dyDescent="0.35">
      <c r="B5623" s="2143"/>
      <c r="N5623" s="2143"/>
    </row>
    <row r="5624" spans="2:14" x14ac:dyDescent="0.35">
      <c r="B5624" s="2143"/>
      <c r="N5624" s="2143"/>
    </row>
    <row r="5625" spans="2:14" x14ac:dyDescent="0.35">
      <c r="B5625" s="2143"/>
      <c r="N5625" s="2143"/>
    </row>
    <row r="5626" spans="2:14" x14ac:dyDescent="0.35">
      <c r="B5626" s="2143"/>
      <c r="N5626" s="2143"/>
    </row>
    <row r="5627" spans="2:14" x14ac:dyDescent="0.35">
      <c r="B5627" s="2143"/>
      <c r="N5627" s="2143"/>
    </row>
    <row r="5628" spans="2:14" x14ac:dyDescent="0.35">
      <c r="B5628" s="2143"/>
      <c r="N5628" s="2143"/>
    </row>
    <row r="5629" spans="2:14" x14ac:dyDescent="0.35">
      <c r="B5629" s="2143"/>
      <c r="N5629" s="2143"/>
    </row>
    <row r="5630" spans="2:14" x14ac:dyDescent="0.35">
      <c r="B5630" s="2143"/>
      <c r="N5630" s="2143"/>
    </row>
    <row r="5631" spans="2:14" x14ac:dyDescent="0.35">
      <c r="B5631" s="2143"/>
      <c r="N5631" s="2143"/>
    </row>
    <row r="5632" spans="2:14" x14ac:dyDescent="0.35">
      <c r="B5632" s="2143"/>
      <c r="N5632" s="2143"/>
    </row>
    <row r="5633" spans="2:14" x14ac:dyDescent="0.35">
      <c r="B5633" s="2143"/>
      <c r="N5633" s="2143"/>
    </row>
    <row r="5634" spans="2:14" x14ac:dyDescent="0.35">
      <c r="B5634" s="2143"/>
      <c r="N5634" s="2143"/>
    </row>
    <row r="5635" spans="2:14" x14ac:dyDescent="0.35">
      <c r="B5635" s="2143"/>
      <c r="N5635" s="2143"/>
    </row>
    <row r="5636" spans="2:14" x14ac:dyDescent="0.35">
      <c r="B5636" s="2143"/>
      <c r="N5636" s="2143"/>
    </row>
    <row r="5637" spans="2:14" x14ac:dyDescent="0.35">
      <c r="B5637" s="2143"/>
      <c r="N5637" s="2143"/>
    </row>
    <row r="5638" spans="2:14" x14ac:dyDescent="0.35">
      <c r="B5638" s="2143"/>
      <c r="N5638" s="2143"/>
    </row>
    <row r="5639" spans="2:14" x14ac:dyDescent="0.35">
      <c r="B5639" s="2143"/>
      <c r="N5639" s="2143"/>
    </row>
    <row r="5640" spans="2:14" x14ac:dyDescent="0.35">
      <c r="B5640" s="2143"/>
      <c r="N5640" s="2143"/>
    </row>
    <row r="5641" spans="2:14" x14ac:dyDescent="0.35">
      <c r="B5641" s="2143"/>
      <c r="N5641" s="2143"/>
    </row>
    <row r="5642" spans="2:14" x14ac:dyDescent="0.35">
      <c r="B5642" s="2143"/>
      <c r="N5642" s="2143"/>
    </row>
    <row r="5643" spans="2:14" x14ac:dyDescent="0.35">
      <c r="B5643" s="2143"/>
      <c r="N5643" s="2143"/>
    </row>
    <row r="5644" spans="2:14" x14ac:dyDescent="0.35">
      <c r="B5644" s="2143"/>
      <c r="N5644" s="2143"/>
    </row>
    <row r="5645" spans="2:14" x14ac:dyDescent="0.35">
      <c r="B5645" s="2143"/>
      <c r="N5645" s="2143"/>
    </row>
    <row r="5646" spans="2:14" x14ac:dyDescent="0.35">
      <c r="B5646" s="2143"/>
      <c r="N5646" s="2143"/>
    </row>
    <row r="5647" spans="2:14" x14ac:dyDescent="0.35">
      <c r="B5647" s="2143"/>
      <c r="N5647" s="2143"/>
    </row>
    <row r="5648" spans="2:14" x14ac:dyDescent="0.35">
      <c r="B5648" s="2143"/>
      <c r="N5648" s="2143"/>
    </row>
    <row r="5649" spans="2:14" x14ac:dyDescent="0.35">
      <c r="B5649" s="2143"/>
      <c r="N5649" s="2143"/>
    </row>
    <row r="5650" spans="2:14" x14ac:dyDescent="0.35">
      <c r="B5650" s="2143"/>
      <c r="N5650" s="2143"/>
    </row>
    <row r="5651" spans="2:14" x14ac:dyDescent="0.35">
      <c r="B5651" s="2143"/>
      <c r="N5651" s="2143"/>
    </row>
    <row r="5652" spans="2:14" x14ac:dyDescent="0.35">
      <c r="B5652" s="2143"/>
      <c r="N5652" s="2143"/>
    </row>
    <row r="5653" spans="2:14" x14ac:dyDescent="0.35">
      <c r="B5653" s="2143"/>
      <c r="N5653" s="2143"/>
    </row>
    <row r="5654" spans="2:14" x14ac:dyDescent="0.35">
      <c r="B5654" s="2143"/>
      <c r="N5654" s="2143"/>
    </row>
    <row r="5655" spans="2:14" x14ac:dyDescent="0.35">
      <c r="B5655" s="2143"/>
      <c r="N5655" s="2143"/>
    </row>
    <row r="5656" spans="2:14" x14ac:dyDescent="0.35">
      <c r="B5656" s="2143"/>
      <c r="N5656" s="2143"/>
    </row>
    <row r="5657" spans="2:14" x14ac:dyDescent="0.35">
      <c r="B5657" s="2143"/>
      <c r="N5657" s="2143"/>
    </row>
    <row r="5658" spans="2:14" x14ac:dyDescent="0.35">
      <c r="B5658" s="2143"/>
      <c r="N5658" s="2143"/>
    </row>
    <row r="5659" spans="2:14" x14ac:dyDescent="0.35">
      <c r="B5659" s="2143"/>
      <c r="N5659" s="2143"/>
    </row>
    <row r="5660" spans="2:14" x14ac:dyDescent="0.35">
      <c r="B5660" s="2143"/>
      <c r="N5660" s="2143"/>
    </row>
    <row r="5661" spans="2:14" x14ac:dyDescent="0.35">
      <c r="B5661" s="2143"/>
      <c r="N5661" s="2143"/>
    </row>
    <row r="5662" spans="2:14" x14ac:dyDescent="0.35">
      <c r="B5662" s="2143"/>
      <c r="N5662" s="2143"/>
    </row>
    <row r="5663" spans="2:14" x14ac:dyDescent="0.35">
      <c r="B5663" s="2143"/>
      <c r="N5663" s="2143"/>
    </row>
    <row r="5664" spans="2:14" x14ac:dyDescent="0.35">
      <c r="B5664" s="2143"/>
      <c r="N5664" s="2143"/>
    </row>
    <row r="5665" spans="2:14" x14ac:dyDescent="0.35">
      <c r="B5665" s="2143"/>
      <c r="N5665" s="2143"/>
    </row>
    <row r="5666" spans="2:14" x14ac:dyDescent="0.35">
      <c r="B5666" s="2143"/>
      <c r="N5666" s="2143"/>
    </row>
    <row r="5667" spans="2:14" x14ac:dyDescent="0.35">
      <c r="B5667" s="2143"/>
      <c r="N5667" s="2143"/>
    </row>
    <row r="5668" spans="2:14" x14ac:dyDescent="0.35">
      <c r="B5668" s="2143"/>
      <c r="N5668" s="2143"/>
    </row>
    <row r="5669" spans="2:14" x14ac:dyDescent="0.35">
      <c r="B5669" s="2143"/>
      <c r="N5669" s="2143"/>
    </row>
    <row r="5670" spans="2:14" x14ac:dyDescent="0.35">
      <c r="B5670" s="2143"/>
      <c r="N5670" s="2143"/>
    </row>
    <row r="5671" spans="2:14" x14ac:dyDescent="0.35">
      <c r="B5671" s="2143"/>
      <c r="N5671" s="2143"/>
    </row>
    <row r="5672" spans="2:14" x14ac:dyDescent="0.35">
      <c r="B5672" s="2143"/>
      <c r="N5672" s="2143"/>
    </row>
    <row r="5673" spans="2:14" x14ac:dyDescent="0.35">
      <c r="B5673" s="2143"/>
      <c r="N5673" s="2143"/>
    </row>
    <row r="5674" spans="2:14" x14ac:dyDescent="0.35">
      <c r="B5674" s="2143"/>
      <c r="N5674" s="2143"/>
    </row>
    <row r="5675" spans="2:14" x14ac:dyDescent="0.35">
      <c r="B5675" s="2143"/>
      <c r="N5675" s="2143"/>
    </row>
    <row r="5676" spans="2:14" x14ac:dyDescent="0.35">
      <c r="B5676" s="2143"/>
      <c r="N5676" s="2143"/>
    </row>
    <row r="5677" spans="2:14" x14ac:dyDescent="0.35">
      <c r="B5677" s="2143"/>
      <c r="N5677" s="2143"/>
    </row>
    <row r="5678" spans="2:14" x14ac:dyDescent="0.35">
      <c r="B5678" s="2143"/>
      <c r="N5678" s="2143"/>
    </row>
    <row r="5679" spans="2:14" x14ac:dyDescent="0.35">
      <c r="B5679" s="2143"/>
      <c r="N5679" s="2143"/>
    </row>
    <row r="5680" spans="2:14" x14ac:dyDescent="0.35">
      <c r="B5680" s="2143"/>
      <c r="N5680" s="2143"/>
    </row>
    <row r="5681" spans="2:14" x14ac:dyDescent="0.35">
      <c r="B5681" s="2143"/>
      <c r="N5681" s="2143"/>
    </row>
    <row r="5682" spans="2:14" x14ac:dyDescent="0.35">
      <c r="B5682" s="2143"/>
      <c r="N5682" s="2143"/>
    </row>
    <row r="5683" spans="2:14" x14ac:dyDescent="0.35">
      <c r="B5683" s="2143"/>
      <c r="N5683" s="2143"/>
    </row>
    <row r="5684" spans="2:14" x14ac:dyDescent="0.35">
      <c r="B5684" s="2143"/>
      <c r="N5684" s="2143"/>
    </row>
    <row r="5685" spans="2:14" x14ac:dyDescent="0.35">
      <c r="B5685" s="2143"/>
      <c r="N5685" s="2143"/>
    </row>
    <row r="5686" spans="2:14" x14ac:dyDescent="0.35">
      <c r="B5686" s="2143"/>
      <c r="N5686" s="2143"/>
    </row>
    <row r="5687" spans="2:14" x14ac:dyDescent="0.35">
      <c r="B5687" s="2143"/>
      <c r="N5687" s="2143"/>
    </row>
    <row r="5688" spans="2:14" x14ac:dyDescent="0.35">
      <c r="B5688" s="2143"/>
      <c r="N5688" s="2143"/>
    </row>
    <row r="5689" spans="2:14" x14ac:dyDescent="0.35">
      <c r="B5689" s="2143"/>
      <c r="N5689" s="2143"/>
    </row>
    <row r="5690" spans="2:14" x14ac:dyDescent="0.35">
      <c r="B5690" s="2143"/>
      <c r="N5690" s="2143"/>
    </row>
    <row r="5691" spans="2:14" x14ac:dyDescent="0.35">
      <c r="B5691" s="2143"/>
      <c r="N5691" s="2143"/>
    </row>
    <row r="5692" spans="2:14" x14ac:dyDescent="0.35">
      <c r="B5692" s="2143"/>
      <c r="N5692" s="2143"/>
    </row>
    <row r="5693" spans="2:14" x14ac:dyDescent="0.35">
      <c r="B5693" s="2143"/>
      <c r="N5693" s="2143"/>
    </row>
    <row r="5694" spans="2:14" x14ac:dyDescent="0.35">
      <c r="B5694" s="2143"/>
      <c r="C5694" s="2732" t="s">
        <v>1982</v>
      </c>
      <c r="D5694" s="2732"/>
      <c r="E5694" s="2732"/>
      <c r="F5694" s="2732"/>
      <c r="G5694" s="2732"/>
      <c r="H5694" s="2732"/>
      <c r="I5694" s="2732"/>
      <c r="J5694" s="2732"/>
      <c r="K5694" s="2732"/>
      <c r="L5694" s="2732"/>
      <c r="M5694" s="2732"/>
      <c r="N5694" s="2143"/>
    </row>
    <row r="5695" spans="2:14" x14ac:dyDescent="0.35">
      <c r="B5695" s="2143"/>
      <c r="C5695" s="2732"/>
      <c r="D5695" s="2732"/>
      <c r="E5695" s="2732"/>
      <c r="F5695" s="2732"/>
      <c r="G5695" s="2732"/>
      <c r="H5695" s="2732"/>
      <c r="I5695" s="2732"/>
      <c r="J5695" s="2732"/>
      <c r="K5695" s="2732"/>
      <c r="L5695" s="2732"/>
      <c r="M5695" s="2732"/>
      <c r="N5695" s="2143"/>
    </row>
    <row r="5696" spans="2:14" x14ac:dyDescent="0.35">
      <c r="B5696" s="2143"/>
      <c r="C5696" s="2732"/>
      <c r="D5696" s="2732"/>
      <c r="E5696" s="2732"/>
      <c r="F5696" s="2732"/>
      <c r="G5696" s="2732"/>
      <c r="H5696" s="2732"/>
      <c r="I5696" s="2732"/>
      <c r="J5696" s="2732"/>
      <c r="K5696" s="2732"/>
      <c r="L5696" s="2732"/>
      <c r="M5696" s="2732"/>
      <c r="N5696" s="2143"/>
    </row>
    <row r="5697" spans="2:14" x14ac:dyDescent="0.35">
      <c r="B5697" s="2143"/>
      <c r="C5697" s="2732"/>
      <c r="D5697" s="2732"/>
      <c r="E5697" s="2732"/>
      <c r="F5697" s="2732"/>
      <c r="G5697" s="2732"/>
      <c r="H5697" s="2732"/>
      <c r="I5697" s="2732"/>
      <c r="J5697" s="2732"/>
      <c r="K5697" s="2732"/>
      <c r="L5697" s="2732"/>
      <c r="M5697" s="2732"/>
      <c r="N5697" s="2143"/>
    </row>
    <row r="5698" spans="2:14" x14ac:dyDescent="0.35">
      <c r="B5698" s="2143"/>
      <c r="C5698" s="2732"/>
      <c r="D5698" s="2732"/>
      <c r="E5698" s="2732"/>
      <c r="F5698" s="2732"/>
      <c r="G5698" s="2732"/>
      <c r="H5698" s="2732"/>
      <c r="I5698" s="2732"/>
      <c r="J5698" s="2732"/>
      <c r="K5698" s="2732"/>
      <c r="L5698" s="2732"/>
      <c r="M5698" s="2732"/>
      <c r="N5698" s="2143"/>
    </row>
    <row r="5699" spans="2:14" x14ac:dyDescent="0.35">
      <c r="B5699" s="2143"/>
      <c r="C5699" s="2732"/>
      <c r="D5699" s="2732"/>
      <c r="E5699" s="2732"/>
      <c r="F5699" s="2732"/>
      <c r="G5699" s="2732"/>
      <c r="H5699" s="2732"/>
      <c r="I5699" s="2732"/>
      <c r="J5699" s="2732"/>
      <c r="K5699" s="2732"/>
      <c r="L5699" s="2732"/>
      <c r="M5699" s="2732"/>
      <c r="N5699" s="2143"/>
    </row>
    <row r="5700" spans="2:14" x14ac:dyDescent="0.35">
      <c r="B5700" s="2143"/>
      <c r="N5700" s="2143"/>
    </row>
    <row r="5701" spans="2:14" x14ac:dyDescent="0.35">
      <c r="B5701" s="2143"/>
      <c r="N5701" s="2143"/>
    </row>
    <row r="5702" spans="2:14" x14ac:dyDescent="0.35">
      <c r="B5702" s="2143"/>
      <c r="N5702" s="2143"/>
    </row>
    <row r="5703" spans="2:14" x14ac:dyDescent="0.35">
      <c r="B5703" s="2143"/>
      <c r="N5703" s="2143"/>
    </row>
    <row r="5704" spans="2:14" x14ac:dyDescent="0.35">
      <c r="B5704" s="2143"/>
      <c r="N5704" s="2143"/>
    </row>
    <row r="5705" spans="2:14" x14ac:dyDescent="0.35">
      <c r="B5705" s="2143"/>
      <c r="N5705" s="2143"/>
    </row>
    <row r="5706" spans="2:14" x14ac:dyDescent="0.35">
      <c r="B5706" s="2143"/>
      <c r="N5706" s="2143"/>
    </row>
    <row r="5707" spans="2:14" x14ac:dyDescent="0.35">
      <c r="B5707" s="2143"/>
      <c r="N5707" s="2143"/>
    </row>
    <row r="5708" spans="2:14" x14ac:dyDescent="0.35">
      <c r="B5708" s="2143"/>
      <c r="N5708" s="2143"/>
    </row>
    <row r="5709" spans="2:14" x14ac:dyDescent="0.35">
      <c r="B5709" s="2143"/>
      <c r="N5709" s="2143"/>
    </row>
    <row r="5710" spans="2:14" x14ac:dyDescent="0.35">
      <c r="B5710" s="2143"/>
      <c r="N5710" s="2143"/>
    </row>
    <row r="5711" spans="2:14" x14ac:dyDescent="0.35">
      <c r="B5711" s="2143"/>
      <c r="N5711" s="2143"/>
    </row>
    <row r="5712" spans="2:14" x14ac:dyDescent="0.35">
      <c r="B5712" s="2143"/>
      <c r="N5712" s="2143"/>
    </row>
    <row r="5713" spans="2:14" x14ac:dyDescent="0.35">
      <c r="B5713" s="2143"/>
      <c r="N5713" s="2143"/>
    </row>
    <row r="5714" spans="2:14" x14ac:dyDescent="0.35">
      <c r="B5714" s="2143"/>
      <c r="N5714" s="2143"/>
    </row>
    <row r="5715" spans="2:14" x14ac:dyDescent="0.35">
      <c r="B5715" s="2143"/>
      <c r="N5715" s="2143"/>
    </row>
    <row r="5716" spans="2:14" x14ac:dyDescent="0.35">
      <c r="B5716" s="2143"/>
      <c r="N5716" s="2143"/>
    </row>
    <row r="5717" spans="2:14" x14ac:dyDescent="0.35">
      <c r="B5717" s="2143"/>
      <c r="N5717" s="2143"/>
    </row>
    <row r="5718" spans="2:14" ht="16" thickBot="1" x14ac:dyDescent="0.4">
      <c r="B5718" s="2143"/>
      <c r="N5718" s="2143"/>
    </row>
    <row r="5719" spans="2:14" ht="16" thickBot="1" x14ac:dyDescent="0.4">
      <c r="B5719" s="2143"/>
      <c r="D5719" s="2738" t="s">
        <v>1982</v>
      </c>
      <c r="E5719" s="2739"/>
      <c r="F5719" s="2740"/>
      <c r="N5719" s="2143"/>
    </row>
    <row r="5720" spans="2:14" x14ac:dyDescent="0.35">
      <c r="B5720" s="2143"/>
      <c r="C5720" s="2736" t="s">
        <v>1992</v>
      </c>
      <c r="D5720" s="2737"/>
      <c r="E5720" s="2737"/>
      <c r="F5720" s="2737"/>
      <c r="G5720" s="2737"/>
      <c r="H5720" s="2737"/>
      <c r="I5720" s="2737"/>
      <c r="J5720" s="2737"/>
      <c r="K5720" s="2737"/>
      <c r="L5720" s="2737"/>
      <c r="M5720" s="2737"/>
      <c r="N5720" s="2143"/>
    </row>
    <row r="5721" spans="2:14" x14ac:dyDescent="0.35">
      <c r="B5721" s="2143"/>
      <c r="C5721" s="2736"/>
      <c r="D5721" s="2737"/>
      <c r="E5721" s="2737"/>
      <c r="F5721" s="2737"/>
      <c r="G5721" s="2737"/>
      <c r="H5721" s="2737"/>
      <c r="I5721" s="2737"/>
      <c r="J5721" s="2737"/>
      <c r="K5721" s="2737"/>
      <c r="L5721" s="2737"/>
      <c r="M5721" s="2737"/>
      <c r="N5721" s="2143"/>
    </row>
    <row r="5722" spans="2:14" x14ac:dyDescent="0.35">
      <c r="B5722" s="2143"/>
      <c r="N5722" s="2143"/>
    </row>
    <row r="5723" spans="2:14" x14ac:dyDescent="0.35">
      <c r="B5723" s="2143"/>
      <c r="N5723" s="2143"/>
    </row>
    <row r="5724" spans="2:14" x14ac:dyDescent="0.35">
      <c r="B5724" s="2143"/>
      <c r="N5724" s="2143"/>
    </row>
    <row r="5725" spans="2:14" x14ac:dyDescent="0.35">
      <c r="B5725" s="2143"/>
      <c r="N5725" s="2143"/>
    </row>
    <row r="5726" spans="2:14" x14ac:dyDescent="0.35">
      <c r="B5726" s="2143"/>
      <c r="N5726" s="2143"/>
    </row>
    <row r="5727" spans="2:14" x14ac:dyDescent="0.35">
      <c r="B5727" s="2143"/>
      <c r="N5727" s="2143"/>
    </row>
    <row r="5728" spans="2:14" x14ac:dyDescent="0.35">
      <c r="B5728" s="2143"/>
      <c r="N5728" s="2143"/>
    </row>
    <row r="5729" spans="2:14" x14ac:dyDescent="0.35">
      <c r="B5729" s="2143"/>
      <c r="N5729" s="2143"/>
    </row>
    <row r="5730" spans="2:14" x14ac:dyDescent="0.35">
      <c r="B5730" s="2143"/>
      <c r="N5730" s="2143"/>
    </row>
    <row r="5731" spans="2:14" x14ac:dyDescent="0.35">
      <c r="B5731" s="2143"/>
      <c r="N5731" s="2143"/>
    </row>
    <row r="5732" spans="2:14" x14ac:dyDescent="0.35">
      <c r="B5732" s="2143"/>
      <c r="N5732" s="2143"/>
    </row>
    <row r="5733" spans="2:14" x14ac:dyDescent="0.35">
      <c r="B5733" s="2143"/>
      <c r="N5733" s="2143"/>
    </row>
    <row r="5734" spans="2:14" x14ac:dyDescent="0.35">
      <c r="B5734" s="2143"/>
      <c r="N5734" s="2143"/>
    </row>
    <row r="5735" spans="2:14" x14ac:dyDescent="0.35">
      <c r="B5735" s="2143"/>
      <c r="N5735" s="2143"/>
    </row>
    <row r="5736" spans="2:14" x14ac:dyDescent="0.35">
      <c r="B5736" s="2143"/>
      <c r="N5736" s="2143"/>
    </row>
    <row r="5737" spans="2:14" x14ac:dyDescent="0.35">
      <c r="B5737" s="2143"/>
      <c r="N5737" s="2143"/>
    </row>
    <row r="5738" spans="2:14" x14ac:dyDescent="0.35">
      <c r="B5738" s="2143"/>
      <c r="N5738" s="2143"/>
    </row>
    <row r="5739" spans="2:14" x14ac:dyDescent="0.35">
      <c r="B5739" s="2143"/>
      <c r="N5739" s="2143"/>
    </row>
    <row r="5740" spans="2:14" x14ac:dyDescent="0.35">
      <c r="B5740" s="2143"/>
      <c r="N5740" s="2143"/>
    </row>
    <row r="5741" spans="2:14" x14ac:dyDescent="0.35">
      <c r="B5741" s="2143"/>
      <c r="N5741" s="2143"/>
    </row>
    <row r="5742" spans="2:14" x14ac:dyDescent="0.35">
      <c r="B5742" s="2143"/>
      <c r="N5742" s="2143"/>
    </row>
    <row r="5743" spans="2:14" x14ac:dyDescent="0.35">
      <c r="B5743" s="2143"/>
      <c r="N5743" s="2143"/>
    </row>
    <row r="5744" spans="2:14" x14ac:dyDescent="0.35">
      <c r="B5744" s="2143"/>
      <c r="N5744" s="2143"/>
    </row>
    <row r="5745" spans="2:14" x14ac:dyDescent="0.35">
      <c r="B5745" s="2143"/>
      <c r="N5745" s="2143"/>
    </row>
    <row r="5746" spans="2:14" x14ac:dyDescent="0.35">
      <c r="B5746" s="2143"/>
      <c r="N5746" s="2143"/>
    </row>
    <row r="5747" spans="2:14" x14ac:dyDescent="0.35">
      <c r="B5747" s="2143"/>
      <c r="N5747" s="2143"/>
    </row>
    <row r="5748" spans="2:14" x14ac:dyDescent="0.35">
      <c r="B5748" s="2143"/>
      <c r="N5748" s="2143"/>
    </row>
    <row r="5749" spans="2:14" x14ac:dyDescent="0.35">
      <c r="B5749" s="2143"/>
      <c r="N5749" s="2143"/>
    </row>
    <row r="5750" spans="2:14" x14ac:dyDescent="0.35">
      <c r="B5750" s="2143"/>
      <c r="N5750" s="2143"/>
    </row>
    <row r="5751" spans="2:14" x14ac:dyDescent="0.35">
      <c r="B5751" s="2143"/>
      <c r="N5751" s="2143"/>
    </row>
    <row r="5752" spans="2:14" x14ac:dyDescent="0.35">
      <c r="B5752" s="2143"/>
      <c r="N5752" s="2143"/>
    </row>
    <row r="5753" spans="2:14" x14ac:dyDescent="0.35">
      <c r="B5753" s="2143"/>
      <c r="N5753" s="2143"/>
    </row>
    <row r="5754" spans="2:14" x14ac:dyDescent="0.35">
      <c r="B5754" s="2143"/>
      <c r="N5754" s="2143"/>
    </row>
    <row r="5755" spans="2:14" x14ac:dyDescent="0.35">
      <c r="B5755" s="2143"/>
      <c r="N5755" s="2143"/>
    </row>
    <row r="5756" spans="2:14" x14ac:dyDescent="0.35">
      <c r="B5756" s="2143"/>
      <c r="N5756" s="2143"/>
    </row>
    <row r="5757" spans="2:14" x14ac:dyDescent="0.35">
      <c r="B5757" s="2143"/>
      <c r="N5757" s="2143"/>
    </row>
    <row r="5758" spans="2:14" x14ac:dyDescent="0.35">
      <c r="B5758" s="2143"/>
      <c r="N5758" s="2143"/>
    </row>
    <row r="5759" spans="2:14" x14ac:dyDescent="0.35">
      <c r="B5759" s="2143"/>
      <c r="N5759" s="2143"/>
    </row>
    <row r="5760" spans="2:14" x14ac:dyDescent="0.35">
      <c r="B5760" s="2143"/>
      <c r="N5760" s="2143"/>
    </row>
    <row r="5761" spans="2:14" x14ac:dyDescent="0.35">
      <c r="B5761" s="2143"/>
      <c r="N5761" s="2143"/>
    </row>
    <row r="5762" spans="2:14" x14ac:dyDescent="0.35">
      <c r="B5762" s="2143"/>
      <c r="N5762" s="2143"/>
    </row>
    <row r="5763" spans="2:14" x14ac:dyDescent="0.35">
      <c r="B5763" s="2143"/>
      <c r="N5763" s="2143"/>
    </row>
    <row r="5764" spans="2:14" x14ac:dyDescent="0.35">
      <c r="B5764" s="2143"/>
      <c r="N5764" s="2143"/>
    </row>
    <row r="5765" spans="2:14" x14ac:dyDescent="0.35">
      <c r="B5765" s="2143"/>
      <c r="N5765" s="2143"/>
    </row>
    <row r="5766" spans="2:14" x14ac:dyDescent="0.35">
      <c r="B5766" s="2143"/>
      <c r="N5766" s="2143"/>
    </row>
    <row r="5767" spans="2:14" x14ac:dyDescent="0.35">
      <c r="B5767" s="2143"/>
      <c r="N5767" s="2143"/>
    </row>
    <row r="5768" spans="2:14" x14ac:dyDescent="0.35">
      <c r="B5768" s="2143"/>
      <c r="N5768" s="2143"/>
    </row>
    <row r="5769" spans="2:14" x14ac:dyDescent="0.35">
      <c r="B5769" s="2143"/>
      <c r="N5769" s="2143"/>
    </row>
    <row r="5770" spans="2:14" x14ac:dyDescent="0.35">
      <c r="B5770" s="2143"/>
      <c r="N5770" s="2143"/>
    </row>
    <row r="5771" spans="2:14" x14ac:dyDescent="0.35">
      <c r="B5771" s="2143"/>
      <c r="N5771" s="2143"/>
    </row>
    <row r="5772" spans="2:14" x14ac:dyDescent="0.35">
      <c r="B5772" s="2143"/>
      <c r="N5772" s="2143"/>
    </row>
    <row r="5773" spans="2:14" x14ac:dyDescent="0.35">
      <c r="B5773" s="2143"/>
      <c r="N5773" s="2143"/>
    </row>
    <row r="5774" spans="2:14" x14ac:dyDescent="0.35">
      <c r="B5774" s="2143"/>
      <c r="N5774" s="2143"/>
    </row>
    <row r="5775" spans="2:14" x14ac:dyDescent="0.35">
      <c r="B5775" s="2143"/>
      <c r="N5775" s="2143"/>
    </row>
    <row r="5776" spans="2:14" x14ac:dyDescent="0.35">
      <c r="B5776" s="2143"/>
      <c r="N5776" s="2143"/>
    </row>
    <row r="5777" spans="2:14" x14ac:dyDescent="0.35">
      <c r="B5777" s="2143"/>
      <c r="N5777" s="2143"/>
    </row>
    <row r="5778" spans="2:14" x14ac:dyDescent="0.35">
      <c r="B5778" s="2143"/>
      <c r="N5778" s="2143"/>
    </row>
    <row r="5779" spans="2:14" x14ac:dyDescent="0.35">
      <c r="B5779" s="2143"/>
      <c r="N5779" s="2143"/>
    </row>
    <row r="5780" spans="2:14" x14ac:dyDescent="0.35">
      <c r="B5780" s="2143"/>
      <c r="N5780" s="2143"/>
    </row>
    <row r="5781" spans="2:14" x14ac:dyDescent="0.35">
      <c r="B5781" s="2143"/>
      <c r="N5781" s="2143"/>
    </row>
    <row r="5782" spans="2:14" x14ac:dyDescent="0.35">
      <c r="B5782" s="2143"/>
      <c r="N5782" s="2143"/>
    </row>
    <row r="5783" spans="2:14" x14ac:dyDescent="0.35">
      <c r="B5783" s="2143"/>
      <c r="N5783" s="2143"/>
    </row>
    <row r="5784" spans="2:14" x14ac:dyDescent="0.35">
      <c r="B5784" s="2143"/>
      <c r="N5784" s="2143"/>
    </row>
    <row r="5785" spans="2:14" x14ac:dyDescent="0.35">
      <c r="B5785" s="2143"/>
      <c r="N5785" s="2143"/>
    </row>
    <row r="5786" spans="2:14" x14ac:dyDescent="0.35">
      <c r="B5786" s="2143"/>
      <c r="N5786" s="2143"/>
    </row>
    <row r="5787" spans="2:14" x14ac:dyDescent="0.35">
      <c r="B5787" s="2143"/>
      <c r="N5787" s="2143"/>
    </row>
    <row r="5788" spans="2:14" x14ac:dyDescent="0.35">
      <c r="B5788" s="2143"/>
      <c r="N5788" s="2143"/>
    </row>
    <row r="5789" spans="2:14" x14ac:dyDescent="0.35">
      <c r="B5789" s="2143"/>
      <c r="N5789" s="2143"/>
    </row>
    <row r="5790" spans="2:14" x14ac:dyDescent="0.35">
      <c r="B5790" s="2143"/>
      <c r="N5790" s="2143"/>
    </row>
    <row r="5791" spans="2:14" x14ac:dyDescent="0.35">
      <c r="B5791" s="2143"/>
      <c r="N5791" s="2143"/>
    </row>
    <row r="5792" spans="2:14" x14ac:dyDescent="0.35">
      <c r="B5792" s="2143"/>
      <c r="N5792" s="2143"/>
    </row>
    <row r="5793" spans="2:14" x14ac:dyDescent="0.35">
      <c r="B5793" s="2143"/>
      <c r="N5793" s="2143"/>
    </row>
    <row r="5794" spans="2:14" x14ac:dyDescent="0.35">
      <c r="B5794" s="2143"/>
      <c r="N5794" s="2143"/>
    </row>
    <row r="5795" spans="2:14" x14ac:dyDescent="0.35">
      <c r="B5795" s="2143"/>
      <c r="N5795" s="2143"/>
    </row>
    <row r="5796" spans="2:14" x14ac:dyDescent="0.35">
      <c r="B5796" s="2143"/>
      <c r="N5796" s="2143"/>
    </row>
    <row r="5797" spans="2:14" x14ac:dyDescent="0.35">
      <c r="B5797" s="2143"/>
      <c r="N5797" s="2143"/>
    </row>
    <row r="5798" spans="2:14" x14ac:dyDescent="0.35">
      <c r="B5798" s="2143"/>
      <c r="N5798" s="2143"/>
    </row>
    <row r="5799" spans="2:14" x14ac:dyDescent="0.35">
      <c r="B5799" s="2143"/>
      <c r="N5799" s="2143"/>
    </row>
    <row r="5800" spans="2:14" x14ac:dyDescent="0.35">
      <c r="B5800" s="2143"/>
      <c r="N5800" s="2143"/>
    </row>
    <row r="5801" spans="2:14" x14ac:dyDescent="0.35">
      <c r="B5801" s="2143"/>
      <c r="N5801" s="2143"/>
    </row>
    <row r="5802" spans="2:14" x14ac:dyDescent="0.35">
      <c r="B5802" s="2143"/>
      <c r="N5802" s="2143"/>
    </row>
    <row r="5803" spans="2:14" x14ac:dyDescent="0.35">
      <c r="B5803" s="2143"/>
      <c r="N5803" s="2143"/>
    </row>
    <row r="5804" spans="2:14" x14ac:dyDescent="0.35">
      <c r="B5804" s="2143"/>
      <c r="N5804" s="2143"/>
    </row>
    <row r="5805" spans="2:14" x14ac:dyDescent="0.35">
      <c r="B5805" s="2143"/>
      <c r="N5805" s="2143"/>
    </row>
    <row r="5806" spans="2:14" x14ac:dyDescent="0.35">
      <c r="B5806" s="2143"/>
      <c r="N5806" s="2143"/>
    </row>
    <row r="5807" spans="2:14" x14ac:dyDescent="0.35">
      <c r="B5807" s="2143"/>
      <c r="N5807" s="2143"/>
    </row>
    <row r="5808" spans="2:14" x14ac:dyDescent="0.35">
      <c r="B5808" s="2143"/>
      <c r="N5808" s="2143"/>
    </row>
    <row r="5809" spans="2:14" x14ac:dyDescent="0.35">
      <c r="B5809" s="2143"/>
      <c r="N5809" s="2143"/>
    </row>
    <row r="5810" spans="2:14" x14ac:dyDescent="0.35">
      <c r="B5810" s="2143"/>
      <c r="N5810" s="2143"/>
    </row>
    <row r="5811" spans="2:14" x14ac:dyDescent="0.35">
      <c r="B5811" s="2143"/>
      <c r="N5811" s="2143"/>
    </row>
    <row r="5812" spans="2:14" x14ac:dyDescent="0.35">
      <c r="B5812" s="2143"/>
      <c r="N5812" s="2143"/>
    </row>
    <row r="5813" spans="2:14" x14ac:dyDescent="0.35">
      <c r="B5813" s="2143"/>
      <c r="N5813" s="2143"/>
    </row>
    <row r="5814" spans="2:14" x14ac:dyDescent="0.35">
      <c r="B5814" s="2143"/>
      <c r="N5814" s="2143"/>
    </row>
    <row r="5815" spans="2:14" x14ac:dyDescent="0.35">
      <c r="B5815" s="2143"/>
      <c r="N5815" s="2143"/>
    </row>
    <row r="5816" spans="2:14" x14ac:dyDescent="0.35">
      <c r="B5816" s="2143"/>
      <c r="N5816" s="2143"/>
    </row>
    <row r="5817" spans="2:14" x14ac:dyDescent="0.35">
      <c r="B5817" s="2143"/>
      <c r="N5817" s="2143"/>
    </row>
    <row r="5818" spans="2:14" x14ac:dyDescent="0.35">
      <c r="B5818" s="2143"/>
      <c r="N5818" s="2143"/>
    </row>
    <row r="5819" spans="2:14" x14ac:dyDescent="0.35">
      <c r="B5819" s="2143"/>
      <c r="N5819" s="2143"/>
    </row>
    <row r="5820" spans="2:14" x14ac:dyDescent="0.35">
      <c r="B5820" s="2143"/>
      <c r="N5820" s="2143"/>
    </row>
    <row r="5821" spans="2:14" x14ac:dyDescent="0.35">
      <c r="B5821" s="2143"/>
      <c r="N5821" s="2143"/>
    </row>
    <row r="5822" spans="2:14" x14ac:dyDescent="0.35">
      <c r="B5822" s="2143"/>
      <c r="N5822" s="2143"/>
    </row>
    <row r="5823" spans="2:14" x14ac:dyDescent="0.35">
      <c r="B5823" s="2143"/>
      <c r="N5823" s="2143"/>
    </row>
    <row r="5824" spans="2:14" x14ac:dyDescent="0.35">
      <c r="B5824" s="2143"/>
      <c r="N5824" s="2143"/>
    </row>
    <row r="5825" spans="2:14" x14ac:dyDescent="0.35">
      <c r="B5825" s="2143"/>
      <c r="N5825" s="2143"/>
    </row>
    <row r="5826" spans="2:14" x14ac:dyDescent="0.35">
      <c r="B5826" s="2143"/>
      <c r="N5826" s="2143"/>
    </row>
    <row r="5827" spans="2:14" x14ac:dyDescent="0.35">
      <c r="B5827" s="2143"/>
      <c r="N5827" s="2143"/>
    </row>
    <row r="5828" spans="2:14" x14ac:dyDescent="0.35">
      <c r="B5828" s="2143"/>
      <c r="N5828" s="2143"/>
    </row>
    <row r="5829" spans="2:14" x14ac:dyDescent="0.35">
      <c r="B5829" s="2143"/>
      <c r="N5829" s="2143"/>
    </row>
    <row r="5830" spans="2:14" x14ac:dyDescent="0.35">
      <c r="B5830" s="2143"/>
      <c r="N5830" s="2143"/>
    </row>
    <row r="5831" spans="2:14" x14ac:dyDescent="0.35">
      <c r="B5831" s="2143"/>
      <c r="N5831" s="2143"/>
    </row>
    <row r="5832" spans="2:14" x14ac:dyDescent="0.35">
      <c r="B5832" s="2143"/>
      <c r="N5832" s="2143"/>
    </row>
    <row r="5833" spans="2:14" x14ac:dyDescent="0.35">
      <c r="B5833" s="2143"/>
      <c r="N5833" s="2143"/>
    </row>
    <row r="5834" spans="2:14" x14ac:dyDescent="0.35">
      <c r="B5834" s="2143"/>
      <c r="N5834" s="2143"/>
    </row>
    <row r="5835" spans="2:14" x14ac:dyDescent="0.35">
      <c r="B5835" s="2143"/>
      <c r="N5835" s="2143"/>
    </row>
    <row r="5836" spans="2:14" x14ac:dyDescent="0.35">
      <c r="B5836" s="2143"/>
      <c r="N5836" s="2143"/>
    </row>
    <row r="5837" spans="2:14" x14ac:dyDescent="0.35">
      <c r="B5837" s="2143"/>
      <c r="N5837" s="2143"/>
    </row>
    <row r="5838" spans="2:14" x14ac:dyDescent="0.35">
      <c r="B5838" s="2143"/>
      <c r="N5838" s="2143"/>
    </row>
    <row r="5839" spans="2:14" x14ac:dyDescent="0.35">
      <c r="B5839" s="2143"/>
      <c r="N5839" s="2143"/>
    </row>
    <row r="5840" spans="2:14" x14ac:dyDescent="0.35">
      <c r="B5840" s="2143"/>
      <c r="N5840" s="2143"/>
    </row>
    <row r="5841" spans="2:14" x14ac:dyDescent="0.35">
      <c r="B5841" s="2143"/>
      <c r="N5841" s="2143"/>
    </row>
    <row r="5842" spans="2:14" x14ac:dyDescent="0.35">
      <c r="B5842" s="2143"/>
      <c r="N5842" s="2143"/>
    </row>
    <row r="5843" spans="2:14" x14ac:dyDescent="0.35">
      <c r="B5843" s="2143"/>
      <c r="N5843" s="2143"/>
    </row>
    <row r="5844" spans="2:14" x14ac:dyDescent="0.35">
      <c r="B5844" s="2143"/>
      <c r="N5844" s="2143"/>
    </row>
    <row r="5845" spans="2:14" x14ac:dyDescent="0.35">
      <c r="B5845" s="2143"/>
      <c r="N5845" s="2143"/>
    </row>
    <row r="5846" spans="2:14" x14ac:dyDescent="0.35">
      <c r="B5846" s="2143"/>
      <c r="N5846" s="2143"/>
    </row>
    <row r="5847" spans="2:14" x14ac:dyDescent="0.35">
      <c r="B5847" s="2143"/>
      <c r="N5847" s="2143"/>
    </row>
    <row r="5848" spans="2:14" x14ac:dyDescent="0.35">
      <c r="B5848" s="2143"/>
      <c r="N5848" s="2143"/>
    </row>
    <row r="5849" spans="2:14" x14ac:dyDescent="0.35">
      <c r="B5849" s="2143"/>
      <c r="N5849" s="2143"/>
    </row>
    <row r="5850" spans="2:14" x14ac:dyDescent="0.35">
      <c r="B5850" s="2143"/>
      <c r="N5850" s="2143"/>
    </row>
    <row r="5851" spans="2:14" x14ac:dyDescent="0.35">
      <c r="B5851" s="2143"/>
      <c r="N5851" s="2143"/>
    </row>
    <row r="5852" spans="2:14" x14ac:dyDescent="0.35">
      <c r="B5852" s="2143"/>
      <c r="N5852" s="2143"/>
    </row>
    <row r="5853" spans="2:14" x14ac:dyDescent="0.35">
      <c r="B5853" s="2143"/>
      <c r="N5853" s="2143"/>
    </row>
    <row r="5854" spans="2:14" x14ac:dyDescent="0.35">
      <c r="B5854" s="2143"/>
      <c r="N5854" s="2143"/>
    </row>
    <row r="5855" spans="2:14" x14ac:dyDescent="0.35">
      <c r="B5855" s="2143"/>
      <c r="N5855" s="2143"/>
    </row>
    <row r="5856" spans="2:14" x14ac:dyDescent="0.35">
      <c r="B5856" s="2143"/>
      <c r="N5856" s="2143"/>
    </row>
    <row r="5857" spans="2:14" x14ac:dyDescent="0.35">
      <c r="B5857" s="2143"/>
      <c r="N5857" s="2143"/>
    </row>
    <row r="5858" spans="2:14" x14ac:dyDescent="0.35">
      <c r="B5858" s="2143"/>
      <c r="N5858" s="2143"/>
    </row>
    <row r="5859" spans="2:14" x14ac:dyDescent="0.35">
      <c r="B5859" s="2143"/>
      <c r="N5859" s="2143"/>
    </row>
    <row r="5860" spans="2:14" x14ac:dyDescent="0.35">
      <c r="B5860" s="2143"/>
      <c r="N5860" s="2143"/>
    </row>
    <row r="5861" spans="2:14" x14ac:dyDescent="0.35">
      <c r="B5861" s="2143"/>
      <c r="N5861" s="2143"/>
    </row>
    <row r="5862" spans="2:14" x14ac:dyDescent="0.35">
      <c r="B5862" s="2143"/>
      <c r="N5862" s="2143"/>
    </row>
    <row r="5863" spans="2:14" x14ac:dyDescent="0.35">
      <c r="B5863" s="2143"/>
      <c r="C5863" s="2732" t="s">
        <v>1982</v>
      </c>
      <c r="D5863" s="2732"/>
      <c r="E5863" s="2732"/>
      <c r="F5863" s="2732"/>
      <c r="G5863" s="2732"/>
      <c r="H5863" s="2732"/>
      <c r="I5863" s="2732"/>
      <c r="J5863" s="2732"/>
      <c r="K5863" s="2732"/>
      <c r="L5863" s="2732"/>
      <c r="M5863" s="2732"/>
      <c r="N5863" s="2143"/>
    </row>
    <row r="5864" spans="2:14" x14ac:dyDescent="0.35">
      <c r="B5864" s="2143"/>
      <c r="C5864" s="2732"/>
      <c r="D5864" s="2732"/>
      <c r="E5864" s="2732"/>
      <c r="F5864" s="2732"/>
      <c r="G5864" s="2732"/>
      <c r="H5864" s="2732"/>
      <c r="I5864" s="2732"/>
      <c r="J5864" s="2732"/>
      <c r="K5864" s="2732"/>
      <c r="L5864" s="2732"/>
      <c r="M5864" s="2732"/>
      <c r="N5864" s="2143"/>
    </row>
    <row r="5865" spans="2:14" x14ac:dyDescent="0.35">
      <c r="B5865" s="2143"/>
      <c r="C5865" s="2732"/>
      <c r="D5865" s="2732"/>
      <c r="E5865" s="2732"/>
      <c r="F5865" s="2732"/>
      <c r="G5865" s="2732"/>
      <c r="H5865" s="2732"/>
      <c r="I5865" s="2732"/>
      <c r="J5865" s="2732"/>
      <c r="K5865" s="2732"/>
      <c r="L5865" s="2732"/>
      <c r="M5865" s="2732"/>
      <c r="N5865" s="2143"/>
    </row>
    <row r="5866" spans="2:14" x14ac:dyDescent="0.35">
      <c r="B5866" s="2143"/>
      <c r="C5866" s="2732"/>
      <c r="D5866" s="2732"/>
      <c r="E5866" s="2732"/>
      <c r="F5866" s="2732"/>
      <c r="G5866" s="2732"/>
      <c r="H5866" s="2732"/>
      <c r="I5866" s="2732"/>
      <c r="J5866" s="2732"/>
      <c r="K5866" s="2732"/>
      <c r="L5866" s="2732"/>
      <c r="M5866" s="2732"/>
      <c r="N5866" s="2143"/>
    </row>
    <row r="5867" spans="2:14" x14ac:dyDescent="0.35">
      <c r="B5867" s="2143"/>
      <c r="C5867" s="2732"/>
      <c r="D5867" s="2732"/>
      <c r="E5867" s="2732"/>
      <c r="F5867" s="2732"/>
      <c r="G5867" s="2732"/>
      <c r="H5867" s="2732"/>
      <c r="I5867" s="2732"/>
      <c r="J5867" s="2732"/>
      <c r="K5867" s="2732"/>
      <c r="L5867" s="2732"/>
      <c r="M5867" s="2732"/>
      <c r="N5867" s="2143"/>
    </row>
    <row r="5868" spans="2:14" x14ac:dyDescent="0.35">
      <c r="B5868" s="2143"/>
      <c r="C5868" s="2732"/>
      <c r="D5868" s="2732"/>
      <c r="E5868" s="2732"/>
      <c r="F5868" s="2732"/>
      <c r="G5868" s="2732"/>
      <c r="H5868" s="2732"/>
      <c r="I5868" s="2732"/>
      <c r="J5868" s="2732"/>
      <c r="K5868" s="2732"/>
      <c r="L5868" s="2732"/>
      <c r="M5868" s="2732"/>
      <c r="N5868" s="2143"/>
    </row>
    <row r="5869" spans="2:14" x14ac:dyDescent="0.35">
      <c r="B5869" s="2143"/>
      <c r="N5869" s="2143"/>
    </row>
    <row r="5870" spans="2:14" x14ac:dyDescent="0.35">
      <c r="B5870" s="2143"/>
      <c r="N5870" s="2143"/>
    </row>
    <row r="5871" spans="2:14" x14ac:dyDescent="0.35">
      <c r="B5871" s="2143"/>
      <c r="N5871" s="2143"/>
    </row>
    <row r="5872" spans="2:14" x14ac:dyDescent="0.35">
      <c r="B5872" s="2143"/>
      <c r="N5872" s="2143"/>
    </row>
    <row r="5873" spans="2:14" x14ac:dyDescent="0.35">
      <c r="B5873" s="2143"/>
      <c r="N5873" s="2143"/>
    </row>
    <row r="5874" spans="2:14" x14ac:dyDescent="0.35">
      <c r="B5874" s="2143"/>
      <c r="N5874" s="2143"/>
    </row>
    <row r="5875" spans="2:14" x14ac:dyDescent="0.35">
      <c r="B5875" s="2143"/>
      <c r="N5875" s="2143"/>
    </row>
    <row r="5876" spans="2:14" x14ac:dyDescent="0.35">
      <c r="B5876" s="2143"/>
      <c r="N5876" s="2143"/>
    </row>
    <row r="5877" spans="2:14" x14ac:dyDescent="0.35">
      <c r="B5877" s="2143"/>
      <c r="N5877" s="2143"/>
    </row>
    <row r="5878" spans="2:14" x14ac:dyDescent="0.35">
      <c r="B5878" s="2143"/>
      <c r="N5878" s="2143"/>
    </row>
    <row r="5879" spans="2:14" x14ac:dyDescent="0.35">
      <c r="B5879" s="2143"/>
      <c r="N5879" s="2143"/>
    </row>
    <row r="5880" spans="2:14" x14ac:dyDescent="0.35">
      <c r="B5880" s="2143"/>
      <c r="N5880" s="2143"/>
    </row>
    <row r="5881" spans="2:14" x14ac:dyDescent="0.35">
      <c r="B5881" s="2143"/>
      <c r="N5881" s="2143"/>
    </row>
    <row r="5882" spans="2:14" x14ac:dyDescent="0.35">
      <c r="B5882" s="2143"/>
      <c r="N5882" s="2143"/>
    </row>
    <row r="5883" spans="2:14" x14ac:dyDescent="0.35">
      <c r="B5883" s="2143"/>
      <c r="N5883" s="2143"/>
    </row>
    <row r="5884" spans="2:14" x14ac:dyDescent="0.35">
      <c r="B5884" s="2143"/>
      <c r="N5884" s="2143"/>
    </row>
    <row r="5885" spans="2:14" x14ac:dyDescent="0.35">
      <c r="B5885" s="2143"/>
      <c r="N5885" s="2143"/>
    </row>
    <row r="5886" spans="2:14" x14ac:dyDescent="0.35">
      <c r="B5886" s="2143"/>
      <c r="N5886" s="2143"/>
    </row>
    <row r="5887" spans="2:14" ht="16" thickBot="1" x14ac:dyDescent="0.4">
      <c r="B5887" s="2143"/>
      <c r="N5887" s="2143"/>
    </row>
    <row r="5888" spans="2:14" ht="16" thickBot="1" x14ac:dyDescent="0.4">
      <c r="B5888" s="2143"/>
      <c r="D5888" s="2738" t="s">
        <v>1982</v>
      </c>
      <c r="E5888" s="2739"/>
      <c r="F5888" s="2740"/>
      <c r="N5888" s="2143"/>
    </row>
    <row r="5889" spans="2:14" x14ac:dyDescent="0.35">
      <c r="B5889" s="2143"/>
      <c r="C5889" s="2736" t="s">
        <v>1989</v>
      </c>
      <c r="D5889" s="2737"/>
      <c r="E5889" s="2737"/>
      <c r="F5889" s="2737"/>
      <c r="G5889" s="2737"/>
      <c r="H5889" s="2737"/>
      <c r="I5889" s="2737"/>
      <c r="J5889" s="2737"/>
      <c r="K5889" s="2737"/>
      <c r="L5889" s="2737"/>
      <c r="M5889" s="2737"/>
      <c r="N5889" s="2143"/>
    </row>
    <row r="5890" spans="2:14" x14ac:dyDescent="0.35">
      <c r="B5890" s="2143"/>
      <c r="C5890" s="2736"/>
      <c r="D5890" s="2737"/>
      <c r="E5890" s="2737"/>
      <c r="F5890" s="2737"/>
      <c r="G5890" s="2737"/>
      <c r="H5890" s="2737"/>
      <c r="I5890" s="2737"/>
      <c r="J5890" s="2737"/>
      <c r="K5890" s="2737"/>
      <c r="L5890" s="2737"/>
      <c r="M5890" s="2737"/>
      <c r="N5890" s="2143"/>
    </row>
    <row r="5891" spans="2:14" x14ac:dyDescent="0.35">
      <c r="B5891" s="2143"/>
      <c r="N5891" s="2143"/>
    </row>
    <row r="5892" spans="2:14" x14ac:dyDescent="0.35">
      <c r="B5892" s="2143"/>
      <c r="N5892" s="2143"/>
    </row>
    <row r="5893" spans="2:14" x14ac:dyDescent="0.35">
      <c r="B5893" s="2143"/>
      <c r="N5893" s="2143"/>
    </row>
    <row r="5894" spans="2:14" x14ac:dyDescent="0.35">
      <c r="B5894" s="2143"/>
      <c r="N5894" s="2143"/>
    </row>
    <row r="5895" spans="2:14" x14ac:dyDescent="0.35">
      <c r="B5895" s="2143"/>
      <c r="N5895" s="2143"/>
    </row>
    <row r="5896" spans="2:14" x14ac:dyDescent="0.35">
      <c r="B5896" s="2143"/>
      <c r="N5896" s="2143"/>
    </row>
    <row r="5897" spans="2:14" x14ac:dyDescent="0.35">
      <c r="B5897" s="2143"/>
      <c r="N5897" s="2143"/>
    </row>
    <row r="5898" spans="2:14" x14ac:dyDescent="0.35">
      <c r="B5898" s="2143"/>
      <c r="N5898" s="2143"/>
    </row>
    <row r="5899" spans="2:14" x14ac:dyDescent="0.35">
      <c r="B5899" s="2143"/>
      <c r="N5899" s="2143"/>
    </row>
    <row r="5900" spans="2:14" x14ac:dyDescent="0.35">
      <c r="B5900" s="2143"/>
      <c r="N5900" s="2143"/>
    </row>
    <row r="5901" spans="2:14" x14ac:dyDescent="0.35">
      <c r="B5901" s="2143"/>
      <c r="N5901" s="2143"/>
    </row>
    <row r="5902" spans="2:14" x14ac:dyDescent="0.35">
      <c r="B5902" s="2143"/>
      <c r="N5902" s="2143"/>
    </row>
    <row r="5903" spans="2:14" x14ac:dyDescent="0.35">
      <c r="B5903" s="2143"/>
      <c r="N5903" s="2143"/>
    </row>
    <row r="5904" spans="2:14" x14ac:dyDescent="0.35">
      <c r="B5904" s="2143"/>
      <c r="N5904" s="2143"/>
    </row>
    <row r="5905" spans="2:14" x14ac:dyDescent="0.35">
      <c r="B5905" s="2143"/>
      <c r="N5905" s="2143"/>
    </row>
    <row r="5906" spans="2:14" x14ac:dyDescent="0.35">
      <c r="B5906" s="2143"/>
      <c r="N5906" s="2143"/>
    </row>
    <row r="5907" spans="2:14" x14ac:dyDescent="0.35">
      <c r="B5907" s="2143"/>
      <c r="N5907" s="2143"/>
    </row>
    <row r="5908" spans="2:14" x14ac:dyDescent="0.35">
      <c r="B5908" s="2143"/>
      <c r="N5908" s="2143"/>
    </row>
    <row r="5909" spans="2:14" x14ac:dyDescent="0.35">
      <c r="B5909" s="2143"/>
      <c r="N5909" s="2143"/>
    </row>
    <row r="5910" spans="2:14" x14ac:dyDescent="0.35">
      <c r="B5910" s="2143"/>
      <c r="N5910" s="2143"/>
    </row>
    <row r="5911" spans="2:14" x14ac:dyDescent="0.35">
      <c r="B5911" s="2143"/>
      <c r="N5911" s="2143"/>
    </row>
    <row r="5912" spans="2:14" x14ac:dyDescent="0.35">
      <c r="B5912" s="2143"/>
      <c r="N5912" s="2143"/>
    </row>
    <row r="5913" spans="2:14" x14ac:dyDescent="0.35">
      <c r="B5913" s="2143"/>
      <c r="N5913" s="2143"/>
    </row>
    <row r="5914" spans="2:14" x14ac:dyDescent="0.35">
      <c r="B5914" s="2143"/>
      <c r="N5914" s="2143"/>
    </row>
    <row r="5915" spans="2:14" x14ac:dyDescent="0.35">
      <c r="B5915" s="2143"/>
      <c r="N5915" s="2143"/>
    </row>
    <row r="5916" spans="2:14" x14ac:dyDescent="0.35">
      <c r="B5916" s="2143"/>
      <c r="N5916" s="2143"/>
    </row>
    <row r="5917" spans="2:14" x14ac:dyDescent="0.35">
      <c r="B5917" s="2143"/>
      <c r="N5917" s="2143"/>
    </row>
    <row r="5918" spans="2:14" x14ac:dyDescent="0.35">
      <c r="B5918" s="2143"/>
      <c r="N5918" s="2143"/>
    </row>
    <row r="5919" spans="2:14" x14ac:dyDescent="0.35">
      <c r="B5919" s="2143"/>
      <c r="N5919" s="2143"/>
    </row>
    <row r="5920" spans="2:14" x14ac:dyDescent="0.35">
      <c r="B5920" s="2143"/>
      <c r="N5920" s="2143"/>
    </row>
    <row r="5921" spans="2:14" x14ac:dyDescent="0.35">
      <c r="B5921" s="2143"/>
      <c r="N5921" s="2143"/>
    </row>
    <row r="5922" spans="2:14" x14ac:dyDescent="0.35">
      <c r="B5922" s="2143"/>
      <c r="N5922" s="2143"/>
    </row>
    <row r="5923" spans="2:14" x14ac:dyDescent="0.35">
      <c r="B5923" s="2143"/>
      <c r="N5923" s="2143"/>
    </row>
    <row r="5924" spans="2:14" x14ac:dyDescent="0.35">
      <c r="B5924" s="2143"/>
      <c r="N5924" s="2143"/>
    </row>
    <row r="5925" spans="2:14" x14ac:dyDescent="0.35">
      <c r="B5925" s="2143"/>
      <c r="N5925" s="2143"/>
    </row>
    <row r="5926" spans="2:14" x14ac:dyDescent="0.35">
      <c r="B5926" s="2143"/>
      <c r="N5926" s="2143"/>
    </row>
    <row r="5927" spans="2:14" x14ac:dyDescent="0.35">
      <c r="B5927" s="2143"/>
      <c r="N5927" s="2143"/>
    </row>
    <row r="5928" spans="2:14" x14ac:dyDescent="0.35">
      <c r="B5928" s="2143"/>
      <c r="N5928" s="2143"/>
    </row>
    <row r="5929" spans="2:14" x14ac:dyDescent="0.35">
      <c r="B5929" s="2143"/>
      <c r="N5929" s="2143"/>
    </row>
    <row r="5930" spans="2:14" x14ac:dyDescent="0.35">
      <c r="B5930" s="2143"/>
      <c r="N5930" s="2143"/>
    </row>
    <row r="5931" spans="2:14" x14ac:dyDescent="0.35">
      <c r="B5931" s="2143"/>
      <c r="N5931" s="2143"/>
    </row>
    <row r="5932" spans="2:14" x14ac:dyDescent="0.35">
      <c r="B5932" s="2143"/>
      <c r="N5932" s="2143"/>
    </row>
    <row r="5933" spans="2:14" x14ac:dyDescent="0.35">
      <c r="B5933" s="2143"/>
      <c r="N5933" s="2143"/>
    </row>
    <row r="5934" spans="2:14" x14ac:dyDescent="0.35">
      <c r="B5934" s="2143"/>
      <c r="N5934" s="2143"/>
    </row>
    <row r="5935" spans="2:14" x14ac:dyDescent="0.35">
      <c r="B5935" s="2143"/>
      <c r="N5935" s="2143"/>
    </row>
    <row r="5936" spans="2:14" x14ac:dyDescent="0.35">
      <c r="B5936" s="2143"/>
      <c r="N5936" s="2143"/>
    </row>
    <row r="5937" spans="2:14" x14ac:dyDescent="0.35">
      <c r="B5937" s="2143"/>
      <c r="N5937" s="2143"/>
    </row>
    <row r="5938" spans="2:14" x14ac:dyDescent="0.35">
      <c r="B5938" s="2143"/>
      <c r="N5938" s="2143"/>
    </row>
    <row r="5939" spans="2:14" x14ac:dyDescent="0.35">
      <c r="B5939" s="2143"/>
      <c r="N5939" s="2143"/>
    </row>
    <row r="5940" spans="2:14" x14ac:dyDescent="0.35">
      <c r="B5940" s="2143"/>
      <c r="N5940" s="2143"/>
    </row>
    <row r="5941" spans="2:14" x14ac:dyDescent="0.35">
      <c r="B5941" s="2143"/>
      <c r="N5941" s="2143"/>
    </row>
    <row r="5942" spans="2:14" x14ac:dyDescent="0.35">
      <c r="B5942" s="2143"/>
      <c r="N5942" s="2143"/>
    </row>
    <row r="5943" spans="2:14" x14ac:dyDescent="0.35">
      <c r="B5943" s="2143"/>
      <c r="N5943" s="2143"/>
    </row>
    <row r="5944" spans="2:14" x14ac:dyDescent="0.35">
      <c r="B5944" s="2143"/>
      <c r="N5944" s="2143"/>
    </row>
    <row r="5945" spans="2:14" x14ac:dyDescent="0.35">
      <c r="B5945" s="2143"/>
      <c r="N5945" s="2143"/>
    </row>
    <row r="5946" spans="2:14" x14ac:dyDescent="0.35">
      <c r="B5946" s="2143"/>
      <c r="N5946" s="2143"/>
    </row>
    <row r="5947" spans="2:14" x14ac:dyDescent="0.35">
      <c r="B5947" s="2143"/>
      <c r="N5947" s="2143"/>
    </row>
    <row r="5948" spans="2:14" x14ac:dyDescent="0.35">
      <c r="B5948" s="2143"/>
      <c r="N5948" s="2143"/>
    </row>
    <row r="5949" spans="2:14" x14ac:dyDescent="0.35">
      <c r="B5949" s="2143"/>
      <c r="N5949" s="2143"/>
    </row>
    <row r="5950" spans="2:14" x14ac:dyDescent="0.35">
      <c r="B5950" s="2143"/>
      <c r="N5950" s="2143"/>
    </row>
    <row r="5951" spans="2:14" x14ac:dyDescent="0.35">
      <c r="B5951" s="2143"/>
      <c r="N5951" s="2143"/>
    </row>
    <row r="5952" spans="2:14" x14ac:dyDescent="0.35">
      <c r="B5952" s="2143"/>
      <c r="N5952" s="2143"/>
    </row>
    <row r="5953" spans="2:14" x14ac:dyDescent="0.35">
      <c r="B5953" s="2143"/>
      <c r="N5953" s="2143"/>
    </row>
    <row r="5954" spans="2:14" x14ac:dyDescent="0.35">
      <c r="B5954" s="2143"/>
      <c r="N5954" s="2143"/>
    </row>
    <row r="5955" spans="2:14" x14ac:dyDescent="0.35">
      <c r="B5955" s="2143"/>
      <c r="N5955" s="2143"/>
    </row>
    <row r="5956" spans="2:14" x14ac:dyDescent="0.35">
      <c r="B5956" s="2143"/>
      <c r="N5956" s="2143"/>
    </row>
    <row r="5957" spans="2:14" x14ac:dyDescent="0.35">
      <c r="B5957" s="2143"/>
      <c r="N5957" s="2143"/>
    </row>
    <row r="5958" spans="2:14" x14ac:dyDescent="0.35">
      <c r="B5958" s="2143"/>
      <c r="N5958" s="2143"/>
    </row>
    <row r="5959" spans="2:14" x14ac:dyDescent="0.35">
      <c r="B5959" s="2143"/>
      <c r="N5959" s="2143"/>
    </row>
    <row r="5960" spans="2:14" x14ac:dyDescent="0.35">
      <c r="B5960" s="2143"/>
      <c r="N5960" s="2143"/>
    </row>
    <row r="5961" spans="2:14" x14ac:dyDescent="0.35">
      <c r="B5961" s="2143"/>
      <c r="N5961" s="2143"/>
    </row>
    <row r="5962" spans="2:14" x14ac:dyDescent="0.35">
      <c r="B5962" s="2143"/>
      <c r="N5962" s="2143"/>
    </row>
    <row r="5963" spans="2:14" x14ac:dyDescent="0.35">
      <c r="B5963" s="2143"/>
      <c r="N5963" s="2143"/>
    </row>
    <row r="5964" spans="2:14" x14ac:dyDescent="0.35">
      <c r="B5964" s="2143"/>
      <c r="N5964" s="2143"/>
    </row>
    <row r="5965" spans="2:14" x14ac:dyDescent="0.35">
      <c r="B5965" s="2143"/>
      <c r="N5965" s="2143"/>
    </row>
    <row r="5966" spans="2:14" x14ac:dyDescent="0.35">
      <c r="B5966" s="2143"/>
      <c r="N5966" s="2143"/>
    </row>
    <row r="5967" spans="2:14" x14ac:dyDescent="0.35">
      <c r="B5967" s="2143"/>
      <c r="N5967" s="2143"/>
    </row>
    <row r="5968" spans="2:14" x14ac:dyDescent="0.35">
      <c r="B5968" s="2143"/>
      <c r="N5968" s="2143"/>
    </row>
    <row r="5969" spans="2:14" x14ac:dyDescent="0.35">
      <c r="B5969" s="2143"/>
      <c r="N5969" s="2143"/>
    </row>
    <row r="5970" spans="2:14" x14ac:dyDescent="0.35">
      <c r="B5970" s="2143"/>
      <c r="N5970" s="2143"/>
    </row>
    <row r="5971" spans="2:14" x14ac:dyDescent="0.35">
      <c r="B5971" s="2143"/>
      <c r="N5971" s="2143"/>
    </row>
    <row r="5972" spans="2:14" x14ac:dyDescent="0.35">
      <c r="B5972" s="2143"/>
      <c r="N5972" s="2143"/>
    </row>
    <row r="5973" spans="2:14" x14ac:dyDescent="0.35">
      <c r="B5973" s="2143"/>
      <c r="N5973" s="2143"/>
    </row>
    <row r="5974" spans="2:14" x14ac:dyDescent="0.35">
      <c r="B5974" s="2143"/>
      <c r="N5974" s="2143"/>
    </row>
    <row r="5975" spans="2:14" x14ac:dyDescent="0.35">
      <c r="B5975" s="2143"/>
      <c r="N5975" s="2143"/>
    </row>
    <row r="5976" spans="2:14" x14ac:dyDescent="0.35">
      <c r="B5976" s="2143"/>
      <c r="N5976" s="2143"/>
    </row>
    <row r="5977" spans="2:14" x14ac:dyDescent="0.35">
      <c r="B5977" s="2143"/>
      <c r="N5977" s="2143"/>
    </row>
    <row r="5978" spans="2:14" x14ac:dyDescent="0.35">
      <c r="B5978" s="2143"/>
      <c r="N5978" s="2143"/>
    </row>
    <row r="5979" spans="2:14" x14ac:dyDescent="0.35">
      <c r="B5979" s="2143"/>
      <c r="N5979" s="2143"/>
    </row>
    <row r="5980" spans="2:14" x14ac:dyDescent="0.35">
      <c r="B5980" s="2143"/>
      <c r="N5980" s="2143"/>
    </row>
    <row r="5981" spans="2:14" x14ac:dyDescent="0.35">
      <c r="B5981" s="2143"/>
      <c r="N5981" s="2143"/>
    </row>
    <row r="5982" spans="2:14" x14ac:dyDescent="0.35">
      <c r="B5982" s="2143"/>
      <c r="N5982" s="2143"/>
    </row>
    <row r="5983" spans="2:14" x14ac:dyDescent="0.35">
      <c r="B5983" s="2143"/>
      <c r="N5983" s="2143"/>
    </row>
    <row r="5984" spans="2:14" x14ac:dyDescent="0.35">
      <c r="B5984" s="2143"/>
      <c r="N5984" s="2143"/>
    </row>
    <row r="5985" spans="2:14" x14ac:dyDescent="0.35">
      <c r="B5985" s="2143"/>
      <c r="N5985" s="2143"/>
    </row>
    <row r="5986" spans="2:14" x14ac:dyDescent="0.35">
      <c r="B5986" s="2143"/>
      <c r="N5986" s="2143"/>
    </row>
    <row r="5987" spans="2:14" x14ac:dyDescent="0.35">
      <c r="B5987" s="2143"/>
      <c r="N5987" s="2143"/>
    </row>
    <row r="5988" spans="2:14" x14ac:dyDescent="0.35">
      <c r="B5988" s="2143"/>
      <c r="N5988" s="2143"/>
    </row>
    <row r="5989" spans="2:14" x14ac:dyDescent="0.35">
      <c r="B5989" s="2143"/>
      <c r="N5989" s="2143"/>
    </row>
    <row r="5990" spans="2:14" x14ac:dyDescent="0.35">
      <c r="B5990" s="2143"/>
      <c r="N5990" s="2143"/>
    </row>
    <row r="5991" spans="2:14" x14ac:dyDescent="0.35">
      <c r="B5991" s="2143"/>
      <c r="N5991" s="2143"/>
    </row>
    <row r="5992" spans="2:14" x14ac:dyDescent="0.35">
      <c r="B5992" s="2143"/>
      <c r="N5992" s="2143"/>
    </row>
    <row r="5993" spans="2:14" x14ac:dyDescent="0.35">
      <c r="B5993" s="2143"/>
      <c r="N5993" s="2143"/>
    </row>
    <row r="5994" spans="2:14" x14ac:dyDescent="0.35">
      <c r="B5994" s="2143"/>
      <c r="N5994" s="2143"/>
    </row>
    <row r="5995" spans="2:14" x14ac:dyDescent="0.35">
      <c r="B5995" s="2143"/>
      <c r="N5995" s="2143"/>
    </row>
    <row r="5996" spans="2:14" x14ac:dyDescent="0.35">
      <c r="B5996" s="2143"/>
      <c r="N5996" s="2143"/>
    </row>
    <row r="5997" spans="2:14" x14ac:dyDescent="0.35">
      <c r="B5997" s="2143"/>
      <c r="N5997" s="2143"/>
    </row>
    <row r="5998" spans="2:14" x14ac:dyDescent="0.35">
      <c r="B5998" s="2143"/>
      <c r="N5998" s="2143"/>
    </row>
    <row r="5999" spans="2:14" x14ac:dyDescent="0.35">
      <c r="B5999" s="2143"/>
      <c r="N5999" s="2143"/>
    </row>
    <row r="6000" spans="2:14" x14ac:dyDescent="0.35">
      <c r="B6000" s="2143"/>
      <c r="N6000" s="2143"/>
    </row>
    <row r="6001" spans="2:14" x14ac:dyDescent="0.35">
      <c r="B6001" s="2143"/>
      <c r="N6001" s="2143"/>
    </row>
    <row r="6002" spans="2:14" x14ac:dyDescent="0.35">
      <c r="B6002" s="2143"/>
      <c r="N6002" s="2143"/>
    </row>
    <row r="6003" spans="2:14" x14ac:dyDescent="0.35">
      <c r="B6003" s="2143"/>
      <c r="N6003" s="2143"/>
    </row>
    <row r="6004" spans="2:14" x14ac:dyDescent="0.35">
      <c r="B6004" s="2143"/>
      <c r="N6004" s="2143"/>
    </row>
    <row r="6005" spans="2:14" x14ac:dyDescent="0.35">
      <c r="B6005" s="2143"/>
      <c r="N6005" s="2143"/>
    </row>
    <row r="6006" spans="2:14" x14ac:dyDescent="0.35">
      <c r="B6006" s="2143"/>
      <c r="N6006" s="2143"/>
    </row>
    <row r="6007" spans="2:14" x14ac:dyDescent="0.35">
      <c r="B6007" s="2143"/>
      <c r="N6007" s="2143"/>
    </row>
    <row r="6008" spans="2:14" x14ac:dyDescent="0.35">
      <c r="B6008" s="2143"/>
      <c r="N6008" s="2143"/>
    </row>
    <row r="6009" spans="2:14" x14ac:dyDescent="0.35">
      <c r="B6009" s="2143"/>
      <c r="N6009" s="2143"/>
    </row>
    <row r="6010" spans="2:14" x14ac:dyDescent="0.35">
      <c r="B6010" s="2143"/>
      <c r="N6010" s="2143"/>
    </row>
    <row r="6011" spans="2:14" x14ac:dyDescent="0.35">
      <c r="B6011" s="2143"/>
      <c r="N6011" s="2143"/>
    </row>
    <row r="6012" spans="2:14" x14ac:dyDescent="0.35">
      <c r="B6012" s="2143"/>
      <c r="N6012" s="2143"/>
    </row>
    <row r="6013" spans="2:14" x14ac:dyDescent="0.35">
      <c r="B6013" s="2143"/>
      <c r="N6013" s="2143"/>
    </row>
    <row r="6014" spans="2:14" x14ac:dyDescent="0.35">
      <c r="B6014" s="2143"/>
      <c r="N6014" s="2143"/>
    </row>
    <row r="6015" spans="2:14" x14ac:dyDescent="0.35">
      <c r="B6015" s="2143"/>
      <c r="N6015" s="2143"/>
    </row>
    <row r="6016" spans="2:14" x14ac:dyDescent="0.35">
      <c r="B6016" s="2143"/>
      <c r="N6016" s="2143"/>
    </row>
    <row r="6017" spans="2:14" x14ac:dyDescent="0.35">
      <c r="B6017" s="2143"/>
      <c r="N6017" s="2143"/>
    </row>
    <row r="6018" spans="2:14" x14ac:dyDescent="0.35">
      <c r="B6018" s="2143"/>
      <c r="N6018" s="2143"/>
    </row>
    <row r="6019" spans="2:14" x14ac:dyDescent="0.35">
      <c r="B6019" s="2143"/>
      <c r="N6019" s="2143"/>
    </row>
    <row r="6020" spans="2:14" x14ac:dyDescent="0.35">
      <c r="B6020" s="2143"/>
      <c r="N6020" s="2143"/>
    </row>
    <row r="6021" spans="2:14" x14ac:dyDescent="0.35">
      <c r="B6021" s="2143"/>
      <c r="N6021" s="2143"/>
    </row>
    <row r="6022" spans="2:14" x14ac:dyDescent="0.35">
      <c r="B6022" s="2143"/>
      <c r="N6022" s="2143"/>
    </row>
    <row r="6023" spans="2:14" x14ac:dyDescent="0.35">
      <c r="B6023" s="2143"/>
      <c r="N6023" s="2143"/>
    </row>
    <row r="6024" spans="2:14" x14ac:dyDescent="0.35">
      <c r="B6024" s="2143"/>
      <c r="N6024" s="2143"/>
    </row>
    <row r="6025" spans="2:14" x14ac:dyDescent="0.35">
      <c r="B6025" s="2143"/>
      <c r="N6025" s="2143"/>
    </row>
    <row r="6026" spans="2:14" x14ac:dyDescent="0.35">
      <c r="B6026" s="2143"/>
      <c r="N6026" s="2143"/>
    </row>
    <row r="6027" spans="2:14" x14ac:dyDescent="0.35">
      <c r="B6027" s="2143"/>
      <c r="N6027" s="2143"/>
    </row>
    <row r="6028" spans="2:14" x14ac:dyDescent="0.35">
      <c r="B6028" s="2143"/>
      <c r="N6028" s="2143"/>
    </row>
    <row r="6029" spans="2:14" x14ac:dyDescent="0.35">
      <c r="B6029" s="2143"/>
      <c r="N6029" s="2143"/>
    </row>
    <row r="6030" spans="2:14" x14ac:dyDescent="0.35">
      <c r="B6030" s="2143"/>
      <c r="N6030" s="2143"/>
    </row>
    <row r="6031" spans="2:14" x14ac:dyDescent="0.35">
      <c r="B6031" s="2143"/>
      <c r="N6031" s="2143"/>
    </row>
    <row r="6032" spans="2:14" x14ac:dyDescent="0.35">
      <c r="B6032" s="2143"/>
      <c r="N6032" s="2143"/>
    </row>
    <row r="6033" spans="2:14" x14ac:dyDescent="0.35">
      <c r="B6033" s="2143"/>
      <c r="N6033" s="2143"/>
    </row>
    <row r="6034" spans="2:14" x14ac:dyDescent="0.35">
      <c r="B6034" s="2143"/>
      <c r="N6034" s="2143"/>
    </row>
    <row r="6035" spans="2:14" x14ac:dyDescent="0.35">
      <c r="B6035" s="2143"/>
      <c r="N6035" s="2143"/>
    </row>
    <row r="6036" spans="2:14" x14ac:dyDescent="0.35">
      <c r="B6036" s="2143"/>
      <c r="N6036" s="2143"/>
    </row>
    <row r="6037" spans="2:14" x14ac:dyDescent="0.35">
      <c r="B6037" s="2143"/>
      <c r="N6037" s="2143"/>
    </row>
    <row r="6038" spans="2:14" x14ac:dyDescent="0.35">
      <c r="B6038" s="2143"/>
      <c r="N6038" s="2143"/>
    </row>
    <row r="6039" spans="2:14" x14ac:dyDescent="0.35">
      <c r="B6039" s="2143"/>
      <c r="N6039" s="2143"/>
    </row>
    <row r="6040" spans="2:14" x14ac:dyDescent="0.35">
      <c r="B6040" s="2143"/>
      <c r="N6040" s="2143"/>
    </row>
    <row r="6041" spans="2:14" x14ac:dyDescent="0.35">
      <c r="B6041" s="2143"/>
      <c r="N6041" s="2143"/>
    </row>
    <row r="6042" spans="2:14" x14ac:dyDescent="0.35">
      <c r="B6042" s="2143"/>
      <c r="N6042" s="2143"/>
    </row>
    <row r="6043" spans="2:14" x14ac:dyDescent="0.35">
      <c r="B6043" s="2143"/>
      <c r="N6043" s="2143"/>
    </row>
    <row r="6044" spans="2:14" x14ac:dyDescent="0.35">
      <c r="B6044" s="2143"/>
      <c r="N6044" s="2143"/>
    </row>
    <row r="6045" spans="2:14" x14ac:dyDescent="0.35">
      <c r="B6045" s="2143"/>
      <c r="N6045" s="2143"/>
    </row>
    <row r="6046" spans="2:14" x14ac:dyDescent="0.35">
      <c r="B6046" s="2143"/>
      <c r="N6046" s="2143"/>
    </row>
    <row r="6047" spans="2:14" x14ac:dyDescent="0.35">
      <c r="B6047" s="2143"/>
      <c r="N6047" s="2143"/>
    </row>
    <row r="6048" spans="2:14" x14ac:dyDescent="0.35">
      <c r="B6048" s="2143"/>
      <c r="N6048" s="2143"/>
    </row>
    <row r="6049" spans="2:14" x14ac:dyDescent="0.35">
      <c r="B6049" s="2143"/>
      <c r="N6049" s="2143"/>
    </row>
    <row r="6050" spans="2:14" x14ac:dyDescent="0.35">
      <c r="B6050" s="2143"/>
      <c r="N6050" s="2143"/>
    </row>
    <row r="6051" spans="2:14" x14ac:dyDescent="0.35">
      <c r="B6051" s="2143"/>
      <c r="N6051" s="2143"/>
    </row>
    <row r="6052" spans="2:14" x14ac:dyDescent="0.35">
      <c r="B6052" s="2143"/>
      <c r="N6052" s="2143"/>
    </row>
    <row r="6053" spans="2:14" x14ac:dyDescent="0.35">
      <c r="B6053" s="2143"/>
      <c r="N6053" s="2143"/>
    </row>
    <row r="6054" spans="2:14" x14ac:dyDescent="0.35">
      <c r="B6054" s="2143"/>
      <c r="N6054" s="2143"/>
    </row>
    <row r="6055" spans="2:14" x14ac:dyDescent="0.35">
      <c r="B6055" s="2143"/>
      <c r="N6055" s="2143"/>
    </row>
    <row r="6056" spans="2:14" x14ac:dyDescent="0.35">
      <c r="B6056" s="2143"/>
      <c r="N6056" s="2143"/>
    </row>
    <row r="6057" spans="2:14" x14ac:dyDescent="0.35">
      <c r="B6057" s="2143"/>
      <c r="N6057" s="2143"/>
    </row>
    <row r="6058" spans="2:14" x14ac:dyDescent="0.35">
      <c r="B6058" s="2143"/>
      <c r="N6058" s="2143"/>
    </row>
    <row r="6059" spans="2:14" x14ac:dyDescent="0.35">
      <c r="B6059" s="2143"/>
      <c r="N6059" s="2143"/>
    </row>
    <row r="6060" spans="2:14" x14ac:dyDescent="0.35">
      <c r="B6060" s="2143"/>
      <c r="N6060" s="2143"/>
    </row>
    <row r="6061" spans="2:14" x14ac:dyDescent="0.35">
      <c r="B6061" s="2143"/>
      <c r="N6061" s="2143"/>
    </row>
    <row r="6062" spans="2:14" x14ac:dyDescent="0.35">
      <c r="B6062" s="2143"/>
      <c r="N6062" s="2143"/>
    </row>
    <row r="6063" spans="2:14" x14ac:dyDescent="0.35">
      <c r="B6063" s="2143"/>
      <c r="N6063" s="2143"/>
    </row>
    <row r="6064" spans="2:14" x14ac:dyDescent="0.35">
      <c r="B6064" s="2143"/>
      <c r="N6064" s="2143"/>
    </row>
    <row r="6065" spans="2:14" x14ac:dyDescent="0.35">
      <c r="B6065" s="2143"/>
      <c r="N6065" s="2143"/>
    </row>
    <row r="6066" spans="2:14" x14ac:dyDescent="0.35">
      <c r="B6066" s="2143"/>
      <c r="N6066" s="2143"/>
    </row>
    <row r="6067" spans="2:14" x14ac:dyDescent="0.35">
      <c r="B6067" s="2143"/>
      <c r="N6067" s="2143"/>
    </row>
    <row r="6068" spans="2:14" x14ac:dyDescent="0.35">
      <c r="B6068" s="2143"/>
      <c r="N6068" s="2143"/>
    </row>
    <row r="6069" spans="2:14" x14ac:dyDescent="0.35">
      <c r="B6069" s="2143"/>
      <c r="N6069" s="2143"/>
    </row>
    <row r="6070" spans="2:14" x14ac:dyDescent="0.35">
      <c r="B6070" s="2143"/>
      <c r="N6070" s="2143"/>
    </row>
    <row r="6071" spans="2:14" x14ac:dyDescent="0.35">
      <c r="B6071" s="2143"/>
      <c r="N6071" s="2143"/>
    </row>
    <row r="6072" spans="2:14" x14ac:dyDescent="0.35">
      <c r="B6072" s="2143"/>
      <c r="N6072" s="2143"/>
    </row>
    <row r="6073" spans="2:14" x14ac:dyDescent="0.35">
      <c r="B6073" s="2143"/>
      <c r="N6073" s="2143"/>
    </row>
    <row r="6074" spans="2:14" x14ac:dyDescent="0.35">
      <c r="B6074" s="2143"/>
      <c r="N6074" s="2143"/>
    </row>
    <row r="6075" spans="2:14" x14ac:dyDescent="0.35">
      <c r="B6075" s="2143"/>
      <c r="N6075" s="2143"/>
    </row>
    <row r="6076" spans="2:14" x14ac:dyDescent="0.35">
      <c r="B6076" s="2143"/>
      <c r="N6076" s="2143"/>
    </row>
    <row r="6077" spans="2:14" x14ac:dyDescent="0.35">
      <c r="B6077" s="2143"/>
      <c r="N6077" s="2143"/>
    </row>
    <row r="6078" spans="2:14" x14ac:dyDescent="0.35">
      <c r="B6078" s="2143"/>
      <c r="N6078" s="2143"/>
    </row>
    <row r="6079" spans="2:14" x14ac:dyDescent="0.35">
      <c r="B6079" s="2143"/>
      <c r="C6079" s="2732" t="s">
        <v>1982</v>
      </c>
      <c r="D6079" s="2732"/>
      <c r="E6079" s="2732"/>
      <c r="F6079" s="2732"/>
      <c r="G6079" s="2732"/>
      <c r="H6079" s="2732"/>
      <c r="I6079" s="2732"/>
      <c r="J6079" s="2732"/>
      <c r="K6079" s="2732"/>
      <c r="L6079" s="2732"/>
      <c r="M6079" s="2732"/>
      <c r="N6079" s="2143"/>
    </row>
    <row r="6080" spans="2:14" x14ac:dyDescent="0.35">
      <c r="B6080" s="2143"/>
      <c r="C6080" s="2732"/>
      <c r="D6080" s="2732"/>
      <c r="E6080" s="2732"/>
      <c r="F6080" s="2732"/>
      <c r="G6080" s="2732"/>
      <c r="H6080" s="2732"/>
      <c r="I6080" s="2732"/>
      <c r="J6080" s="2732"/>
      <c r="K6080" s="2732"/>
      <c r="L6080" s="2732"/>
      <c r="M6080" s="2732"/>
      <c r="N6080" s="2143"/>
    </row>
    <row r="6081" spans="2:14" x14ac:dyDescent="0.35">
      <c r="B6081" s="2143"/>
      <c r="C6081" s="2732"/>
      <c r="D6081" s="2732"/>
      <c r="E6081" s="2732"/>
      <c r="F6081" s="2732"/>
      <c r="G6081" s="2732"/>
      <c r="H6081" s="2732"/>
      <c r="I6081" s="2732"/>
      <c r="J6081" s="2732"/>
      <c r="K6081" s="2732"/>
      <c r="L6081" s="2732"/>
      <c r="M6081" s="2732"/>
      <c r="N6081" s="2143"/>
    </row>
    <row r="6082" spans="2:14" x14ac:dyDescent="0.35">
      <c r="B6082" s="2143"/>
      <c r="C6082" s="2732"/>
      <c r="D6082" s="2732"/>
      <c r="E6082" s="2732"/>
      <c r="F6082" s="2732"/>
      <c r="G6082" s="2732"/>
      <c r="H6082" s="2732"/>
      <c r="I6082" s="2732"/>
      <c r="J6082" s="2732"/>
      <c r="K6082" s="2732"/>
      <c r="L6082" s="2732"/>
      <c r="M6082" s="2732"/>
      <c r="N6082" s="2143"/>
    </row>
    <row r="6083" spans="2:14" x14ac:dyDescent="0.35">
      <c r="B6083" s="2143"/>
      <c r="C6083" s="2732"/>
      <c r="D6083" s="2732"/>
      <c r="E6083" s="2732"/>
      <c r="F6083" s="2732"/>
      <c r="G6083" s="2732"/>
      <c r="H6083" s="2732"/>
      <c r="I6083" s="2732"/>
      <c r="J6083" s="2732"/>
      <c r="K6083" s="2732"/>
      <c r="L6083" s="2732"/>
      <c r="M6083" s="2732"/>
      <c r="N6083" s="2143"/>
    </row>
    <row r="6084" spans="2:14" x14ac:dyDescent="0.35">
      <c r="B6084" s="2143"/>
      <c r="C6084" s="2732"/>
      <c r="D6084" s="2732"/>
      <c r="E6084" s="2732"/>
      <c r="F6084" s="2732"/>
      <c r="G6084" s="2732"/>
      <c r="H6084" s="2732"/>
      <c r="I6084" s="2732"/>
      <c r="J6084" s="2732"/>
      <c r="K6084" s="2732"/>
      <c r="L6084" s="2732"/>
      <c r="M6084" s="2732"/>
      <c r="N6084" s="2143"/>
    </row>
    <row r="6085" spans="2:14" x14ac:dyDescent="0.35">
      <c r="B6085" s="2143"/>
      <c r="N6085" s="2143"/>
    </row>
    <row r="6086" spans="2:14" x14ac:dyDescent="0.35">
      <c r="B6086" s="2143"/>
      <c r="N6086" s="2143"/>
    </row>
    <row r="6087" spans="2:14" x14ac:dyDescent="0.35">
      <c r="B6087" s="2143"/>
      <c r="N6087" s="2143"/>
    </row>
    <row r="6088" spans="2:14" x14ac:dyDescent="0.35">
      <c r="B6088" s="2143"/>
      <c r="N6088" s="2143"/>
    </row>
    <row r="6089" spans="2:14" x14ac:dyDescent="0.35">
      <c r="B6089" s="2143"/>
      <c r="N6089" s="2143"/>
    </row>
    <row r="6090" spans="2:14" x14ac:dyDescent="0.35">
      <c r="B6090" s="2143"/>
      <c r="N6090" s="2143"/>
    </row>
    <row r="6091" spans="2:14" x14ac:dyDescent="0.35">
      <c r="B6091" s="2143"/>
      <c r="N6091" s="2143"/>
    </row>
    <row r="6092" spans="2:14" x14ac:dyDescent="0.35">
      <c r="B6092" s="2143"/>
      <c r="N6092" s="2143"/>
    </row>
    <row r="6093" spans="2:14" x14ac:dyDescent="0.35">
      <c r="B6093" s="2143"/>
      <c r="N6093" s="2143"/>
    </row>
    <row r="6094" spans="2:14" x14ac:dyDescent="0.35">
      <c r="B6094" s="2143"/>
      <c r="N6094" s="2143"/>
    </row>
    <row r="6095" spans="2:14" x14ac:dyDescent="0.35">
      <c r="B6095" s="2143"/>
      <c r="N6095" s="2143"/>
    </row>
    <row r="6096" spans="2:14" x14ac:dyDescent="0.35">
      <c r="B6096" s="2143"/>
      <c r="N6096" s="2143"/>
    </row>
    <row r="6097" spans="2:14" x14ac:dyDescent="0.35">
      <c r="B6097" s="2143"/>
      <c r="N6097" s="2143"/>
    </row>
    <row r="6098" spans="2:14" x14ac:dyDescent="0.35">
      <c r="B6098" s="2143"/>
      <c r="N6098" s="2143"/>
    </row>
    <row r="6099" spans="2:14" x14ac:dyDescent="0.35">
      <c r="B6099" s="2143"/>
      <c r="N6099" s="2143"/>
    </row>
    <row r="6100" spans="2:14" x14ac:dyDescent="0.35">
      <c r="B6100" s="2143"/>
      <c r="N6100" s="2143"/>
    </row>
    <row r="6101" spans="2:14" x14ac:dyDescent="0.35">
      <c r="B6101" s="2143"/>
      <c r="N6101" s="2143"/>
    </row>
    <row r="6102" spans="2:14" x14ac:dyDescent="0.35">
      <c r="B6102" s="2143"/>
      <c r="N6102" s="2143"/>
    </row>
    <row r="6103" spans="2:14" ht="16" thickBot="1" x14ac:dyDescent="0.4">
      <c r="B6103" s="2143"/>
      <c r="N6103" s="2143"/>
    </row>
    <row r="6104" spans="2:14" ht="16" thickBot="1" x14ac:dyDescent="0.4">
      <c r="B6104" s="2143"/>
      <c r="D6104" s="2733" t="s">
        <v>1982</v>
      </c>
      <c r="E6104" s="2734"/>
      <c r="F6104" s="2735"/>
      <c r="N6104" s="2143"/>
    </row>
    <row r="6105" spans="2:14" ht="16" thickTop="1" x14ac:dyDescent="0.35">
      <c r="B6105" s="2143"/>
      <c r="C6105" s="2736" t="s">
        <v>1993</v>
      </c>
      <c r="D6105" s="2737"/>
      <c r="E6105" s="2737"/>
      <c r="F6105" s="2737"/>
      <c r="G6105" s="2737"/>
      <c r="H6105" s="2737"/>
      <c r="I6105" s="2737"/>
      <c r="J6105" s="2737"/>
      <c r="K6105" s="2737"/>
      <c r="L6105" s="2737"/>
      <c r="M6105" s="2737"/>
      <c r="N6105" s="2143"/>
    </row>
    <row r="6106" spans="2:14" x14ac:dyDescent="0.35">
      <c r="B6106" s="2143"/>
      <c r="C6106" s="2736"/>
      <c r="D6106" s="2737"/>
      <c r="E6106" s="2737"/>
      <c r="F6106" s="2737"/>
      <c r="G6106" s="2737"/>
      <c r="H6106" s="2737"/>
      <c r="I6106" s="2737"/>
      <c r="J6106" s="2737"/>
      <c r="K6106" s="2737"/>
      <c r="L6106" s="2737"/>
      <c r="M6106" s="2737"/>
      <c r="N6106" s="2143"/>
    </row>
    <row r="6107" spans="2:14" x14ac:dyDescent="0.35">
      <c r="B6107" s="2143"/>
      <c r="N6107" s="2143"/>
    </row>
    <row r="6108" spans="2:14" x14ac:dyDescent="0.35">
      <c r="B6108" s="2143"/>
      <c r="N6108" s="2143"/>
    </row>
    <row r="6109" spans="2:14" x14ac:dyDescent="0.35">
      <c r="B6109" s="2143"/>
      <c r="N6109" s="2143"/>
    </row>
    <row r="6110" spans="2:14" x14ac:dyDescent="0.35">
      <c r="B6110" s="2143"/>
      <c r="N6110" s="2143"/>
    </row>
    <row r="6111" spans="2:14" x14ac:dyDescent="0.35">
      <c r="B6111" s="2143"/>
      <c r="N6111" s="2143"/>
    </row>
    <row r="6112" spans="2:14" x14ac:dyDescent="0.35">
      <c r="B6112" s="2143"/>
      <c r="N6112" s="2143"/>
    </row>
    <row r="6113" spans="2:14" x14ac:dyDescent="0.35">
      <c r="B6113" s="2143"/>
      <c r="N6113" s="2143"/>
    </row>
    <row r="6114" spans="2:14" x14ac:dyDescent="0.35">
      <c r="B6114" s="2143"/>
      <c r="N6114" s="2143"/>
    </row>
    <row r="6115" spans="2:14" x14ac:dyDescent="0.35">
      <c r="B6115" s="2143"/>
      <c r="N6115" s="2143"/>
    </row>
    <row r="6116" spans="2:14" x14ac:dyDescent="0.35">
      <c r="B6116" s="2143"/>
      <c r="N6116" s="2143"/>
    </row>
    <row r="6117" spans="2:14" x14ac:dyDescent="0.35">
      <c r="B6117" s="2143"/>
      <c r="N6117" s="2143"/>
    </row>
    <row r="6118" spans="2:14" x14ac:dyDescent="0.35">
      <c r="B6118" s="2143"/>
      <c r="N6118" s="2143"/>
    </row>
    <row r="6119" spans="2:14" x14ac:dyDescent="0.35">
      <c r="B6119" s="2143"/>
      <c r="N6119" s="2143"/>
    </row>
    <row r="6120" spans="2:14" x14ac:dyDescent="0.35">
      <c r="B6120" s="2143"/>
      <c r="N6120" s="2143"/>
    </row>
    <row r="6121" spans="2:14" x14ac:dyDescent="0.35">
      <c r="B6121" s="2143"/>
      <c r="N6121" s="2143"/>
    </row>
    <row r="6122" spans="2:14" x14ac:dyDescent="0.35">
      <c r="B6122" s="2143"/>
      <c r="N6122" s="2143"/>
    </row>
    <row r="6123" spans="2:14" x14ac:dyDescent="0.35">
      <c r="B6123" s="2143"/>
      <c r="N6123" s="2143"/>
    </row>
    <row r="6124" spans="2:14" x14ac:dyDescent="0.35">
      <c r="B6124" s="2143"/>
      <c r="N6124" s="2143"/>
    </row>
    <row r="6125" spans="2:14" x14ac:dyDescent="0.35">
      <c r="B6125" s="2143"/>
      <c r="N6125" s="2143"/>
    </row>
    <row r="6126" spans="2:14" x14ac:dyDescent="0.35">
      <c r="B6126" s="2143"/>
      <c r="N6126" s="2143"/>
    </row>
    <row r="6127" spans="2:14" x14ac:dyDescent="0.35">
      <c r="B6127" s="2143"/>
      <c r="N6127" s="2143"/>
    </row>
    <row r="6128" spans="2:14" x14ac:dyDescent="0.35">
      <c r="B6128" s="2143"/>
      <c r="N6128" s="2143"/>
    </row>
    <row r="6129" spans="2:14" x14ac:dyDescent="0.35">
      <c r="B6129" s="2143"/>
      <c r="N6129" s="2143"/>
    </row>
    <row r="6130" spans="2:14" x14ac:dyDescent="0.35">
      <c r="B6130" s="2143"/>
      <c r="N6130" s="2143"/>
    </row>
    <row r="6131" spans="2:14" x14ac:dyDescent="0.35">
      <c r="B6131" s="2143"/>
      <c r="N6131" s="2143"/>
    </row>
    <row r="6132" spans="2:14" x14ac:dyDescent="0.35">
      <c r="B6132" s="2143"/>
      <c r="N6132" s="2143"/>
    </row>
    <row r="6133" spans="2:14" x14ac:dyDescent="0.35">
      <c r="B6133" s="2143"/>
      <c r="N6133" s="2143"/>
    </row>
    <row r="6134" spans="2:14" x14ac:dyDescent="0.35">
      <c r="B6134" s="2143"/>
      <c r="N6134" s="2143"/>
    </row>
    <row r="6135" spans="2:14" x14ac:dyDescent="0.35">
      <c r="B6135" s="2143"/>
      <c r="N6135" s="2143"/>
    </row>
    <row r="6136" spans="2:14" x14ac:dyDescent="0.35">
      <c r="B6136" s="2143"/>
      <c r="N6136" s="2143"/>
    </row>
    <row r="6137" spans="2:14" x14ac:dyDescent="0.35">
      <c r="B6137" s="2143"/>
      <c r="N6137" s="2143"/>
    </row>
    <row r="6138" spans="2:14" x14ac:dyDescent="0.35">
      <c r="B6138" s="2143"/>
      <c r="N6138" s="2143"/>
    </row>
    <row r="6139" spans="2:14" x14ac:dyDescent="0.35">
      <c r="B6139" s="2143"/>
      <c r="N6139" s="2143"/>
    </row>
    <row r="6140" spans="2:14" x14ac:dyDescent="0.35">
      <c r="B6140" s="2143"/>
      <c r="N6140" s="2143"/>
    </row>
    <row r="6141" spans="2:14" x14ac:dyDescent="0.35">
      <c r="B6141" s="2143"/>
      <c r="N6141" s="2143"/>
    </row>
    <row r="6142" spans="2:14" x14ac:dyDescent="0.35">
      <c r="B6142" s="2143"/>
      <c r="N6142" s="2143"/>
    </row>
    <row r="6143" spans="2:14" x14ac:dyDescent="0.35">
      <c r="B6143" s="2143"/>
      <c r="N6143" s="2143"/>
    </row>
    <row r="6144" spans="2:14" x14ac:dyDescent="0.35">
      <c r="B6144" s="2143"/>
      <c r="N6144" s="2143"/>
    </row>
    <row r="6145" spans="2:14" x14ac:dyDescent="0.35">
      <c r="B6145" s="2143"/>
      <c r="N6145" s="2143"/>
    </row>
    <row r="6146" spans="2:14" x14ac:dyDescent="0.35">
      <c r="B6146" s="2143"/>
      <c r="N6146" s="2143"/>
    </row>
    <row r="6147" spans="2:14" x14ac:dyDescent="0.35">
      <c r="B6147" s="2143"/>
      <c r="N6147" s="2143"/>
    </row>
    <row r="6148" spans="2:14" x14ac:dyDescent="0.35">
      <c r="B6148" s="2143"/>
      <c r="N6148" s="2143"/>
    </row>
    <row r="6149" spans="2:14" x14ac:dyDescent="0.35">
      <c r="B6149" s="2143"/>
      <c r="N6149" s="2143"/>
    </row>
    <row r="6150" spans="2:14" x14ac:dyDescent="0.35">
      <c r="B6150" s="2143"/>
      <c r="N6150" s="2143"/>
    </row>
    <row r="6151" spans="2:14" x14ac:dyDescent="0.35">
      <c r="B6151" s="2143"/>
      <c r="N6151" s="2143"/>
    </row>
    <row r="6152" spans="2:14" x14ac:dyDescent="0.35">
      <c r="B6152" s="2143"/>
      <c r="N6152" s="2143"/>
    </row>
    <row r="6153" spans="2:14" x14ac:dyDescent="0.35">
      <c r="B6153" s="2143"/>
      <c r="N6153" s="2143"/>
    </row>
    <row r="6154" spans="2:14" x14ac:dyDescent="0.35">
      <c r="B6154" s="2143"/>
      <c r="N6154" s="2143"/>
    </row>
    <row r="6155" spans="2:14" x14ac:dyDescent="0.35">
      <c r="B6155" s="2143"/>
      <c r="N6155" s="2143"/>
    </row>
    <row r="6156" spans="2:14" x14ac:dyDescent="0.35">
      <c r="B6156" s="2143"/>
      <c r="N6156" s="2143"/>
    </row>
    <row r="6157" spans="2:14" x14ac:dyDescent="0.35">
      <c r="B6157" s="2143"/>
      <c r="N6157" s="2143"/>
    </row>
    <row r="6158" spans="2:14" x14ac:dyDescent="0.35">
      <c r="B6158" s="2143"/>
      <c r="N6158" s="2143"/>
    </row>
    <row r="6159" spans="2:14" x14ac:dyDescent="0.35">
      <c r="B6159" s="2143"/>
      <c r="N6159" s="2143"/>
    </row>
    <row r="6160" spans="2:14" x14ac:dyDescent="0.35">
      <c r="B6160" s="2143"/>
      <c r="N6160" s="2143"/>
    </row>
    <row r="6161" spans="2:14" x14ac:dyDescent="0.35">
      <c r="B6161" s="2143"/>
      <c r="N6161" s="2143"/>
    </row>
    <row r="6162" spans="2:14" x14ac:dyDescent="0.35">
      <c r="B6162" s="2143"/>
      <c r="N6162" s="2143"/>
    </row>
    <row r="6163" spans="2:14" x14ac:dyDescent="0.35">
      <c r="B6163" s="2143"/>
      <c r="N6163" s="2143"/>
    </row>
    <row r="6164" spans="2:14" x14ac:dyDescent="0.35">
      <c r="B6164" s="2143"/>
      <c r="N6164" s="2143"/>
    </row>
    <row r="6165" spans="2:14" x14ac:dyDescent="0.35">
      <c r="B6165" s="2143"/>
      <c r="N6165" s="2143"/>
    </row>
    <row r="6166" spans="2:14" x14ac:dyDescent="0.35">
      <c r="B6166" s="2143"/>
      <c r="N6166" s="2143"/>
    </row>
    <row r="6167" spans="2:14" x14ac:dyDescent="0.35">
      <c r="B6167" s="2143"/>
      <c r="N6167" s="2143"/>
    </row>
    <row r="6168" spans="2:14" x14ac:dyDescent="0.35">
      <c r="B6168" s="2143"/>
      <c r="N6168" s="2143"/>
    </row>
    <row r="6169" spans="2:14" x14ac:dyDescent="0.35">
      <c r="B6169" s="2143"/>
      <c r="N6169" s="2143"/>
    </row>
    <row r="6170" spans="2:14" x14ac:dyDescent="0.35">
      <c r="B6170" s="2143"/>
      <c r="N6170" s="2143"/>
    </row>
    <row r="6171" spans="2:14" x14ac:dyDescent="0.35">
      <c r="B6171" s="2143"/>
      <c r="N6171" s="2143"/>
    </row>
    <row r="6172" spans="2:14" x14ac:dyDescent="0.35">
      <c r="B6172" s="2143"/>
      <c r="N6172" s="2143"/>
    </row>
    <row r="6173" spans="2:14" x14ac:dyDescent="0.35">
      <c r="B6173" s="2143"/>
      <c r="N6173" s="2143"/>
    </row>
    <row r="6174" spans="2:14" x14ac:dyDescent="0.35">
      <c r="B6174" s="2143"/>
      <c r="N6174" s="2143"/>
    </row>
    <row r="6175" spans="2:14" x14ac:dyDescent="0.35">
      <c r="B6175" s="2143"/>
      <c r="N6175" s="2143"/>
    </row>
    <row r="6176" spans="2:14" x14ac:dyDescent="0.35">
      <c r="B6176" s="2143"/>
      <c r="N6176" s="2143"/>
    </row>
    <row r="6177" spans="2:14" x14ac:dyDescent="0.35">
      <c r="B6177" s="2143"/>
      <c r="N6177" s="2143"/>
    </row>
    <row r="6178" spans="2:14" x14ac:dyDescent="0.35">
      <c r="B6178" s="2143"/>
      <c r="N6178" s="2143"/>
    </row>
    <row r="6179" spans="2:14" x14ac:dyDescent="0.35">
      <c r="B6179" s="2143"/>
      <c r="N6179" s="2143"/>
    </row>
    <row r="6180" spans="2:14" x14ac:dyDescent="0.35">
      <c r="B6180" s="2143"/>
      <c r="N6180" s="2143"/>
    </row>
    <row r="6181" spans="2:14" x14ac:dyDescent="0.35">
      <c r="B6181" s="2143"/>
      <c r="N6181" s="2143"/>
    </row>
    <row r="6182" spans="2:14" x14ac:dyDescent="0.35">
      <c r="B6182" s="2143"/>
      <c r="N6182" s="2143"/>
    </row>
    <row r="6183" spans="2:14" x14ac:dyDescent="0.35">
      <c r="B6183" s="2143"/>
      <c r="N6183" s="2143"/>
    </row>
    <row r="6184" spans="2:14" x14ac:dyDescent="0.35">
      <c r="B6184" s="2143"/>
      <c r="N6184" s="2143"/>
    </row>
    <row r="6185" spans="2:14" x14ac:dyDescent="0.35">
      <c r="B6185" s="2143"/>
      <c r="N6185" s="2143"/>
    </row>
    <row r="6186" spans="2:14" x14ac:dyDescent="0.35">
      <c r="B6186" s="2143"/>
      <c r="N6186" s="2143"/>
    </row>
    <row r="6187" spans="2:14" x14ac:dyDescent="0.35">
      <c r="B6187" s="2143"/>
      <c r="N6187" s="2143"/>
    </row>
    <row r="6188" spans="2:14" x14ac:dyDescent="0.35">
      <c r="B6188" s="2143"/>
      <c r="N6188" s="2143"/>
    </row>
    <row r="6189" spans="2:14" x14ac:dyDescent="0.35">
      <c r="B6189" s="2143"/>
      <c r="N6189" s="2143"/>
    </row>
    <row r="6190" spans="2:14" x14ac:dyDescent="0.35">
      <c r="B6190" s="2143"/>
      <c r="N6190" s="2143"/>
    </row>
    <row r="6191" spans="2:14" x14ac:dyDescent="0.35">
      <c r="B6191" s="2143"/>
      <c r="N6191" s="2143"/>
    </row>
    <row r="6192" spans="2:14" x14ac:dyDescent="0.35">
      <c r="B6192" s="2143"/>
      <c r="N6192" s="2143"/>
    </row>
    <row r="6193" spans="2:14" x14ac:dyDescent="0.35">
      <c r="B6193" s="2143"/>
      <c r="N6193" s="2143"/>
    </row>
    <row r="6194" spans="2:14" x14ac:dyDescent="0.35">
      <c r="B6194" s="2143"/>
      <c r="N6194" s="2143"/>
    </row>
    <row r="6195" spans="2:14" x14ac:dyDescent="0.35">
      <c r="B6195" s="2143"/>
      <c r="N6195" s="2143"/>
    </row>
    <row r="6196" spans="2:14" x14ac:dyDescent="0.35">
      <c r="B6196" s="2143"/>
      <c r="N6196" s="2143"/>
    </row>
    <row r="6197" spans="2:14" x14ac:dyDescent="0.35">
      <c r="B6197" s="2143"/>
      <c r="N6197" s="2143"/>
    </row>
    <row r="6198" spans="2:14" x14ac:dyDescent="0.35">
      <c r="B6198" s="2143"/>
      <c r="N6198" s="2143"/>
    </row>
    <row r="6199" spans="2:14" x14ac:dyDescent="0.35">
      <c r="B6199" s="2143"/>
      <c r="N6199" s="2143"/>
    </row>
    <row r="6200" spans="2:14" x14ac:dyDescent="0.35">
      <c r="B6200" s="2143"/>
      <c r="N6200" s="2143"/>
    </row>
    <row r="6201" spans="2:14" x14ac:dyDescent="0.35">
      <c r="B6201" s="2143"/>
      <c r="N6201" s="2143"/>
    </row>
    <row r="6202" spans="2:14" x14ac:dyDescent="0.35">
      <c r="B6202" s="2143"/>
      <c r="N6202" s="2143"/>
    </row>
    <row r="6203" spans="2:14" x14ac:dyDescent="0.35">
      <c r="B6203" s="2143"/>
      <c r="N6203" s="2143"/>
    </row>
    <row r="6204" spans="2:14" x14ac:dyDescent="0.35">
      <c r="B6204" s="2143"/>
      <c r="N6204" s="2143"/>
    </row>
    <row r="6205" spans="2:14" x14ac:dyDescent="0.35">
      <c r="B6205" s="2143"/>
      <c r="N6205" s="2143"/>
    </row>
    <row r="6206" spans="2:14" x14ac:dyDescent="0.35">
      <c r="B6206" s="2143"/>
      <c r="N6206" s="2143"/>
    </row>
    <row r="6207" spans="2:14" x14ac:dyDescent="0.35">
      <c r="B6207" s="2143"/>
      <c r="N6207" s="2143"/>
    </row>
    <row r="6208" spans="2:14" x14ac:dyDescent="0.35">
      <c r="B6208" s="2143"/>
      <c r="N6208" s="2143"/>
    </row>
    <row r="6209" spans="2:14" x14ac:dyDescent="0.35">
      <c r="B6209" s="2143"/>
      <c r="N6209" s="2143"/>
    </row>
    <row r="6210" spans="2:14" x14ac:dyDescent="0.35">
      <c r="B6210" s="2143"/>
      <c r="N6210" s="2143"/>
    </row>
    <row r="6211" spans="2:14" x14ac:dyDescent="0.35">
      <c r="B6211" s="2143"/>
      <c r="N6211" s="2143"/>
    </row>
    <row r="6212" spans="2:14" x14ac:dyDescent="0.35">
      <c r="B6212" s="2143"/>
      <c r="N6212" s="2143"/>
    </row>
    <row r="6213" spans="2:14" x14ac:dyDescent="0.35">
      <c r="B6213" s="2143"/>
      <c r="N6213" s="2143"/>
    </row>
    <row r="6214" spans="2:14" x14ac:dyDescent="0.35">
      <c r="B6214" s="2143"/>
      <c r="N6214" s="2143"/>
    </row>
    <row r="6215" spans="2:14" x14ac:dyDescent="0.35">
      <c r="B6215" s="2143"/>
      <c r="N6215" s="2143"/>
    </row>
    <row r="6216" spans="2:14" x14ac:dyDescent="0.35">
      <c r="B6216" s="2143"/>
      <c r="N6216" s="2143"/>
    </row>
    <row r="6217" spans="2:14" x14ac:dyDescent="0.35">
      <c r="B6217" s="2143"/>
      <c r="N6217" s="2143"/>
    </row>
    <row r="6218" spans="2:14" x14ac:dyDescent="0.35">
      <c r="B6218" s="2143"/>
      <c r="N6218" s="2143"/>
    </row>
    <row r="6219" spans="2:14" x14ac:dyDescent="0.35">
      <c r="B6219" s="2143"/>
      <c r="N6219" s="2143"/>
    </row>
    <row r="6220" spans="2:14" x14ac:dyDescent="0.35">
      <c r="B6220" s="2143"/>
      <c r="N6220" s="2143"/>
    </row>
    <row r="6221" spans="2:14" x14ac:dyDescent="0.35">
      <c r="B6221" s="2143"/>
      <c r="N6221" s="2143"/>
    </row>
    <row r="6222" spans="2:14" x14ac:dyDescent="0.35">
      <c r="B6222" s="2143"/>
      <c r="N6222" s="2143"/>
    </row>
    <row r="6223" spans="2:14" x14ac:dyDescent="0.35">
      <c r="B6223" s="2143"/>
      <c r="N6223" s="2143"/>
    </row>
    <row r="6224" spans="2:14" x14ac:dyDescent="0.35">
      <c r="B6224" s="2143"/>
      <c r="N6224" s="2143"/>
    </row>
    <row r="6225" spans="2:14" x14ac:dyDescent="0.35">
      <c r="B6225" s="2143"/>
      <c r="N6225" s="2143"/>
    </row>
    <row r="6226" spans="2:14" x14ac:dyDescent="0.35">
      <c r="B6226" s="2143"/>
      <c r="N6226" s="2143"/>
    </row>
    <row r="6227" spans="2:14" x14ac:dyDescent="0.35">
      <c r="B6227" s="2143"/>
      <c r="N6227" s="2143"/>
    </row>
    <row r="6228" spans="2:14" x14ac:dyDescent="0.35">
      <c r="B6228" s="2143"/>
      <c r="N6228" s="2143"/>
    </row>
    <row r="6229" spans="2:14" x14ac:dyDescent="0.35">
      <c r="B6229" s="2143"/>
      <c r="N6229" s="2143"/>
    </row>
    <row r="6230" spans="2:14" x14ac:dyDescent="0.35">
      <c r="B6230" s="2143"/>
      <c r="N6230" s="2143"/>
    </row>
    <row r="6231" spans="2:14" x14ac:dyDescent="0.35">
      <c r="B6231" s="2143"/>
      <c r="N6231" s="2143"/>
    </row>
    <row r="6232" spans="2:14" x14ac:dyDescent="0.35">
      <c r="B6232" s="2143"/>
      <c r="N6232" s="2143"/>
    </row>
    <row r="6233" spans="2:14" x14ac:dyDescent="0.35">
      <c r="B6233" s="2143"/>
      <c r="N6233" s="2143"/>
    </row>
    <row r="6234" spans="2:14" x14ac:dyDescent="0.35">
      <c r="B6234" s="2143"/>
      <c r="N6234" s="2143"/>
    </row>
    <row r="6235" spans="2:14" x14ac:dyDescent="0.35">
      <c r="B6235" s="2143"/>
      <c r="N6235" s="2143"/>
    </row>
    <row r="6236" spans="2:14" x14ac:dyDescent="0.35">
      <c r="B6236" s="2143"/>
      <c r="N6236" s="2143"/>
    </row>
    <row r="6237" spans="2:14" x14ac:dyDescent="0.35">
      <c r="B6237" s="2143"/>
      <c r="N6237" s="2143"/>
    </row>
    <row r="6238" spans="2:14" x14ac:dyDescent="0.35">
      <c r="B6238" s="2143"/>
      <c r="N6238" s="2143"/>
    </row>
    <row r="6239" spans="2:14" x14ac:dyDescent="0.35">
      <c r="B6239" s="2143"/>
      <c r="N6239" s="2143"/>
    </row>
    <row r="6240" spans="2:14" x14ac:dyDescent="0.35">
      <c r="B6240" s="2143"/>
      <c r="N6240" s="2143"/>
    </row>
    <row r="6241" spans="2:14" x14ac:dyDescent="0.35">
      <c r="B6241" s="2143"/>
      <c r="N6241" s="2143"/>
    </row>
    <row r="6242" spans="2:14" x14ac:dyDescent="0.35">
      <c r="B6242" s="2143"/>
      <c r="N6242" s="2143"/>
    </row>
    <row r="6243" spans="2:14" x14ac:dyDescent="0.35">
      <c r="B6243" s="2143"/>
      <c r="N6243" s="2143"/>
    </row>
    <row r="6244" spans="2:14" x14ac:dyDescent="0.35">
      <c r="B6244" s="2143"/>
      <c r="N6244" s="2143"/>
    </row>
    <row r="6245" spans="2:14" x14ac:dyDescent="0.35">
      <c r="B6245" s="2143"/>
      <c r="N6245" s="2143"/>
    </row>
    <row r="6246" spans="2:14" x14ac:dyDescent="0.35">
      <c r="B6246" s="2143"/>
      <c r="N6246" s="2143"/>
    </row>
    <row r="6247" spans="2:14" x14ac:dyDescent="0.35">
      <c r="B6247" s="2143"/>
      <c r="N6247" s="2143"/>
    </row>
    <row r="6248" spans="2:14" x14ac:dyDescent="0.35">
      <c r="B6248" s="2143"/>
      <c r="N6248" s="2143"/>
    </row>
    <row r="6249" spans="2:14" x14ac:dyDescent="0.35">
      <c r="B6249" s="2143"/>
      <c r="N6249" s="2143"/>
    </row>
    <row r="6250" spans="2:14" x14ac:dyDescent="0.35">
      <c r="B6250" s="2143"/>
      <c r="N6250" s="2143"/>
    </row>
    <row r="6251" spans="2:14" x14ac:dyDescent="0.35">
      <c r="B6251" s="2143"/>
      <c r="N6251" s="2143"/>
    </row>
    <row r="6252" spans="2:14" x14ac:dyDescent="0.35">
      <c r="B6252" s="2143"/>
      <c r="C6252" s="2732" t="s">
        <v>1982</v>
      </c>
      <c r="D6252" s="2732"/>
      <c r="E6252" s="2732"/>
      <c r="F6252" s="2732"/>
      <c r="G6252" s="2732"/>
      <c r="H6252" s="2732"/>
      <c r="I6252" s="2732"/>
      <c r="J6252" s="2732"/>
      <c r="K6252" s="2732"/>
      <c r="L6252" s="2732"/>
      <c r="M6252" s="2732"/>
      <c r="N6252" s="2143"/>
    </row>
    <row r="6253" spans="2:14" x14ac:dyDescent="0.35">
      <c r="B6253" s="2143"/>
      <c r="C6253" s="2732"/>
      <c r="D6253" s="2732"/>
      <c r="E6253" s="2732"/>
      <c r="F6253" s="2732"/>
      <c r="G6253" s="2732"/>
      <c r="H6253" s="2732"/>
      <c r="I6253" s="2732"/>
      <c r="J6253" s="2732"/>
      <c r="K6253" s="2732"/>
      <c r="L6253" s="2732"/>
      <c r="M6253" s="2732"/>
      <c r="N6253" s="2143"/>
    </row>
    <row r="6254" spans="2:14" x14ac:dyDescent="0.35">
      <c r="B6254" s="2143"/>
      <c r="C6254" s="2732"/>
      <c r="D6254" s="2732"/>
      <c r="E6254" s="2732"/>
      <c r="F6254" s="2732"/>
      <c r="G6254" s="2732"/>
      <c r="H6254" s="2732"/>
      <c r="I6254" s="2732"/>
      <c r="J6254" s="2732"/>
      <c r="K6254" s="2732"/>
      <c r="L6254" s="2732"/>
      <c r="M6254" s="2732"/>
      <c r="N6254" s="2143"/>
    </row>
    <row r="6255" spans="2:14" x14ac:dyDescent="0.35">
      <c r="B6255" s="2143"/>
      <c r="C6255" s="2732"/>
      <c r="D6255" s="2732"/>
      <c r="E6255" s="2732"/>
      <c r="F6255" s="2732"/>
      <c r="G6255" s="2732"/>
      <c r="H6255" s="2732"/>
      <c r="I6255" s="2732"/>
      <c r="J6255" s="2732"/>
      <c r="K6255" s="2732"/>
      <c r="L6255" s="2732"/>
      <c r="M6255" s="2732"/>
      <c r="N6255" s="2143"/>
    </row>
    <row r="6256" spans="2:14" x14ac:dyDescent="0.35">
      <c r="B6256" s="2143"/>
      <c r="C6256" s="2732"/>
      <c r="D6256" s="2732"/>
      <c r="E6256" s="2732"/>
      <c r="F6256" s="2732"/>
      <c r="G6256" s="2732"/>
      <c r="H6256" s="2732"/>
      <c r="I6256" s="2732"/>
      <c r="J6256" s="2732"/>
      <c r="K6256" s="2732"/>
      <c r="L6256" s="2732"/>
      <c r="M6256" s="2732"/>
      <c r="N6256" s="2143"/>
    </row>
    <row r="6257" spans="2:14" x14ac:dyDescent="0.35">
      <c r="B6257" s="2143"/>
      <c r="C6257" s="2732"/>
      <c r="D6257" s="2732"/>
      <c r="E6257" s="2732"/>
      <c r="F6257" s="2732"/>
      <c r="G6257" s="2732"/>
      <c r="H6257" s="2732"/>
      <c r="I6257" s="2732"/>
      <c r="J6257" s="2732"/>
      <c r="K6257" s="2732"/>
      <c r="L6257" s="2732"/>
      <c r="M6257" s="2732"/>
      <c r="N6257" s="2143"/>
    </row>
    <row r="6258" spans="2:14" x14ac:dyDescent="0.35">
      <c r="B6258" s="2143"/>
      <c r="N6258" s="2143"/>
    </row>
    <row r="6259" spans="2:14" x14ac:dyDescent="0.35">
      <c r="B6259" s="2143"/>
      <c r="N6259" s="2143"/>
    </row>
    <row r="6260" spans="2:14" x14ac:dyDescent="0.35">
      <c r="B6260" s="2143"/>
      <c r="N6260" s="2143"/>
    </row>
    <row r="6261" spans="2:14" x14ac:dyDescent="0.35">
      <c r="B6261" s="2143"/>
      <c r="N6261" s="2143"/>
    </row>
    <row r="6262" spans="2:14" x14ac:dyDescent="0.35">
      <c r="B6262" s="2143"/>
      <c r="N6262" s="2143"/>
    </row>
    <row r="6263" spans="2:14" x14ac:dyDescent="0.35">
      <c r="B6263" s="2143"/>
      <c r="N6263" s="2143"/>
    </row>
    <row r="6264" spans="2:14" x14ac:dyDescent="0.35">
      <c r="B6264" s="2143"/>
      <c r="N6264" s="2143"/>
    </row>
    <row r="6265" spans="2:14" x14ac:dyDescent="0.35">
      <c r="B6265" s="2143"/>
      <c r="N6265" s="2143"/>
    </row>
    <row r="6266" spans="2:14" x14ac:dyDescent="0.35">
      <c r="B6266" s="2143"/>
      <c r="N6266" s="2143"/>
    </row>
    <row r="6267" spans="2:14" x14ac:dyDescent="0.35">
      <c r="B6267" s="2143"/>
      <c r="N6267" s="2143"/>
    </row>
    <row r="6268" spans="2:14" x14ac:dyDescent="0.35">
      <c r="B6268" s="2143"/>
      <c r="N6268" s="2143"/>
    </row>
    <row r="6269" spans="2:14" x14ac:dyDescent="0.35">
      <c r="B6269" s="2143"/>
      <c r="N6269" s="2143"/>
    </row>
    <row r="6270" spans="2:14" x14ac:dyDescent="0.35">
      <c r="B6270" s="2143"/>
      <c r="N6270" s="2143"/>
    </row>
    <row r="6271" spans="2:14" x14ac:dyDescent="0.35">
      <c r="B6271" s="2143"/>
      <c r="N6271" s="2143"/>
    </row>
    <row r="6272" spans="2:14" x14ac:dyDescent="0.35">
      <c r="B6272" s="2143"/>
      <c r="N6272" s="2143"/>
    </row>
    <row r="6273" spans="2:14" x14ac:dyDescent="0.35">
      <c r="B6273" s="2143"/>
      <c r="N6273" s="2143"/>
    </row>
    <row r="6274" spans="2:14" x14ac:dyDescent="0.35">
      <c r="B6274" s="2143"/>
      <c r="N6274" s="2143"/>
    </row>
    <row r="6275" spans="2:14" x14ac:dyDescent="0.35">
      <c r="B6275" s="2143"/>
      <c r="N6275" s="2143"/>
    </row>
    <row r="6276" spans="2:14" ht="16" thickBot="1" x14ac:dyDescent="0.4">
      <c r="B6276" s="2143"/>
      <c r="N6276" s="2143"/>
    </row>
    <row r="6277" spans="2:14" ht="16" thickBot="1" x14ac:dyDescent="0.4">
      <c r="B6277" s="2143"/>
      <c r="D6277" s="2733" t="s">
        <v>1982</v>
      </c>
      <c r="E6277" s="2734"/>
      <c r="F6277" s="2735"/>
      <c r="N6277" s="2143"/>
    </row>
    <row r="6278" spans="2:14" ht="16" thickTop="1" x14ac:dyDescent="0.35">
      <c r="B6278" s="2143"/>
      <c r="C6278" s="2736" t="s">
        <v>1990</v>
      </c>
      <c r="D6278" s="2737"/>
      <c r="E6278" s="2737"/>
      <c r="F6278" s="2737"/>
      <c r="G6278" s="2737"/>
      <c r="H6278" s="2737"/>
      <c r="I6278" s="2737"/>
      <c r="J6278" s="2737"/>
      <c r="K6278" s="2737"/>
      <c r="L6278" s="2737"/>
      <c r="M6278" s="2737"/>
      <c r="N6278" s="2143"/>
    </row>
    <row r="6279" spans="2:14" x14ac:dyDescent="0.35">
      <c r="B6279" s="2143"/>
      <c r="C6279" s="2736"/>
      <c r="D6279" s="2737"/>
      <c r="E6279" s="2737"/>
      <c r="F6279" s="2737"/>
      <c r="G6279" s="2737"/>
      <c r="H6279" s="2737"/>
      <c r="I6279" s="2737"/>
      <c r="J6279" s="2737"/>
      <c r="K6279" s="2737"/>
      <c r="L6279" s="2737"/>
      <c r="M6279" s="2737"/>
      <c r="N6279" s="2143"/>
    </row>
    <row r="6280" spans="2:14" x14ac:dyDescent="0.35">
      <c r="B6280" s="2143"/>
      <c r="N6280" s="2143"/>
    </row>
    <row r="6281" spans="2:14" x14ac:dyDescent="0.35">
      <c r="B6281" s="2143"/>
      <c r="N6281" s="2143"/>
    </row>
    <row r="6282" spans="2:14" x14ac:dyDescent="0.35">
      <c r="B6282" s="2143"/>
      <c r="N6282" s="2143"/>
    </row>
    <row r="6283" spans="2:14" x14ac:dyDescent="0.35">
      <c r="B6283" s="2143"/>
      <c r="N6283" s="2143"/>
    </row>
    <row r="6284" spans="2:14" x14ac:dyDescent="0.35">
      <c r="B6284" s="2143"/>
      <c r="N6284" s="2143"/>
    </row>
    <row r="6285" spans="2:14" x14ac:dyDescent="0.35">
      <c r="B6285" s="2143"/>
      <c r="N6285" s="2143"/>
    </row>
    <row r="6286" spans="2:14" x14ac:dyDescent="0.35">
      <c r="B6286" s="2143"/>
      <c r="N6286" s="2143"/>
    </row>
    <row r="6287" spans="2:14" x14ac:dyDescent="0.35">
      <c r="B6287" s="2143"/>
      <c r="N6287" s="2143"/>
    </row>
    <row r="6288" spans="2:14" x14ac:dyDescent="0.35">
      <c r="B6288" s="2143"/>
      <c r="N6288" s="2143"/>
    </row>
    <row r="6289" spans="2:14" x14ac:dyDescent="0.35">
      <c r="B6289" s="2143"/>
      <c r="N6289" s="2143"/>
    </row>
    <row r="6290" spans="2:14" x14ac:dyDescent="0.35">
      <c r="B6290" s="2143"/>
      <c r="N6290" s="2143"/>
    </row>
    <row r="6291" spans="2:14" x14ac:dyDescent="0.35">
      <c r="B6291" s="2143"/>
      <c r="N6291" s="2143"/>
    </row>
    <row r="6292" spans="2:14" x14ac:dyDescent="0.35">
      <c r="B6292" s="2143"/>
      <c r="N6292" s="2143"/>
    </row>
    <row r="6293" spans="2:14" x14ac:dyDescent="0.35">
      <c r="B6293" s="2143"/>
      <c r="N6293" s="2143"/>
    </row>
    <row r="6294" spans="2:14" x14ac:dyDescent="0.35">
      <c r="B6294" s="2143"/>
      <c r="N6294" s="2143"/>
    </row>
    <row r="6295" spans="2:14" x14ac:dyDescent="0.35">
      <c r="B6295" s="2143"/>
      <c r="N6295" s="2143"/>
    </row>
    <row r="6296" spans="2:14" x14ac:dyDescent="0.35">
      <c r="B6296" s="2143"/>
      <c r="N6296" s="2143"/>
    </row>
    <row r="6297" spans="2:14" x14ac:dyDescent="0.35">
      <c r="B6297" s="2143"/>
      <c r="N6297" s="2143"/>
    </row>
    <row r="6298" spans="2:14" x14ac:dyDescent="0.35">
      <c r="B6298" s="2143"/>
      <c r="N6298" s="2143"/>
    </row>
    <row r="6299" spans="2:14" x14ac:dyDescent="0.35">
      <c r="B6299" s="2143"/>
      <c r="N6299" s="2143"/>
    </row>
    <row r="6300" spans="2:14" x14ac:dyDescent="0.35">
      <c r="B6300" s="2143"/>
      <c r="N6300" s="2143"/>
    </row>
    <row r="6301" spans="2:14" x14ac:dyDescent="0.35">
      <c r="B6301" s="2143"/>
      <c r="N6301" s="2143"/>
    </row>
    <row r="6302" spans="2:14" x14ac:dyDescent="0.35">
      <c r="B6302" s="2143"/>
      <c r="N6302" s="2143"/>
    </row>
    <row r="6303" spans="2:14" x14ac:dyDescent="0.35">
      <c r="B6303" s="2143"/>
      <c r="N6303" s="2143"/>
    </row>
    <row r="6304" spans="2:14" x14ac:dyDescent="0.35">
      <c r="B6304" s="2143"/>
      <c r="N6304" s="2143"/>
    </row>
    <row r="6305" spans="2:14" x14ac:dyDescent="0.35">
      <c r="B6305" s="2143"/>
      <c r="N6305" s="2143"/>
    </row>
    <row r="6306" spans="2:14" x14ac:dyDescent="0.35">
      <c r="B6306" s="2143"/>
      <c r="N6306" s="2143"/>
    </row>
    <row r="6307" spans="2:14" x14ac:dyDescent="0.35">
      <c r="B6307" s="2143"/>
      <c r="N6307" s="2143"/>
    </row>
    <row r="6308" spans="2:14" x14ac:dyDescent="0.35">
      <c r="B6308" s="2143"/>
      <c r="N6308" s="2143"/>
    </row>
    <row r="6309" spans="2:14" x14ac:dyDescent="0.35">
      <c r="B6309" s="2143"/>
      <c r="N6309" s="2143"/>
    </row>
    <row r="6310" spans="2:14" x14ac:dyDescent="0.35">
      <c r="B6310" s="2143"/>
      <c r="N6310" s="2143"/>
    </row>
    <row r="6311" spans="2:14" x14ac:dyDescent="0.35">
      <c r="B6311" s="2143"/>
      <c r="N6311" s="2143"/>
    </row>
    <row r="6312" spans="2:14" x14ac:dyDescent="0.35">
      <c r="B6312" s="2143"/>
      <c r="N6312" s="2143"/>
    </row>
    <row r="6313" spans="2:14" x14ac:dyDescent="0.35">
      <c r="B6313" s="2143"/>
      <c r="N6313" s="2143"/>
    </row>
    <row r="6314" spans="2:14" x14ac:dyDescent="0.35">
      <c r="B6314" s="2143"/>
      <c r="N6314" s="2143"/>
    </row>
    <row r="6315" spans="2:14" x14ac:dyDescent="0.35">
      <c r="B6315" s="2143"/>
      <c r="N6315" s="2143"/>
    </row>
    <row r="6316" spans="2:14" x14ac:dyDescent="0.35">
      <c r="B6316" s="2143"/>
      <c r="N6316" s="2143"/>
    </row>
    <row r="6317" spans="2:14" x14ac:dyDescent="0.35">
      <c r="B6317" s="2143"/>
      <c r="N6317" s="2143"/>
    </row>
    <row r="6318" spans="2:14" x14ac:dyDescent="0.35">
      <c r="B6318" s="2143"/>
      <c r="N6318" s="2143"/>
    </row>
    <row r="6319" spans="2:14" x14ac:dyDescent="0.35">
      <c r="B6319" s="2143"/>
      <c r="N6319" s="2143"/>
    </row>
    <row r="6320" spans="2:14" x14ac:dyDescent="0.35">
      <c r="B6320" s="2143"/>
      <c r="N6320" s="2143"/>
    </row>
    <row r="6321" spans="2:14" x14ac:dyDescent="0.35">
      <c r="B6321" s="2143"/>
      <c r="N6321" s="2143"/>
    </row>
    <row r="6322" spans="2:14" x14ac:dyDescent="0.35">
      <c r="B6322" s="2143"/>
      <c r="N6322" s="2143"/>
    </row>
    <row r="6323" spans="2:14" x14ac:dyDescent="0.35">
      <c r="B6323" s="2143"/>
      <c r="N6323" s="2143"/>
    </row>
    <row r="6324" spans="2:14" x14ac:dyDescent="0.35">
      <c r="B6324" s="2143"/>
      <c r="N6324" s="2143"/>
    </row>
    <row r="6325" spans="2:14" x14ac:dyDescent="0.35">
      <c r="B6325" s="2143"/>
      <c r="N6325" s="2143"/>
    </row>
    <row r="6326" spans="2:14" x14ac:dyDescent="0.35">
      <c r="B6326" s="2143"/>
      <c r="N6326" s="2143"/>
    </row>
    <row r="6327" spans="2:14" x14ac:dyDescent="0.35">
      <c r="B6327" s="2143"/>
      <c r="N6327" s="2143"/>
    </row>
    <row r="6328" spans="2:14" x14ac:dyDescent="0.35">
      <c r="B6328" s="2143"/>
      <c r="N6328" s="2143"/>
    </row>
    <row r="6329" spans="2:14" x14ac:dyDescent="0.35">
      <c r="B6329" s="2143"/>
      <c r="N6329" s="2143"/>
    </row>
    <row r="6330" spans="2:14" x14ac:dyDescent="0.35">
      <c r="B6330" s="2143"/>
      <c r="N6330" s="2143"/>
    </row>
    <row r="6331" spans="2:14" x14ac:dyDescent="0.35">
      <c r="B6331" s="2143"/>
      <c r="N6331" s="2143"/>
    </row>
    <row r="6332" spans="2:14" x14ac:dyDescent="0.35">
      <c r="B6332" s="2143"/>
      <c r="N6332" s="2143"/>
    </row>
    <row r="6333" spans="2:14" x14ac:dyDescent="0.35">
      <c r="B6333" s="2143"/>
      <c r="N6333" s="2143"/>
    </row>
    <row r="6334" spans="2:14" x14ac:dyDescent="0.35">
      <c r="B6334" s="2143"/>
      <c r="N6334" s="2143"/>
    </row>
    <row r="6335" spans="2:14" x14ac:dyDescent="0.35">
      <c r="B6335" s="2143"/>
      <c r="N6335" s="2143"/>
    </row>
    <row r="6336" spans="2:14" x14ac:dyDescent="0.35">
      <c r="B6336" s="2143"/>
      <c r="N6336" s="2143"/>
    </row>
    <row r="6337" spans="2:14" x14ac:dyDescent="0.35">
      <c r="B6337" s="2143"/>
      <c r="N6337" s="2143"/>
    </row>
    <row r="6338" spans="2:14" x14ac:dyDescent="0.35">
      <c r="B6338" s="2143"/>
      <c r="N6338" s="2143"/>
    </row>
    <row r="6339" spans="2:14" x14ac:dyDescent="0.35">
      <c r="B6339" s="2143"/>
      <c r="N6339" s="2143"/>
    </row>
    <row r="6340" spans="2:14" x14ac:dyDescent="0.35">
      <c r="B6340" s="2143"/>
      <c r="N6340" s="2143"/>
    </row>
    <row r="6341" spans="2:14" x14ac:dyDescent="0.35">
      <c r="B6341" s="2143"/>
      <c r="N6341" s="2143"/>
    </row>
    <row r="6342" spans="2:14" x14ac:dyDescent="0.35">
      <c r="B6342" s="2143"/>
      <c r="N6342" s="2143"/>
    </row>
    <row r="6343" spans="2:14" x14ac:dyDescent="0.35">
      <c r="B6343" s="2143"/>
      <c r="N6343" s="2143"/>
    </row>
    <row r="6344" spans="2:14" x14ac:dyDescent="0.35">
      <c r="B6344" s="2143"/>
      <c r="N6344" s="2143"/>
    </row>
    <row r="6345" spans="2:14" x14ac:dyDescent="0.35">
      <c r="B6345" s="2143"/>
      <c r="N6345" s="2143"/>
    </row>
    <row r="6346" spans="2:14" x14ac:dyDescent="0.35">
      <c r="B6346" s="2143"/>
      <c r="N6346" s="2143"/>
    </row>
    <row r="6347" spans="2:14" x14ac:dyDescent="0.35">
      <c r="B6347" s="2143"/>
      <c r="N6347" s="2143"/>
    </row>
    <row r="6348" spans="2:14" x14ac:dyDescent="0.35">
      <c r="B6348" s="2143"/>
      <c r="N6348" s="2143"/>
    </row>
    <row r="6349" spans="2:14" x14ac:dyDescent="0.35">
      <c r="B6349" s="2143"/>
      <c r="N6349" s="2143"/>
    </row>
    <row r="6350" spans="2:14" x14ac:dyDescent="0.35">
      <c r="B6350" s="2143"/>
      <c r="N6350" s="2143"/>
    </row>
    <row r="6351" spans="2:14" x14ac:dyDescent="0.35">
      <c r="B6351" s="2143"/>
      <c r="N6351" s="2143"/>
    </row>
    <row r="6352" spans="2:14" x14ac:dyDescent="0.35">
      <c r="B6352" s="2143"/>
      <c r="N6352" s="2143"/>
    </row>
    <row r="6353" spans="2:14" x14ac:dyDescent="0.35">
      <c r="B6353" s="2143"/>
      <c r="N6353" s="2143"/>
    </row>
    <row r="6354" spans="2:14" x14ac:dyDescent="0.35">
      <c r="B6354" s="2143"/>
      <c r="N6354" s="2143"/>
    </row>
    <row r="6355" spans="2:14" x14ac:dyDescent="0.35">
      <c r="B6355" s="2143"/>
      <c r="N6355" s="2143"/>
    </row>
    <row r="6356" spans="2:14" x14ac:dyDescent="0.35">
      <c r="B6356" s="2143"/>
      <c r="N6356" s="2143"/>
    </row>
    <row r="6357" spans="2:14" x14ac:dyDescent="0.35">
      <c r="B6357" s="2143"/>
      <c r="N6357" s="2143"/>
    </row>
    <row r="6358" spans="2:14" x14ac:dyDescent="0.35">
      <c r="B6358" s="2143"/>
      <c r="N6358" s="2143"/>
    </row>
    <row r="6359" spans="2:14" x14ac:dyDescent="0.35">
      <c r="B6359" s="2143"/>
      <c r="N6359" s="2143"/>
    </row>
    <row r="6360" spans="2:14" x14ac:dyDescent="0.35">
      <c r="B6360" s="2143"/>
      <c r="N6360" s="2143"/>
    </row>
    <row r="6361" spans="2:14" x14ac:dyDescent="0.35">
      <c r="B6361" s="2143"/>
      <c r="N6361" s="2143"/>
    </row>
    <row r="6362" spans="2:14" x14ac:dyDescent="0.35">
      <c r="B6362" s="2143"/>
      <c r="N6362" s="2143"/>
    </row>
    <row r="6363" spans="2:14" x14ac:dyDescent="0.35">
      <c r="B6363" s="2143"/>
      <c r="N6363" s="2143"/>
    </row>
    <row r="6364" spans="2:14" x14ac:dyDescent="0.35">
      <c r="B6364" s="2143"/>
      <c r="N6364" s="2143"/>
    </row>
    <row r="6365" spans="2:14" x14ac:dyDescent="0.35">
      <c r="B6365" s="2143"/>
      <c r="N6365" s="2143"/>
    </row>
    <row r="6366" spans="2:14" x14ac:dyDescent="0.35">
      <c r="B6366" s="2143"/>
      <c r="N6366" s="2143"/>
    </row>
    <row r="6367" spans="2:14" x14ac:dyDescent="0.35">
      <c r="B6367" s="2143"/>
      <c r="N6367" s="2143"/>
    </row>
    <row r="6368" spans="2:14" x14ac:dyDescent="0.35">
      <c r="B6368" s="2143"/>
      <c r="N6368" s="2143"/>
    </row>
    <row r="6369" spans="2:14" x14ac:dyDescent="0.35">
      <c r="B6369" s="2143"/>
      <c r="N6369" s="2143"/>
    </row>
    <row r="6370" spans="2:14" x14ac:dyDescent="0.35">
      <c r="B6370" s="2143"/>
      <c r="N6370" s="2143"/>
    </row>
    <row r="6371" spans="2:14" x14ac:dyDescent="0.35">
      <c r="B6371" s="2143"/>
      <c r="N6371" s="2143"/>
    </row>
    <row r="6372" spans="2:14" x14ac:dyDescent="0.35">
      <c r="B6372" s="2143"/>
      <c r="N6372" s="2143"/>
    </row>
    <row r="6373" spans="2:14" x14ac:dyDescent="0.35">
      <c r="B6373" s="2143"/>
      <c r="N6373" s="2143"/>
    </row>
    <row r="6374" spans="2:14" x14ac:dyDescent="0.35">
      <c r="B6374" s="2143"/>
      <c r="N6374" s="2143"/>
    </row>
    <row r="6375" spans="2:14" x14ac:dyDescent="0.35">
      <c r="B6375" s="2143"/>
      <c r="N6375" s="2143"/>
    </row>
    <row r="6376" spans="2:14" x14ac:dyDescent="0.35">
      <c r="B6376" s="2143"/>
      <c r="N6376" s="2143"/>
    </row>
    <row r="6377" spans="2:14" x14ac:dyDescent="0.35">
      <c r="B6377" s="2143"/>
      <c r="N6377" s="2143"/>
    </row>
    <row r="6378" spans="2:14" x14ac:dyDescent="0.35">
      <c r="B6378" s="2143"/>
      <c r="N6378" s="2143"/>
    </row>
    <row r="6379" spans="2:14" x14ac:dyDescent="0.35">
      <c r="B6379" s="2143"/>
      <c r="N6379" s="2143"/>
    </row>
    <row r="6380" spans="2:14" x14ac:dyDescent="0.35">
      <c r="B6380" s="2143"/>
      <c r="N6380" s="2143"/>
    </row>
    <row r="6381" spans="2:14" x14ac:dyDescent="0.35">
      <c r="B6381" s="2143"/>
      <c r="N6381" s="2143"/>
    </row>
    <row r="6382" spans="2:14" x14ac:dyDescent="0.35">
      <c r="B6382" s="2143"/>
      <c r="N6382" s="2143"/>
    </row>
    <row r="6383" spans="2:14" x14ac:dyDescent="0.35">
      <c r="B6383" s="2143"/>
      <c r="N6383" s="2143"/>
    </row>
    <row r="6384" spans="2:14" x14ac:dyDescent="0.35">
      <c r="B6384" s="2143"/>
      <c r="N6384" s="2143"/>
    </row>
    <row r="6385" spans="2:14" x14ac:dyDescent="0.35">
      <c r="B6385" s="2143"/>
      <c r="N6385" s="2143"/>
    </row>
    <row r="6386" spans="2:14" x14ac:dyDescent="0.35">
      <c r="B6386" s="2143"/>
      <c r="N6386" s="2143"/>
    </row>
    <row r="6387" spans="2:14" x14ac:dyDescent="0.35">
      <c r="B6387" s="2143"/>
      <c r="N6387" s="2143"/>
    </row>
    <row r="6388" spans="2:14" x14ac:dyDescent="0.35">
      <c r="B6388" s="2143"/>
      <c r="N6388" s="2143"/>
    </row>
    <row r="6389" spans="2:14" x14ac:dyDescent="0.35">
      <c r="B6389" s="2143"/>
      <c r="N6389" s="2143"/>
    </row>
    <row r="6390" spans="2:14" x14ac:dyDescent="0.35">
      <c r="B6390" s="2143"/>
      <c r="N6390" s="2143"/>
    </row>
    <row r="6391" spans="2:14" x14ac:dyDescent="0.35">
      <c r="B6391" s="2143"/>
      <c r="N6391" s="2143"/>
    </row>
    <row r="6392" spans="2:14" x14ac:dyDescent="0.35">
      <c r="B6392" s="2143"/>
      <c r="N6392" s="2143"/>
    </row>
    <row r="6393" spans="2:14" x14ac:dyDescent="0.35">
      <c r="B6393" s="2143"/>
      <c r="N6393" s="2143"/>
    </row>
    <row r="6394" spans="2:14" x14ac:dyDescent="0.35">
      <c r="B6394" s="2143"/>
      <c r="N6394" s="2143"/>
    </row>
    <row r="6395" spans="2:14" x14ac:dyDescent="0.35">
      <c r="B6395" s="2143"/>
      <c r="N6395" s="2143"/>
    </row>
    <row r="6396" spans="2:14" x14ac:dyDescent="0.35">
      <c r="B6396" s="2143"/>
      <c r="N6396" s="2143"/>
    </row>
    <row r="6397" spans="2:14" x14ac:dyDescent="0.35">
      <c r="B6397" s="2143"/>
      <c r="N6397" s="2143"/>
    </row>
    <row r="6398" spans="2:14" x14ac:dyDescent="0.35">
      <c r="B6398" s="2143"/>
      <c r="N6398" s="2143"/>
    </row>
    <row r="6399" spans="2:14" x14ac:dyDescent="0.35">
      <c r="B6399" s="2143"/>
      <c r="N6399" s="2143"/>
    </row>
    <row r="6400" spans="2:14" x14ac:dyDescent="0.35">
      <c r="B6400" s="2143"/>
      <c r="N6400" s="2143"/>
    </row>
    <row r="6401" spans="2:14" x14ac:dyDescent="0.35">
      <c r="B6401" s="2143"/>
      <c r="N6401" s="2143"/>
    </row>
    <row r="6402" spans="2:14" x14ac:dyDescent="0.35">
      <c r="B6402" s="2143"/>
      <c r="N6402" s="2143"/>
    </row>
    <row r="6403" spans="2:14" x14ac:dyDescent="0.35">
      <c r="B6403" s="2143"/>
      <c r="N6403" s="2143"/>
    </row>
    <row r="6404" spans="2:14" x14ac:dyDescent="0.35">
      <c r="B6404" s="2143"/>
      <c r="N6404" s="2143"/>
    </row>
    <row r="6405" spans="2:14" x14ac:dyDescent="0.35">
      <c r="B6405" s="2143"/>
      <c r="N6405" s="2143"/>
    </row>
    <row r="6406" spans="2:14" x14ac:dyDescent="0.35">
      <c r="B6406" s="2143"/>
      <c r="N6406" s="2143"/>
    </row>
    <row r="6407" spans="2:14" x14ac:dyDescent="0.35">
      <c r="B6407" s="2143"/>
      <c r="N6407" s="2143"/>
    </row>
    <row r="6408" spans="2:14" x14ac:dyDescent="0.35">
      <c r="B6408" s="2143"/>
      <c r="N6408" s="2143"/>
    </row>
    <row r="6409" spans="2:14" x14ac:dyDescent="0.35">
      <c r="B6409" s="2143"/>
      <c r="N6409" s="2143"/>
    </row>
    <row r="6410" spans="2:14" x14ac:dyDescent="0.35">
      <c r="B6410" s="2143"/>
      <c r="N6410" s="2143"/>
    </row>
    <row r="6411" spans="2:14" x14ac:dyDescent="0.35">
      <c r="B6411" s="2143"/>
      <c r="N6411" s="2143"/>
    </row>
    <row r="6412" spans="2:14" x14ac:dyDescent="0.35">
      <c r="B6412" s="2143"/>
      <c r="N6412" s="2143"/>
    </row>
    <row r="6413" spans="2:14" x14ac:dyDescent="0.35">
      <c r="B6413" s="2143"/>
      <c r="N6413" s="2143"/>
    </row>
    <row r="6414" spans="2:14" x14ac:dyDescent="0.35">
      <c r="B6414" s="2143"/>
      <c r="N6414" s="2143"/>
    </row>
    <row r="6415" spans="2:14" x14ac:dyDescent="0.35">
      <c r="B6415" s="2143"/>
      <c r="N6415" s="2143"/>
    </row>
    <row r="6416" spans="2:14" x14ac:dyDescent="0.35">
      <c r="B6416" s="2143"/>
      <c r="N6416" s="2143"/>
    </row>
    <row r="6417" spans="2:14" x14ac:dyDescent="0.35">
      <c r="B6417" s="2143"/>
      <c r="N6417" s="2143"/>
    </row>
    <row r="6418" spans="2:14" x14ac:dyDescent="0.35">
      <c r="B6418" s="2143"/>
      <c r="N6418" s="2143"/>
    </row>
    <row r="6419" spans="2:14" x14ac:dyDescent="0.35">
      <c r="B6419" s="2143"/>
      <c r="N6419" s="2143"/>
    </row>
    <row r="6420" spans="2:14" x14ac:dyDescent="0.35">
      <c r="B6420" s="2143"/>
      <c r="N6420" s="2143"/>
    </row>
    <row r="6421" spans="2:14" x14ac:dyDescent="0.35">
      <c r="B6421" s="2143"/>
      <c r="N6421" s="2143"/>
    </row>
    <row r="6422" spans="2:14" x14ac:dyDescent="0.35">
      <c r="B6422" s="2143"/>
      <c r="N6422" s="2143"/>
    </row>
    <row r="6423" spans="2:14" x14ac:dyDescent="0.35">
      <c r="B6423" s="2143"/>
      <c r="N6423" s="2143"/>
    </row>
    <row r="6424" spans="2:14" x14ac:dyDescent="0.35">
      <c r="B6424" s="2143"/>
      <c r="N6424" s="2143"/>
    </row>
    <row r="6425" spans="2:14" x14ac:dyDescent="0.35">
      <c r="B6425" s="2143"/>
      <c r="N6425" s="2143"/>
    </row>
    <row r="6426" spans="2:14" x14ac:dyDescent="0.35">
      <c r="B6426" s="2143"/>
      <c r="N6426" s="2143"/>
    </row>
    <row r="6427" spans="2:14" x14ac:dyDescent="0.35">
      <c r="B6427" s="2143"/>
      <c r="N6427" s="2143"/>
    </row>
    <row r="6428" spans="2:14" x14ac:dyDescent="0.35">
      <c r="B6428" s="2143"/>
      <c r="N6428" s="2143"/>
    </row>
    <row r="6429" spans="2:14" x14ac:dyDescent="0.35">
      <c r="B6429" s="2143"/>
      <c r="N6429" s="2143"/>
    </row>
    <row r="6430" spans="2:14" x14ac:dyDescent="0.35">
      <c r="B6430" s="2143"/>
      <c r="N6430" s="2143"/>
    </row>
    <row r="6431" spans="2:14" x14ac:dyDescent="0.35">
      <c r="B6431" s="2143"/>
      <c r="N6431" s="2143"/>
    </row>
    <row r="6432" spans="2:14" x14ac:dyDescent="0.35">
      <c r="B6432" s="2143"/>
      <c r="N6432" s="2143"/>
    </row>
    <row r="6433" spans="2:14" x14ac:dyDescent="0.35">
      <c r="B6433" s="2143"/>
      <c r="N6433" s="2143"/>
    </row>
    <row r="6434" spans="2:14" x14ac:dyDescent="0.35">
      <c r="B6434" s="2143"/>
      <c r="N6434" s="2143"/>
    </row>
    <row r="6435" spans="2:14" x14ac:dyDescent="0.35">
      <c r="B6435" s="2143"/>
      <c r="N6435" s="2143"/>
    </row>
    <row r="6436" spans="2:14" x14ac:dyDescent="0.35">
      <c r="B6436" s="2143"/>
      <c r="N6436" s="2143"/>
    </row>
    <row r="6437" spans="2:14" x14ac:dyDescent="0.35">
      <c r="B6437" s="2143"/>
      <c r="N6437" s="2143"/>
    </row>
    <row r="6438" spans="2:14" x14ac:dyDescent="0.35">
      <c r="B6438" s="2143"/>
      <c r="N6438" s="2143"/>
    </row>
    <row r="6439" spans="2:14" x14ac:dyDescent="0.35">
      <c r="B6439" s="2143"/>
      <c r="N6439" s="2143"/>
    </row>
    <row r="6440" spans="2:14" x14ac:dyDescent="0.35">
      <c r="B6440" s="2143"/>
      <c r="N6440" s="2143"/>
    </row>
    <row r="6441" spans="2:14" x14ac:dyDescent="0.35">
      <c r="B6441" s="2143"/>
      <c r="N6441" s="2143"/>
    </row>
    <row r="6442" spans="2:14" x14ac:dyDescent="0.35">
      <c r="B6442" s="2143"/>
      <c r="N6442" s="2143"/>
    </row>
    <row r="6443" spans="2:14" x14ac:dyDescent="0.35">
      <c r="B6443" s="2143"/>
      <c r="N6443" s="2143"/>
    </row>
    <row r="6444" spans="2:14" x14ac:dyDescent="0.35">
      <c r="B6444" s="2143"/>
      <c r="N6444" s="2143"/>
    </row>
    <row r="6445" spans="2:14" x14ac:dyDescent="0.35">
      <c r="B6445" s="2143"/>
      <c r="N6445" s="2143"/>
    </row>
    <row r="6446" spans="2:14" x14ac:dyDescent="0.35">
      <c r="B6446" s="2143"/>
      <c r="N6446" s="2143"/>
    </row>
    <row r="6447" spans="2:14" x14ac:dyDescent="0.35">
      <c r="B6447" s="2143"/>
      <c r="N6447" s="2143"/>
    </row>
    <row r="6448" spans="2:14" x14ac:dyDescent="0.35">
      <c r="B6448" s="2143"/>
      <c r="N6448" s="2143"/>
    </row>
    <row r="6449" spans="2:14" x14ac:dyDescent="0.35">
      <c r="B6449" s="2143"/>
      <c r="N6449" s="2143"/>
    </row>
    <row r="6450" spans="2:14" x14ac:dyDescent="0.35">
      <c r="B6450" s="2143"/>
      <c r="N6450" s="2143"/>
    </row>
    <row r="6451" spans="2:14" x14ac:dyDescent="0.35">
      <c r="B6451" s="2143"/>
      <c r="N6451" s="2143"/>
    </row>
    <row r="6452" spans="2:14" x14ac:dyDescent="0.35">
      <c r="B6452" s="2143"/>
      <c r="N6452" s="2143"/>
    </row>
    <row r="6453" spans="2:14" x14ac:dyDescent="0.35">
      <c r="B6453" s="2143"/>
      <c r="N6453" s="2143"/>
    </row>
    <row r="6454" spans="2:14" x14ac:dyDescent="0.35">
      <c r="B6454" s="2143"/>
      <c r="N6454" s="2143"/>
    </row>
    <row r="6455" spans="2:14" x14ac:dyDescent="0.35">
      <c r="B6455" s="2143"/>
      <c r="N6455" s="2143"/>
    </row>
    <row r="6456" spans="2:14" x14ac:dyDescent="0.35">
      <c r="B6456" s="2143"/>
      <c r="N6456" s="2143"/>
    </row>
    <row r="6457" spans="2:14" x14ac:dyDescent="0.35">
      <c r="B6457" s="2143"/>
      <c r="N6457" s="2143"/>
    </row>
    <row r="6458" spans="2:14" x14ac:dyDescent="0.35">
      <c r="B6458" s="2143"/>
      <c r="N6458" s="2143"/>
    </row>
    <row r="6459" spans="2:14" x14ac:dyDescent="0.35">
      <c r="B6459" s="2143"/>
      <c r="N6459" s="2143"/>
    </row>
    <row r="6460" spans="2:14" x14ac:dyDescent="0.35">
      <c r="B6460" s="2143"/>
      <c r="N6460" s="2143"/>
    </row>
    <row r="6461" spans="2:14" x14ac:dyDescent="0.35">
      <c r="B6461" s="2143"/>
      <c r="N6461" s="2143"/>
    </row>
    <row r="6462" spans="2:14" x14ac:dyDescent="0.35">
      <c r="B6462" s="2143"/>
      <c r="N6462" s="2143"/>
    </row>
    <row r="6463" spans="2:14" x14ac:dyDescent="0.35">
      <c r="B6463" s="2143"/>
      <c r="N6463" s="2143"/>
    </row>
    <row r="6464" spans="2:14" x14ac:dyDescent="0.35">
      <c r="B6464" s="2143"/>
      <c r="N6464" s="2143"/>
    </row>
    <row r="6465" spans="2:14" x14ac:dyDescent="0.35">
      <c r="B6465" s="2143"/>
      <c r="N6465" s="2143"/>
    </row>
    <row r="6466" spans="2:14" x14ac:dyDescent="0.35">
      <c r="B6466" s="2143"/>
      <c r="N6466" s="2143"/>
    </row>
    <row r="6467" spans="2:14" x14ac:dyDescent="0.35">
      <c r="B6467" s="2143"/>
      <c r="N6467" s="2143"/>
    </row>
    <row r="6468" spans="2:14" x14ac:dyDescent="0.35">
      <c r="B6468" s="2143"/>
      <c r="N6468" s="2143"/>
    </row>
    <row r="6469" spans="2:14" x14ac:dyDescent="0.35">
      <c r="B6469" s="2143"/>
      <c r="C6469" s="2732" t="s">
        <v>1982</v>
      </c>
      <c r="D6469" s="2732"/>
      <c r="E6469" s="2732"/>
      <c r="F6469" s="2732"/>
      <c r="G6469" s="2732"/>
      <c r="H6469" s="2732"/>
      <c r="I6469" s="2732"/>
      <c r="J6469" s="2732"/>
      <c r="K6469" s="2732"/>
      <c r="L6469" s="2732"/>
      <c r="M6469" s="2732"/>
      <c r="N6469" s="2143"/>
    </row>
    <row r="6470" spans="2:14" x14ac:dyDescent="0.35">
      <c r="B6470" s="2143"/>
      <c r="C6470" s="2732"/>
      <c r="D6470" s="2732"/>
      <c r="E6470" s="2732"/>
      <c r="F6470" s="2732"/>
      <c r="G6470" s="2732"/>
      <c r="H6470" s="2732"/>
      <c r="I6470" s="2732"/>
      <c r="J6470" s="2732"/>
      <c r="K6470" s="2732"/>
      <c r="L6470" s="2732"/>
      <c r="M6470" s="2732"/>
      <c r="N6470" s="2143"/>
    </row>
    <row r="6471" spans="2:14" x14ac:dyDescent="0.35">
      <c r="B6471" s="2143"/>
      <c r="C6471" s="2732"/>
      <c r="D6471" s="2732"/>
      <c r="E6471" s="2732"/>
      <c r="F6471" s="2732"/>
      <c r="G6471" s="2732"/>
      <c r="H6471" s="2732"/>
      <c r="I6471" s="2732"/>
      <c r="J6471" s="2732"/>
      <c r="K6471" s="2732"/>
      <c r="L6471" s="2732"/>
      <c r="M6471" s="2732"/>
      <c r="N6471" s="2143"/>
    </row>
    <row r="6472" spans="2:14" x14ac:dyDescent="0.35">
      <c r="B6472" s="2143"/>
      <c r="C6472" s="2732"/>
      <c r="D6472" s="2732"/>
      <c r="E6472" s="2732"/>
      <c r="F6472" s="2732"/>
      <c r="G6472" s="2732"/>
      <c r="H6472" s="2732"/>
      <c r="I6472" s="2732"/>
      <c r="J6472" s="2732"/>
      <c r="K6472" s="2732"/>
      <c r="L6472" s="2732"/>
      <c r="M6472" s="2732"/>
      <c r="N6472" s="2143"/>
    </row>
    <row r="6473" spans="2:14" x14ac:dyDescent="0.35">
      <c r="B6473" s="2143"/>
      <c r="C6473" s="2732"/>
      <c r="D6473" s="2732"/>
      <c r="E6473" s="2732"/>
      <c r="F6473" s="2732"/>
      <c r="G6473" s="2732"/>
      <c r="H6473" s="2732"/>
      <c r="I6473" s="2732"/>
      <c r="J6473" s="2732"/>
      <c r="K6473" s="2732"/>
      <c r="L6473" s="2732"/>
      <c r="M6473" s="2732"/>
      <c r="N6473" s="2143"/>
    </row>
    <row r="6474" spans="2:14" x14ac:dyDescent="0.35">
      <c r="B6474" s="2143"/>
      <c r="C6474" s="2732"/>
      <c r="D6474" s="2732"/>
      <c r="E6474" s="2732"/>
      <c r="F6474" s="2732"/>
      <c r="G6474" s="2732"/>
      <c r="H6474" s="2732"/>
      <c r="I6474" s="2732"/>
      <c r="J6474" s="2732"/>
      <c r="K6474" s="2732"/>
      <c r="L6474" s="2732"/>
      <c r="M6474" s="2732"/>
      <c r="N6474" s="2143"/>
    </row>
    <row r="6475" spans="2:14" x14ac:dyDescent="0.35">
      <c r="B6475" s="2143"/>
      <c r="N6475" s="2143"/>
    </row>
    <row r="6476" spans="2:14" x14ac:dyDescent="0.35">
      <c r="B6476" s="2143"/>
      <c r="N6476" s="2143"/>
    </row>
    <row r="6477" spans="2:14" x14ac:dyDescent="0.35">
      <c r="B6477" s="2143"/>
      <c r="N6477" s="2143"/>
    </row>
    <row r="6478" spans="2:14" x14ac:dyDescent="0.35">
      <c r="B6478" s="2143"/>
      <c r="N6478" s="2143"/>
    </row>
    <row r="6479" spans="2:14" x14ac:dyDescent="0.35">
      <c r="B6479" s="2143"/>
      <c r="N6479" s="2143"/>
    </row>
    <row r="6480" spans="2:14" x14ac:dyDescent="0.35">
      <c r="B6480" s="2143"/>
      <c r="N6480" s="2143"/>
    </row>
    <row r="6481" spans="2:14" x14ac:dyDescent="0.35">
      <c r="B6481" s="2143"/>
      <c r="N6481" s="2143"/>
    </row>
    <row r="6482" spans="2:14" x14ac:dyDescent="0.35">
      <c r="B6482" s="2143"/>
      <c r="N6482" s="2143"/>
    </row>
    <row r="6483" spans="2:14" x14ac:dyDescent="0.35">
      <c r="B6483" s="2143"/>
      <c r="N6483" s="2143"/>
    </row>
    <row r="6484" spans="2:14" x14ac:dyDescent="0.35">
      <c r="B6484" s="2143"/>
      <c r="N6484" s="2143"/>
    </row>
    <row r="6485" spans="2:14" x14ac:dyDescent="0.35">
      <c r="B6485" s="2143"/>
      <c r="N6485" s="2143"/>
    </row>
    <row r="6486" spans="2:14" x14ac:dyDescent="0.35">
      <c r="B6486" s="2143"/>
      <c r="N6486" s="2143"/>
    </row>
    <row r="6487" spans="2:14" x14ac:dyDescent="0.35">
      <c r="B6487" s="2143"/>
      <c r="N6487" s="2143"/>
    </row>
    <row r="6488" spans="2:14" x14ac:dyDescent="0.35">
      <c r="B6488" s="2143"/>
      <c r="N6488" s="2143"/>
    </row>
    <row r="6489" spans="2:14" x14ac:dyDescent="0.35">
      <c r="B6489" s="2143"/>
      <c r="N6489" s="2143"/>
    </row>
    <row r="6490" spans="2:14" x14ac:dyDescent="0.35">
      <c r="B6490" s="2143"/>
      <c r="N6490" s="2143"/>
    </row>
    <row r="6491" spans="2:14" x14ac:dyDescent="0.35">
      <c r="B6491" s="2143"/>
      <c r="N6491" s="2143"/>
    </row>
    <row r="6492" spans="2:14" x14ac:dyDescent="0.35">
      <c r="B6492" s="2143"/>
      <c r="N6492" s="2143"/>
    </row>
    <row r="6493" spans="2:14" ht="16" thickBot="1" x14ac:dyDescent="0.4">
      <c r="B6493" s="2143"/>
      <c r="N6493" s="2143"/>
    </row>
    <row r="6494" spans="2:14" ht="16" thickBot="1" x14ac:dyDescent="0.4">
      <c r="B6494" s="2143"/>
      <c r="D6494" s="2733" t="s">
        <v>1982</v>
      </c>
      <c r="E6494" s="2734"/>
      <c r="F6494" s="2735"/>
      <c r="N6494" s="2143"/>
    </row>
    <row r="6495" spans="2:14" ht="16" thickTop="1" x14ac:dyDescent="0.35">
      <c r="B6495" s="2143"/>
      <c r="C6495" s="2736" t="s">
        <v>1994</v>
      </c>
      <c r="D6495" s="2737"/>
      <c r="E6495" s="2737"/>
      <c r="F6495" s="2737"/>
      <c r="G6495" s="2737"/>
      <c r="H6495" s="2737"/>
      <c r="I6495" s="2737"/>
      <c r="J6495" s="2737"/>
      <c r="K6495" s="2737"/>
      <c r="L6495" s="2737"/>
      <c r="M6495" s="2737"/>
      <c r="N6495" s="2143"/>
    </row>
    <row r="6496" spans="2:14" x14ac:dyDescent="0.35">
      <c r="B6496" s="2143"/>
      <c r="C6496" s="2736"/>
      <c r="D6496" s="2737"/>
      <c r="E6496" s="2737"/>
      <c r="F6496" s="2737"/>
      <c r="G6496" s="2737"/>
      <c r="H6496" s="2737"/>
      <c r="I6496" s="2737"/>
      <c r="J6496" s="2737"/>
      <c r="K6496" s="2737"/>
      <c r="L6496" s="2737"/>
      <c r="M6496" s="2737"/>
      <c r="N6496" s="2143"/>
    </row>
    <row r="6497" spans="2:14" x14ac:dyDescent="0.35">
      <c r="B6497" s="2143"/>
      <c r="N6497" s="2143"/>
    </row>
    <row r="6498" spans="2:14" x14ac:dyDescent="0.35">
      <c r="B6498" s="2143"/>
      <c r="N6498" s="2143"/>
    </row>
    <row r="6499" spans="2:14" x14ac:dyDescent="0.35">
      <c r="B6499" s="2143"/>
      <c r="N6499" s="2143"/>
    </row>
    <row r="6500" spans="2:14" x14ac:dyDescent="0.35">
      <c r="B6500" s="2143"/>
      <c r="N6500" s="2143"/>
    </row>
    <row r="6501" spans="2:14" x14ac:dyDescent="0.35">
      <c r="B6501" s="2143"/>
      <c r="N6501" s="2143"/>
    </row>
    <row r="6502" spans="2:14" x14ac:dyDescent="0.35">
      <c r="B6502" s="2143"/>
      <c r="N6502" s="2143"/>
    </row>
    <row r="6503" spans="2:14" x14ac:dyDescent="0.35">
      <c r="B6503" s="2143"/>
      <c r="N6503" s="2143"/>
    </row>
    <row r="6504" spans="2:14" x14ac:dyDescent="0.35">
      <c r="B6504" s="2143"/>
      <c r="N6504" s="2143"/>
    </row>
    <row r="6505" spans="2:14" x14ac:dyDescent="0.35">
      <c r="B6505" s="2143"/>
      <c r="N6505" s="2143"/>
    </row>
    <row r="6506" spans="2:14" x14ac:dyDescent="0.35">
      <c r="B6506" s="2143"/>
      <c r="N6506" s="2143"/>
    </row>
    <row r="6507" spans="2:14" x14ac:dyDescent="0.35">
      <c r="B6507" s="2143"/>
      <c r="N6507" s="2143"/>
    </row>
    <row r="6508" spans="2:14" x14ac:dyDescent="0.35">
      <c r="B6508" s="2143"/>
      <c r="N6508" s="2143"/>
    </row>
    <row r="6509" spans="2:14" x14ac:dyDescent="0.35">
      <c r="B6509" s="2143"/>
      <c r="N6509" s="2143"/>
    </row>
    <row r="6510" spans="2:14" x14ac:dyDescent="0.35">
      <c r="B6510" s="2143"/>
      <c r="N6510" s="2143"/>
    </row>
    <row r="6511" spans="2:14" x14ac:dyDescent="0.35">
      <c r="B6511" s="2143"/>
      <c r="N6511" s="2143"/>
    </row>
    <row r="6512" spans="2:14" x14ac:dyDescent="0.35">
      <c r="B6512" s="2143"/>
      <c r="N6512" s="2143"/>
    </row>
    <row r="6513" spans="2:14" x14ac:dyDescent="0.35">
      <c r="B6513" s="2143"/>
      <c r="N6513" s="2143"/>
    </row>
    <row r="6514" spans="2:14" x14ac:dyDescent="0.35">
      <c r="B6514" s="2143"/>
      <c r="N6514" s="2143"/>
    </row>
    <row r="6515" spans="2:14" x14ac:dyDescent="0.35">
      <c r="B6515" s="2143"/>
      <c r="N6515" s="2143"/>
    </row>
    <row r="6516" spans="2:14" x14ac:dyDescent="0.35">
      <c r="B6516" s="2143"/>
      <c r="N6516" s="2143"/>
    </row>
    <row r="6517" spans="2:14" x14ac:dyDescent="0.35">
      <c r="B6517" s="2143"/>
      <c r="N6517" s="2143"/>
    </row>
    <row r="6518" spans="2:14" x14ac:dyDescent="0.35">
      <c r="B6518" s="2143"/>
      <c r="N6518" s="2143"/>
    </row>
    <row r="6519" spans="2:14" x14ac:dyDescent="0.35">
      <c r="B6519" s="2143"/>
      <c r="N6519" s="2143"/>
    </row>
    <row r="6520" spans="2:14" x14ac:dyDescent="0.35">
      <c r="B6520" s="2143"/>
      <c r="N6520" s="2143"/>
    </row>
    <row r="6521" spans="2:14" x14ac:dyDescent="0.35">
      <c r="B6521" s="2143"/>
      <c r="N6521" s="2143"/>
    </row>
    <row r="6522" spans="2:14" x14ac:dyDescent="0.35">
      <c r="B6522" s="2143"/>
      <c r="N6522" s="2143"/>
    </row>
    <row r="6523" spans="2:14" x14ac:dyDescent="0.35">
      <c r="B6523" s="2143"/>
      <c r="N6523" s="2143"/>
    </row>
    <row r="6524" spans="2:14" x14ac:dyDescent="0.35">
      <c r="B6524" s="2143"/>
      <c r="N6524" s="2143"/>
    </row>
    <row r="6525" spans="2:14" x14ac:dyDescent="0.35">
      <c r="B6525" s="2143"/>
      <c r="N6525" s="2143"/>
    </row>
    <row r="6526" spans="2:14" x14ac:dyDescent="0.35">
      <c r="B6526" s="2143"/>
      <c r="N6526" s="2143"/>
    </row>
    <row r="6527" spans="2:14" x14ac:dyDescent="0.35">
      <c r="B6527" s="2143"/>
      <c r="N6527" s="2143"/>
    </row>
    <row r="6528" spans="2:14" x14ac:dyDescent="0.35">
      <c r="B6528" s="2143"/>
      <c r="N6528" s="2143"/>
    </row>
    <row r="6529" spans="2:14" x14ac:dyDescent="0.35">
      <c r="B6529" s="2143"/>
      <c r="N6529" s="2143"/>
    </row>
    <row r="6530" spans="2:14" x14ac:dyDescent="0.35">
      <c r="B6530" s="2143"/>
      <c r="N6530" s="2143"/>
    </row>
    <row r="6531" spans="2:14" x14ac:dyDescent="0.35">
      <c r="B6531" s="2143"/>
      <c r="N6531" s="2143"/>
    </row>
    <row r="6532" spans="2:14" x14ac:dyDescent="0.35">
      <c r="B6532" s="2143"/>
      <c r="N6532" s="2143"/>
    </row>
    <row r="6533" spans="2:14" x14ac:dyDescent="0.35">
      <c r="B6533" s="2143"/>
      <c r="N6533" s="2143"/>
    </row>
    <row r="6534" spans="2:14" x14ac:dyDescent="0.35">
      <c r="B6534" s="2143"/>
      <c r="N6534" s="2143"/>
    </row>
    <row r="6535" spans="2:14" x14ac:dyDescent="0.35">
      <c r="B6535" s="2143"/>
      <c r="N6535" s="2143"/>
    </row>
    <row r="6536" spans="2:14" x14ac:dyDescent="0.35">
      <c r="B6536" s="2143"/>
      <c r="N6536" s="2143"/>
    </row>
    <row r="6537" spans="2:14" x14ac:dyDescent="0.35">
      <c r="B6537" s="2143"/>
      <c r="N6537" s="2143"/>
    </row>
    <row r="6538" spans="2:14" x14ac:dyDescent="0.35">
      <c r="B6538" s="2143"/>
      <c r="N6538" s="2143"/>
    </row>
    <row r="6539" spans="2:14" x14ac:dyDescent="0.35">
      <c r="B6539" s="2143"/>
      <c r="N6539" s="2143"/>
    </row>
    <row r="6540" spans="2:14" x14ac:dyDescent="0.35">
      <c r="B6540" s="2143"/>
      <c r="N6540" s="2143"/>
    </row>
    <row r="6541" spans="2:14" x14ac:dyDescent="0.35">
      <c r="B6541" s="2143"/>
      <c r="N6541" s="2143"/>
    </row>
    <row r="6542" spans="2:14" x14ac:dyDescent="0.35">
      <c r="B6542" s="2143"/>
      <c r="N6542" s="2143"/>
    </row>
    <row r="6543" spans="2:14" x14ac:dyDescent="0.35">
      <c r="B6543" s="2143"/>
      <c r="N6543" s="2143"/>
    </row>
    <row r="6544" spans="2:14" x14ac:dyDescent="0.35">
      <c r="B6544" s="2143"/>
      <c r="N6544" s="2143"/>
    </row>
    <row r="6545" spans="2:14" x14ac:dyDescent="0.35">
      <c r="B6545" s="2143"/>
      <c r="N6545" s="2143"/>
    </row>
    <row r="6546" spans="2:14" x14ac:dyDescent="0.35">
      <c r="B6546" s="2143"/>
      <c r="N6546" s="2143"/>
    </row>
    <row r="6547" spans="2:14" x14ac:dyDescent="0.35">
      <c r="B6547" s="2143"/>
      <c r="N6547" s="2143"/>
    </row>
    <row r="6548" spans="2:14" x14ac:dyDescent="0.35">
      <c r="B6548" s="2143"/>
      <c r="N6548" s="2143"/>
    </row>
    <row r="6549" spans="2:14" x14ac:dyDescent="0.35">
      <c r="B6549" s="2143"/>
      <c r="N6549" s="2143"/>
    </row>
    <row r="6550" spans="2:14" x14ac:dyDescent="0.35">
      <c r="B6550" s="2143"/>
      <c r="N6550" s="2143"/>
    </row>
    <row r="6551" spans="2:14" x14ac:dyDescent="0.35">
      <c r="B6551" s="2143"/>
      <c r="N6551" s="2143"/>
    </row>
    <row r="6552" spans="2:14" x14ac:dyDescent="0.35">
      <c r="B6552" s="2143"/>
      <c r="N6552" s="2143"/>
    </row>
    <row r="6553" spans="2:14" x14ac:dyDescent="0.35">
      <c r="B6553" s="2143"/>
      <c r="N6553" s="2143"/>
    </row>
    <row r="6554" spans="2:14" x14ac:dyDescent="0.35">
      <c r="B6554" s="2143"/>
      <c r="N6554" s="2143"/>
    </row>
    <row r="6555" spans="2:14" x14ac:dyDescent="0.35">
      <c r="B6555" s="2143"/>
      <c r="N6555" s="2143"/>
    </row>
    <row r="6556" spans="2:14" x14ac:dyDescent="0.35">
      <c r="B6556" s="2143"/>
      <c r="N6556" s="2143"/>
    </row>
    <row r="6557" spans="2:14" x14ac:dyDescent="0.35">
      <c r="B6557" s="2143"/>
      <c r="N6557" s="2143"/>
    </row>
    <row r="6558" spans="2:14" x14ac:dyDescent="0.35">
      <c r="B6558" s="2143"/>
      <c r="N6558" s="2143"/>
    </row>
    <row r="6559" spans="2:14" x14ac:dyDescent="0.35">
      <c r="B6559" s="2143"/>
      <c r="N6559" s="2143"/>
    </row>
    <row r="6560" spans="2:14" x14ac:dyDescent="0.35">
      <c r="B6560" s="2143"/>
      <c r="N6560" s="2143"/>
    </row>
    <row r="6561" spans="2:14" x14ac:dyDescent="0.35">
      <c r="B6561" s="2143"/>
      <c r="N6561" s="2143"/>
    </row>
    <row r="6562" spans="2:14" x14ac:dyDescent="0.35">
      <c r="B6562" s="2143"/>
      <c r="N6562" s="2143"/>
    </row>
    <row r="6563" spans="2:14" x14ac:dyDescent="0.35">
      <c r="B6563" s="2143"/>
      <c r="N6563" s="2143"/>
    </row>
    <row r="6564" spans="2:14" x14ac:dyDescent="0.35">
      <c r="B6564" s="2143"/>
      <c r="N6564" s="2143"/>
    </row>
    <row r="6565" spans="2:14" x14ac:dyDescent="0.35">
      <c r="B6565" s="2143"/>
      <c r="N6565" s="2143"/>
    </row>
    <row r="6566" spans="2:14" x14ac:dyDescent="0.35">
      <c r="B6566" s="2143"/>
      <c r="N6566" s="2143"/>
    </row>
    <row r="6567" spans="2:14" x14ac:dyDescent="0.35">
      <c r="B6567" s="2143"/>
      <c r="N6567" s="2143"/>
    </row>
    <row r="6568" spans="2:14" x14ac:dyDescent="0.35">
      <c r="B6568" s="2143"/>
      <c r="N6568" s="2143"/>
    </row>
    <row r="6569" spans="2:14" x14ac:dyDescent="0.35">
      <c r="B6569" s="2143"/>
      <c r="N6569" s="2143"/>
    </row>
    <row r="6570" spans="2:14" x14ac:dyDescent="0.35">
      <c r="B6570" s="2143"/>
      <c r="N6570" s="2143"/>
    </row>
    <row r="6571" spans="2:14" x14ac:dyDescent="0.35">
      <c r="B6571" s="2143"/>
      <c r="N6571" s="2143"/>
    </row>
    <row r="6572" spans="2:14" x14ac:dyDescent="0.35">
      <c r="B6572" s="2143"/>
      <c r="N6572" s="2143"/>
    </row>
    <row r="6573" spans="2:14" x14ac:dyDescent="0.35">
      <c r="B6573" s="2143"/>
      <c r="N6573" s="2143"/>
    </row>
    <row r="6574" spans="2:14" x14ac:dyDescent="0.35">
      <c r="B6574" s="2143"/>
      <c r="N6574" s="2143"/>
    </row>
    <row r="6575" spans="2:14" x14ac:dyDescent="0.35">
      <c r="B6575" s="2143"/>
      <c r="N6575" s="2143"/>
    </row>
    <row r="6576" spans="2:14" x14ac:dyDescent="0.35">
      <c r="B6576" s="2143"/>
      <c r="N6576" s="2143"/>
    </row>
    <row r="6577" spans="2:14" x14ac:dyDescent="0.35">
      <c r="B6577" s="2143"/>
      <c r="N6577" s="2143"/>
    </row>
    <row r="6578" spans="2:14" x14ac:dyDescent="0.35">
      <c r="B6578" s="2143"/>
      <c r="N6578" s="2143"/>
    </row>
    <row r="6579" spans="2:14" x14ac:dyDescent="0.35">
      <c r="B6579" s="2143"/>
      <c r="N6579" s="2143"/>
    </row>
    <row r="6580" spans="2:14" x14ac:dyDescent="0.35">
      <c r="B6580" s="2143"/>
      <c r="N6580" s="2143"/>
    </row>
    <row r="6581" spans="2:14" x14ac:dyDescent="0.35">
      <c r="B6581" s="2143"/>
      <c r="N6581" s="2143"/>
    </row>
    <row r="6582" spans="2:14" x14ac:dyDescent="0.35">
      <c r="B6582" s="2143"/>
      <c r="N6582" s="2143"/>
    </row>
    <row r="6583" spans="2:14" x14ac:dyDescent="0.35">
      <c r="B6583" s="2143"/>
      <c r="N6583" s="2143"/>
    </row>
    <row r="6584" spans="2:14" x14ac:dyDescent="0.35">
      <c r="B6584" s="2143"/>
      <c r="N6584" s="2143"/>
    </row>
    <row r="6585" spans="2:14" x14ac:dyDescent="0.35">
      <c r="B6585" s="2143"/>
      <c r="N6585" s="2143"/>
    </row>
    <row r="6586" spans="2:14" x14ac:dyDescent="0.35">
      <c r="B6586" s="2143"/>
      <c r="N6586" s="2143"/>
    </row>
    <row r="6587" spans="2:14" x14ac:dyDescent="0.35">
      <c r="B6587" s="2143"/>
      <c r="N6587" s="2143"/>
    </row>
    <row r="6588" spans="2:14" x14ac:dyDescent="0.35">
      <c r="B6588" s="2143"/>
      <c r="N6588" s="2143"/>
    </row>
    <row r="6589" spans="2:14" x14ac:dyDescent="0.35">
      <c r="B6589" s="2143"/>
      <c r="N6589" s="2143"/>
    </row>
    <row r="6590" spans="2:14" x14ac:dyDescent="0.35">
      <c r="B6590" s="2143"/>
      <c r="N6590" s="2143"/>
    </row>
    <row r="6591" spans="2:14" x14ac:dyDescent="0.35">
      <c r="B6591" s="2143"/>
      <c r="N6591" s="2143"/>
    </row>
    <row r="6592" spans="2:14" x14ac:dyDescent="0.35">
      <c r="B6592" s="2143"/>
      <c r="N6592" s="2143"/>
    </row>
    <row r="6593" spans="2:14" x14ac:dyDescent="0.35">
      <c r="B6593" s="2143"/>
      <c r="N6593" s="2143"/>
    </row>
    <row r="6594" spans="2:14" x14ac:dyDescent="0.35">
      <c r="B6594" s="2143"/>
      <c r="N6594" s="2143"/>
    </row>
    <row r="6595" spans="2:14" x14ac:dyDescent="0.35">
      <c r="B6595" s="2143"/>
      <c r="N6595" s="2143"/>
    </row>
    <row r="6596" spans="2:14" x14ac:dyDescent="0.35">
      <c r="B6596" s="2143"/>
      <c r="N6596" s="2143"/>
    </row>
    <row r="6597" spans="2:14" x14ac:dyDescent="0.35">
      <c r="B6597" s="2143"/>
      <c r="N6597" s="2143"/>
    </row>
    <row r="6598" spans="2:14" x14ac:dyDescent="0.35">
      <c r="B6598" s="2143"/>
      <c r="N6598" s="2143"/>
    </row>
    <row r="6599" spans="2:14" x14ac:dyDescent="0.35">
      <c r="B6599" s="2143"/>
      <c r="N6599" s="2143"/>
    </row>
    <row r="6600" spans="2:14" x14ac:dyDescent="0.35">
      <c r="B6600" s="2143"/>
      <c r="N6600" s="2143"/>
    </row>
    <row r="6601" spans="2:14" x14ac:dyDescent="0.35">
      <c r="B6601" s="2143"/>
      <c r="N6601" s="2143"/>
    </row>
    <row r="6602" spans="2:14" x14ac:dyDescent="0.35">
      <c r="B6602" s="2143"/>
      <c r="N6602" s="2143"/>
    </row>
    <row r="6603" spans="2:14" x14ac:dyDescent="0.35">
      <c r="B6603" s="2143"/>
      <c r="N6603" s="2143"/>
    </row>
    <row r="6604" spans="2:14" x14ac:dyDescent="0.35">
      <c r="B6604" s="2143"/>
      <c r="N6604" s="2143"/>
    </row>
    <row r="6605" spans="2:14" x14ac:dyDescent="0.35">
      <c r="B6605" s="2143"/>
      <c r="N6605" s="2143"/>
    </row>
    <row r="6606" spans="2:14" x14ac:dyDescent="0.35">
      <c r="B6606" s="2143"/>
      <c r="N6606" s="2143"/>
    </row>
    <row r="6607" spans="2:14" x14ac:dyDescent="0.35">
      <c r="B6607" s="2143"/>
      <c r="N6607" s="2143"/>
    </row>
    <row r="6608" spans="2:14" x14ac:dyDescent="0.35">
      <c r="B6608" s="2143"/>
      <c r="N6608" s="2143"/>
    </row>
    <row r="6609" spans="2:14" x14ac:dyDescent="0.35">
      <c r="B6609" s="2143"/>
      <c r="N6609" s="2143"/>
    </row>
    <row r="6610" spans="2:14" x14ac:dyDescent="0.35">
      <c r="B6610" s="2143"/>
      <c r="N6610" s="2143"/>
    </row>
    <row r="6611" spans="2:14" x14ac:dyDescent="0.35">
      <c r="B6611" s="2143"/>
      <c r="N6611" s="2143"/>
    </row>
    <row r="6612" spans="2:14" x14ac:dyDescent="0.35">
      <c r="B6612" s="2143"/>
      <c r="N6612" s="2143"/>
    </row>
    <row r="6613" spans="2:14" x14ac:dyDescent="0.35">
      <c r="B6613" s="2143"/>
      <c r="N6613" s="2143"/>
    </row>
    <row r="6614" spans="2:14" x14ac:dyDescent="0.35">
      <c r="B6614" s="2143"/>
      <c r="N6614" s="2143"/>
    </row>
    <row r="6615" spans="2:14" x14ac:dyDescent="0.35">
      <c r="B6615" s="2143"/>
      <c r="N6615" s="2143"/>
    </row>
    <row r="6616" spans="2:14" x14ac:dyDescent="0.35">
      <c r="B6616" s="2143"/>
      <c r="N6616" s="2143"/>
    </row>
    <row r="6617" spans="2:14" x14ac:dyDescent="0.35">
      <c r="B6617" s="2143"/>
      <c r="N6617" s="2143"/>
    </row>
    <row r="6618" spans="2:14" x14ac:dyDescent="0.35">
      <c r="B6618" s="2143"/>
      <c r="N6618" s="2143"/>
    </row>
    <row r="6619" spans="2:14" x14ac:dyDescent="0.35">
      <c r="B6619" s="2143"/>
      <c r="N6619" s="2143"/>
    </row>
    <row r="6620" spans="2:14" x14ac:dyDescent="0.35">
      <c r="B6620" s="2143"/>
      <c r="N6620" s="2143"/>
    </row>
    <row r="6621" spans="2:14" x14ac:dyDescent="0.35">
      <c r="B6621" s="2143"/>
      <c r="N6621" s="2143"/>
    </row>
    <row r="6622" spans="2:14" x14ac:dyDescent="0.35">
      <c r="B6622" s="2143"/>
      <c r="N6622" s="2143"/>
    </row>
    <row r="6623" spans="2:14" x14ac:dyDescent="0.35">
      <c r="B6623" s="2143"/>
      <c r="N6623" s="2143"/>
    </row>
    <row r="6624" spans="2:14" x14ac:dyDescent="0.35">
      <c r="B6624" s="2143"/>
      <c r="N6624" s="2143"/>
    </row>
    <row r="6625" spans="2:14" x14ac:dyDescent="0.35">
      <c r="B6625" s="2143"/>
      <c r="N6625" s="2143"/>
    </row>
    <row r="6626" spans="2:14" x14ac:dyDescent="0.35">
      <c r="B6626" s="2143"/>
      <c r="N6626" s="2143"/>
    </row>
    <row r="6627" spans="2:14" x14ac:dyDescent="0.35">
      <c r="B6627" s="2143"/>
      <c r="N6627" s="2143"/>
    </row>
    <row r="6628" spans="2:14" x14ac:dyDescent="0.35">
      <c r="B6628" s="2143"/>
      <c r="N6628" s="2143"/>
    </row>
    <row r="6629" spans="2:14" x14ac:dyDescent="0.35">
      <c r="B6629" s="2143"/>
      <c r="N6629" s="2143"/>
    </row>
    <row r="6630" spans="2:14" x14ac:dyDescent="0.35">
      <c r="B6630" s="2143"/>
      <c r="N6630" s="2143"/>
    </row>
    <row r="6631" spans="2:14" x14ac:dyDescent="0.35">
      <c r="B6631" s="2143"/>
      <c r="N6631" s="2143"/>
    </row>
    <row r="6632" spans="2:14" x14ac:dyDescent="0.35">
      <c r="B6632" s="2143"/>
      <c r="N6632" s="2143"/>
    </row>
    <row r="6633" spans="2:14" x14ac:dyDescent="0.35">
      <c r="B6633" s="2143"/>
      <c r="N6633" s="2143"/>
    </row>
    <row r="6634" spans="2:14" x14ac:dyDescent="0.35">
      <c r="B6634" s="2143"/>
      <c r="N6634" s="2143"/>
    </row>
    <row r="6635" spans="2:14" x14ac:dyDescent="0.35">
      <c r="B6635" s="2143"/>
      <c r="N6635" s="2143"/>
    </row>
    <row r="6636" spans="2:14" x14ac:dyDescent="0.35">
      <c r="B6636" s="2143"/>
      <c r="N6636" s="2143"/>
    </row>
    <row r="6637" spans="2:14" x14ac:dyDescent="0.35">
      <c r="B6637" s="2143"/>
      <c r="N6637" s="2143"/>
    </row>
    <row r="6638" spans="2:14" x14ac:dyDescent="0.35">
      <c r="B6638" s="2143"/>
      <c r="N6638" s="2143"/>
    </row>
    <row r="6639" spans="2:14" x14ac:dyDescent="0.35">
      <c r="B6639" s="2143"/>
      <c r="N6639" s="2143"/>
    </row>
    <row r="6640" spans="2:14" x14ac:dyDescent="0.35">
      <c r="B6640" s="2143"/>
      <c r="N6640" s="2143"/>
    </row>
    <row r="6641" spans="2:14" x14ac:dyDescent="0.35">
      <c r="B6641" s="2143"/>
      <c r="N6641" s="2143"/>
    </row>
    <row r="6642" spans="2:14" x14ac:dyDescent="0.35">
      <c r="B6642" s="2143"/>
      <c r="N6642" s="2143"/>
    </row>
    <row r="6643" spans="2:14" x14ac:dyDescent="0.35">
      <c r="B6643" s="2143"/>
      <c r="C6643" s="2732" t="s">
        <v>1982</v>
      </c>
      <c r="D6643" s="2732"/>
      <c r="E6643" s="2732"/>
      <c r="F6643" s="2732"/>
      <c r="G6643" s="2732"/>
      <c r="H6643" s="2732"/>
      <c r="I6643" s="2732"/>
      <c r="J6643" s="2732"/>
      <c r="K6643" s="2732"/>
      <c r="L6643" s="2732"/>
      <c r="M6643" s="2732"/>
      <c r="N6643" s="2143"/>
    </row>
    <row r="6644" spans="2:14" x14ac:dyDescent="0.35">
      <c r="B6644" s="2143"/>
      <c r="C6644" s="2732"/>
      <c r="D6644" s="2732"/>
      <c r="E6644" s="2732"/>
      <c r="F6644" s="2732"/>
      <c r="G6644" s="2732"/>
      <c r="H6644" s="2732"/>
      <c r="I6644" s="2732"/>
      <c r="J6644" s="2732"/>
      <c r="K6644" s="2732"/>
      <c r="L6644" s="2732"/>
      <c r="M6644" s="2732"/>
      <c r="N6644" s="2143"/>
    </row>
    <row r="6645" spans="2:14" x14ac:dyDescent="0.35">
      <c r="B6645" s="2143"/>
      <c r="C6645" s="2732"/>
      <c r="D6645" s="2732"/>
      <c r="E6645" s="2732"/>
      <c r="F6645" s="2732"/>
      <c r="G6645" s="2732"/>
      <c r="H6645" s="2732"/>
      <c r="I6645" s="2732"/>
      <c r="J6645" s="2732"/>
      <c r="K6645" s="2732"/>
      <c r="L6645" s="2732"/>
      <c r="M6645" s="2732"/>
      <c r="N6645" s="2143"/>
    </row>
    <row r="6646" spans="2:14" x14ac:dyDescent="0.35">
      <c r="B6646" s="2143"/>
      <c r="C6646" s="2732"/>
      <c r="D6646" s="2732"/>
      <c r="E6646" s="2732"/>
      <c r="F6646" s="2732"/>
      <c r="G6646" s="2732"/>
      <c r="H6646" s="2732"/>
      <c r="I6646" s="2732"/>
      <c r="J6646" s="2732"/>
      <c r="K6646" s="2732"/>
      <c r="L6646" s="2732"/>
      <c r="M6646" s="2732"/>
      <c r="N6646" s="2143"/>
    </row>
    <row r="6647" spans="2:14" x14ac:dyDescent="0.35">
      <c r="B6647" s="2143"/>
      <c r="C6647" s="2732"/>
      <c r="D6647" s="2732"/>
      <c r="E6647" s="2732"/>
      <c r="F6647" s="2732"/>
      <c r="G6647" s="2732"/>
      <c r="H6647" s="2732"/>
      <c r="I6647" s="2732"/>
      <c r="J6647" s="2732"/>
      <c r="K6647" s="2732"/>
      <c r="L6647" s="2732"/>
      <c r="M6647" s="2732"/>
      <c r="N6647" s="2143"/>
    </row>
    <row r="6648" spans="2:14" x14ac:dyDescent="0.35">
      <c r="B6648" s="2143"/>
      <c r="C6648" s="2732"/>
      <c r="D6648" s="2732"/>
      <c r="E6648" s="2732"/>
      <c r="F6648" s="2732"/>
      <c r="G6648" s="2732"/>
      <c r="H6648" s="2732"/>
      <c r="I6648" s="2732"/>
      <c r="J6648" s="2732"/>
      <c r="K6648" s="2732"/>
      <c r="L6648" s="2732"/>
      <c r="M6648" s="2732"/>
      <c r="N6648" s="2143"/>
    </row>
    <row r="6649" spans="2:14" x14ac:dyDescent="0.35">
      <c r="B6649" s="2143"/>
      <c r="N6649" s="2143"/>
    </row>
    <row r="6650" spans="2:14" x14ac:dyDescent="0.35">
      <c r="B6650" s="2143"/>
      <c r="N6650" s="2143"/>
    </row>
    <row r="6651" spans="2:14" ht="15.5" customHeight="1" x14ac:dyDescent="0.35">
      <c r="B6651" s="2143"/>
      <c r="C6651" s="2736" t="s">
        <v>2021</v>
      </c>
      <c r="D6651" s="2737"/>
      <c r="E6651" s="2737"/>
      <c r="F6651" s="2737"/>
      <c r="G6651" s="2737"/>
      <c r="H6651" s="2737"/>
      <c r="I6651" s="2737"/>
      <c r="J6651" s="2737"/>
      <c r="K6651" s="2737"/>
      <c r="L6651" s="2737"/>
      <c r="M6651" s="2737"/>
      <c r="N6651" s="2143"/>
    </row>
    <row r="6652" spans="2:14" ht="15.5" customHeight="1" x14ac:dyDescent="0.35">
      <c r="B6652" s="2143"/>
      <c r="C6652" s="2736"/>
      <c r="D6652" s="2737"/>
      <c r="E6652" s="2737"/>
      <c r="F6652" s="2737"/>
      <c r="G6652" s="2737"/>
      <c r="H6652" s="2737"/>
      <c r="I6652" s="2737"/>
      <c r="J6652" s="2737"/>
      <c r="K6652" s="2737"/>
      <c r="L6652" s="2737"/>
      <c r="M6652" s="2737"/>
      <c r="N6652" s="2143"/>
    </row>
    <row r="6653" spans="2:14" x14ac:dyDescent="0.35">
      <c r="B6653" s="2143"/>
      <c r="N6653" s="2143"/>
    </row>
    <row r="6654" spans="2:14" x14ac:dyDescent="0.35">
      <c r="B6654" s="2143"/>
      <c r="N6654" s="2143"/>
    </row>
    <row r="6655" spans="2:14" x14ac:dyDescent="0.35">
      <c r="B6655" s="2143"/>
      <c r="N6655" s="2143"/>
    </row>
    <row r="6656" spans="2:14" x14ac:dyDescent="0.35">
      <c r="B6656" s="2143"/>
      <c r="N6656" s="2143"/>
    </row>
    <row r="6657" spans="2:14" x14ac:dyDescent="0.35">
      <c r="B6657" s="2143"/>
      <c r="N6657" s="2143"/>
    </row>
    <row r="6658" spans="2:14" x14ac:dyDescent="0.35">
      <c r="B6658" s="2143"/>
      <c r="N6658" s="2143"/>
    </row>
    <row r="6659" spans="2:14" x14ac:dyDescent="0.35">
      <c r="B6659" s="2143"/>
      <c r="N6659" s="2143"/>
    </row>
    <row r="6660" spans="2:14" x14ac:dyDescent="0.35">
      <c r="B6660" s="2143"/>
      <c r="N6660" s="2143"/>
    </row>
    <row r="6661" spans="2:14" x14ac:dyDescent="0.35">
      <c r="B6661" s="2143"/>
      <c r="N6661" s="2143"/>
    </row>
    <row r="6662" spans="2:14" x14ac:dyDescent="0.35">
      <c r="B6662" s="2143"/>
      <c r="N6662" s="2143"/>
    </row>
    <row r="6663" spans="2:14" x14ac:dyDescent="0.35">
      <c r="B6663" s="2143"/>
      <c r="N6663" s="2143"/>
    </row>
    <row r="6664" spans="2:14" x14ac:dyDescent="0.35">
      <c r="B6664" s="2143"/>
      <c r="N6664" s="2143"/>
    </row>
    <row r="6665" spans="2:14" x14ac:dyDescent="0.35">
      <c r="B6665" s="2143"/>
      <c r="N6665" s="2143"/>
    </row>
    <row r="6666" spans="2:14" x14ac:dyDescent="0.35">
      <c r="B6666" s="2143"/>
      <c r="N6666" s="2143"/>
    </row>
    <row r="6667" spans="2:14" x14ac:dyDescent="0.35">
      <c r="B6667" s="2143"/>
      <c r="N6667" s="2143"/>
    </row>
    <row r="6668" spans="2:14" x14ac:dyDescent="0.35">
      <c r="B6668" s="2143"/>
      <c r="N6668" s="2143"/>
    </row>
    <row r="6669" spans="2:14" x14ac:dyDescent="0.35">
      <c r="B6669" s="2143"/>
      <c r="N6669" s="2143"/>
    </row>
    <row r="6670" spans="2:14" x14ac:dyDescent="0.35">
      <c r="B6670" s="2143"/>
      <c r="N6670" s="2143"/>
    </row>
    <row r="6671" spans="2:14" x14ac:dyDescent="0.35">
      <c r="B6671" s="2143"/>
      <c r="N6671" s="2143"/>
    </row>
    <row r="6672" spans="2:14" x14ac:dyDescent="0.35">
      <c r="B6672" s="2143"/>
      <c r="N6672" s="2143"/>
    </row>
    <row r="6673" spans="2:14" x14ac:dyDescent="0.35">
      <c r="B6673" s="2143"/>
      <c r="N6673" s="2143"/>
    </row>
    <row r="6674" spans="2:14" x14ac:dyDescent="0.35">
      <c r="B6674" s="2143"/>
      <c r="N6674" s="2143"/>
    </row>
    <row r="6675" spans="2:14" x14ac:dyDescent="0.35">
      <c r="B6675" s="2143"/>
      <c r="N6675" s="2143"/>
    </row>
    <row r="6676" spans="2:14" x14ac:dyDescent="0.35">
      <c r="B6676" s="2143"/>
      <c r="N6676" s="2143"/>
    </row>
    <row r="6677" spans="2:14" x14ac:dyDescent="0.35">
      <c r="B6677" s="2143"/>
      <c r="N6677" s="2143"/>
    </row>
    <row r="6678" spans="2:14" x14ac:dyDescent="0.35">
      <c r="B6678" s="2143"/>
      <c r="N6678" s="2143"/>
    </row>
    <row r="6679" spans="2:14" x14ac:dyDescent="0.35">
      <c r="B6679" s="2143"/>
      <c r="N6679" s="2143"/>
    </row>
    <row r="6680" spans="2:14" x14ac:dyDescent="0.35">
      <c r="B6680" s="2143"/>
      <c r="N6680" s="2143"/>
    </row>
    <row r="6681" spans="2:14" x14ac:dyDescent="0.35">
      <c r="B6681" s="2143"/>
      <c r="N6681" s="2143"/>
    </row>
    <row r="6682" spans="2:14" x14ac:dyDescent="0.35">
      <c r="B6682" s="2143"/>
      <c r="N6682" s="2143"/>
    </row>
    <row r="6683" spans="2:14" x14ac:dyDescent="0.35">
      <c r="B6683" s="2143"/>
      <c r="N6683" s="2143"/>
    </row>
    <row r="6684" spans="2:14" x14ac:dyDescent="0.35">
      <c r="B6684" s="2143"/>
      <c r="N6684" s="2143"/>
    </row>
    <row r="6685" spans="2:14" x14ac:dyDescent="0.35">
      <c r="B6685" s="2143"/>
      <c r="N6685" s="2143"/>
    </row>
    <row r="6686" spans="2:14" x14ac:dyDescent="0.35">
      <c r="B6686" s="2143"/>
      <c r="N6686" s="2143"/>
    </row>
    <row r="6687" spans="2:14" x14ac:dyDescent="0.35">
      <c r="B6687" s="2143"/>
      <c r="N6687" s="2143"/>
    </row>
    <row r="6688" spans="2:14" x14ac:dyDescent="0.35">
      <c r="B6688" s="2143"/>
      <c r="N6688" s="2143"/>
    </row>
    <row r="6689" spans="2:14" x14ac:dyDescent="0.35">
      <c r="B6689" s="2143"/>
      <c r="N6689" s="2143"/>
    </row>
    <row r="6690" spans="2:14" x14ac:dyDescent="0.35">
      <c r="B6690" s="2143"/>
      <c r="N6690" s="2143"/>
    </row>
    <row r="6691" spans="2:14" x14ac:dyDescent="0.35">
      <c r="B6691" s="2143"/>
      <c r="N6691" s="2143"/>
    </row>
    <row r="6692" spans="2:14" x14ac:dyDescent="0.35">
      <c r="B6692" s="2143"/>
      <c r="N6692" s="2143"/>
    </row>
    <row r="6693" spans="2:14" x14ac:dyDescent="0.35">
      <c r="B6693" s="2143"/>
      <c r="N6693" s="2143"/>
    </row>
    <row r="6694" spans="2:14" x14ac:dyDescent="0.35">
      <c r="B6694" s="2143"/>
      <c r="N6694" s="2143"/>
    </row>
    <row r="6695" spans="2:14" x14ac:dyDescent="0.35">
      <c r="B6695" s="2143"/>
      <c r="N6695" s="2143"/>
    </row>
    <row r="6696" spans="2:14" x14ac:dyDescent="0.35">
      <c r="B6696" s="2143"/>
      <c r="N6696" s="2143"/>
    </row>
    <row r="6697" spans="2:14" x14ac:dyDescent="0.35">
      <c r="B6697" s="2143"/>
      <c r="N6697" s="2143"/>
    </row>
    <row r="6698" spans="2:14" x14ac:dyDescent="0.35">
      <c r="B6698" s="2143"/>
      <c r="N6698" s="2143"/>
    </row>
    <row r="6699" spans="2:14" x14ac:dyDescent="0.35">
      <c r="B6699" s="2143"/>
      <c r="N6699" s="2143"/>
    </row>
    <row r="6700" spans="2:14" x14ac:dyDescent="0.35">
      <c r="B6700" s="2143"/>
      <c r="N6700" s="2143"/>
    </row>
    <row r="6701" spans="2:14" x14ac:dyDescent="0.35">
      <c r="B6701" s="2143"/>
      <c r="N6701" s="2143"/>
    </row>
    <row r="6702" spans="2:14" x14ac:dyDescent="0.35">
      <c r="B6702" s="2143"/>
      <c r="N6702" s="2143"/>
    </row>
    <row r="6703" spans="2:14" x14ac:dyDescent="0.35">
      <c r="B6703" s="2143"/>
      <c r="N6703" s="2143"/>
    </row>
    <row r="6704" spans="2:14" x14ac:dyDescent="0.35">
      <c r="B6704" s="2143"/>
      <c r="N6704" s="2143"/>
    </row>
    <row r="6705" spans="2:14" x14ac:dyDescent="0.35">
      <c r="B6705" s="2143"/>
      <c r="N6705" s="2143"/>
    </row>
    <row r="6706" spans="2:14" x14ac:dyDescent="0.35">
      <c r="B6706" s="2143"/>
      <c r="N6706" s="2143"/>
    </row>
    <row r="6707" spans="2:14" x14ac:dyDescent="0.35">
      <c r="B6707" s="2143"/>
      <c r="N6707" s="2143"/>
    </row>
    <row r="6708" spans="2:14" x14ac:dyDescent="0.35">
      <c r="B6708" s="2143"/>
      <c r="N6708" s="2143"/>
    </row>
    <row r="6709" spans="2:14" x14ac:dyDescent="0.35">
      <c r="B6709" s="2143"/>
      <c r="N6709" s="2143"/>
    </row>
    <row r="6710" spans="2:14" x14ac:dyDescent="0.35">
      <c r="B6710" s="2143"/>
      <c r="N6710" s="2143"/>
    </row>
    <row r="6711" spans="2:14" x14ac:dyDescent="0.35">
      <c r="B6711" s="2143"/>
      <c r="N6711" s="2143"/>
    </row>
    <row r="6712" spans="2:14" x14ac:dyDescent="0.35">
      <c r="B6712" s="2143"/>
      <c r="N6712" s="2143"/>
    </row>
    <row r="6713" spans="2:14" x14ac:dyDescent="0.35">
      <c r="B6713" s="2143"/>
      <c r="N6713" s="2143"/>
    </row>
    <row r="6714" spans="2:14" x14ac:dyDescent="0.35">
      <c r="B6714" s="2143"/>
      <c r="N6714" s="2143"/>
    </row>
    <row r="6715" spans="2:14" x14ac:dyDescent="0.35">
      <c r="B6715" s="2143"/>
      <c r="N6715" s="2143"/>
    </row>
    <row r="6716" spans="2:14" x14ac:dyDescent="0.35">
      <c r="B6716" s="2143"/>
      <c r="N6716" s="2143"/>
    </row>
    <row r="6717" spans="2:14" x14ac:dyDescent="0.35">
      <c r="B6717" s="2143"/>
      <c r="N6717" s="2143"/>
    </row>
    <row r="6718" spans="2:14" x14ac:dyDescent="0.35">
      <c r="B6718" s="2143"/>
      <c r="N6718" s="2143"/>
    </row>
    <row r="6719" spans="2:14" x14ac:dyDescent="0.35">
      <c r="B6719" s="2143"/>
      <c r="N6719" s="2143"/>
    </row>
    <row r="6720" spans="2:14" x14ac:dyDescent="0.35">
      <c r="B6720" s="2143"/>
      <c r="N6720" s="2143"/>
    </row>
    <row r="6721" spans="2:14" x14ac:dyDescent="0.35">
      <c r="B6721" s="2143"/>
      <c r="N6721" s="2143"/>
    </row>
    <row r="6722" spans="2:14" x14ac:dyDescent="0.35">
      <c r="B6722" s="2143"/>
      <c r="N6722" s="2143"/>
    </row>
    <row r="6723" spans="2:14" x14ac:dyDescent="0.35">
      <c r="B6723" s="2143"/>
      <c r="N6723" s="2143"/>
    </row>
    <row r="6724" spans="2:14" x14ac:dyDescent="0.35">
      <c r="B6724" s="2143"/>
      <c r="N6724" s="2143"/>
    </row>
    <row r="6725" spans="2:14" x14ac:dyDescent="0.35">
      <c r="B6725" s="2143"/>
      <c r="N6725" s="2143"/>
    </row>
    <row r="6726" spans="2:14" x14ac:dyDescent="0.35">
      <c r="B6726" s="2143"/>
      <c r="N6726" s="2143"/>
    </row>
    <row r="6727" spans="2:14" x14ac:dyDescent="0.35">
      <c r="B6727" s="2143"/>
      <c r="N6727" s="2143"/>
    </row>
    <row r="6728" spans="2:14" x14ac:dyDescent="0.35">
      <c r="B6728" s="2143"/>
      <c r="N6728" s="2143"/>
    </row>
    <row r="6729" spans="2:14" x14ac:dyDescent="0.35">
      <c r="B6729" s="2143"/>
      <c r="N6729" s="2143"/>
    </row>
    <row r="6730" spans="2:14" x14ac:dyDescent="0.35">
      <c r="B6730" s="2143"/>
      <c r="N6730" s="2143"/>
    </row>
    <row r="6731" spans="2:14" x14ac:dyDescent="0.35">
      <c r="B6731" s="2143"/>
      <c r="N6731" s="2143"/>
    </row>
    <row r="6732" spans="2:14" x14ac:dyDescent="0.35">
      <c r="B6732" s="2143"/>
      <c r="N6732" s="2143"/>
    </row>
    <row r="6733" spans="2:14" x14ac:dyDescent="0.35">
      <c r="B6733" s="2143"/>
      <c r="N6733" s="2143"/>
    </row>
    <row r="6734" spans="2:14" x14ac:dyDescent="0.35">
      <c r="B6734" s="2143"/>
      <c r="N6734" s="2143"/>
    </row>
    <row r="6735" spans="2:14" x14ac:dyDescent="0.35">
      <c r="B6735" s="2143"/>
      <c r="N6735" s="2143"/>
    </row>
    <row r="6736" spans="2:14" x14ac:dyDescent="0.35">
      <c r="B6736" s="2143"/>
      <c r="N6736" s="2143"/>
    </row>
    <row r="6737" spans="2:14" x14ac:dyDescent="0.35">
      <c r="B6737" s="2143"/>
      <c r="N6737" s="2143"/>
    </row>
    <row r="6738" spans="2:14" x14ac:dyDescent="0.35">
      <c r="B6738" s="2143"/>
      <c r="N6738" s="2143"/>
    </row>
    <row r="6739" spans="2:14" x14ac:dyDescent="0.35">
      <c r="B6739" s="2143"/>
      <c r="N6739" s="2143"/>
    </row>
    <row r="6740" spans="2:14" x14ac:dyDescent="0.35">
      <c r="B6740" s="2143"/>
      <c r="N6740" s="2143"/>
    </row>
    <row r="6741" spans="2:14" x14ac:dyDescent="0.35">
      <c r="B6741" s="2143"/>
      <c r="N6741" s="2143"/>
    </row>
    <row r="6742" spans="2:14" x14ac:dyDescent="0.35">
      <c r="B6742" s="2143"/>
      <c r="N6742" s="2143"/>
    </row>
    <row r="6743" spans="2:14" x14ac:dyDescent="0.35">
      <c r="B6743" s="2143"/>
      <c r="N6743" s="2143"/>
    </row>
    <row r="6744" spans="2:14" x14ac:dyDescent="0.35">
      <c r="B6744" s="2143"/>
      <c r="N6744" s="2143"/>
    </row>
    <row r="6745" spans="2:14" x14ac:dyDescent="0.35">
      <c r="B6745" s="2143"/>
      <c r="N6745" s="2143"/>
    </row>
    <row r="6746" spans="2:14" x14ac:dyDescent="0.35">
      <c r="B6746" s="2143"/>
      <c r="N6746" s="2143"/>
    </row>
    <row r="6747" spans="2:14" x14ac:dyDescent="0.35">
      <c r="B6747" s="2143"/>
      <c r="N6747" s="2143"/>
    </row>
    <row r="6748" spans="2:14" x14ac:dyDescent="0.35">
      <c r="B6748" s="2143"/>
      <c r="N6748" s="2143"/>
    </row>
    <row r="6749" spans="2:14" x14ac:dyDescent="0.35">
      <c r="B6749" s="2143"/>
      <c r="N6749" s="2143"/>
    </row>
    <row r="6750" spans="2:14" x14ac:dyDescent="0.35">
      <c r="B6750" s="2143"/>
      <c r="N6750" s="2143"/>
    </row>
    <row r="6751" spans="2:14" x14ac:dyDescent="0.35">
      <c r="B6751" s="2143"/>
      <c r="N6751" s="2143"/>
    </row>
    <row r="6752" spans="2:14" x14ac:dyDescent="0.35">
      <c r="B6752" s="2143"/>
      <c r="N6752" s="2143"/>
    </row>
    <row r="6753" spans="2:14" x14ac:dyDescent="0.35">
      <c r="B6753" s="2143"/>
      <c r="N6753" s="2143"/>
    </row>
    <row r="6754" spans="2:14" x14ac:dyDescent="0.35">
      <c r="B6754" s="2143"/>
      <c r="N6754" s="2143"/>
    </row>
    <row r="6755" spans="2:14" x14ac:dyDescent="0.35">
      <c r="B6755" s="2143"/>
      <c r="N6755" s="2143"/>
    </row>
    <row r="6756" spans="2:14" x14ac:dyDescent="0.35">
      <c r="B6756" s="2143"/>
      <c r="N6756" s="2143"/>
    </row>
    <row r="6757" spans="2:14" x14ac:dyDescent="0.35">
      <c r="B6757" s="2143"/>
      <c r="N6757" s="2143"/>
    </row>
    <row r="6758" spans="2:14" x14ac:dyDescent="0.35">
      <c r="B6758" s="2143"/>
      <c r="N6758" s="2143"/>
    </row>
    <row r="6759" spans="2:14" x14ac:dyDescent="0.35">
      <c r="B6759" s="2143"/>
      <c r="N6759" s="2143"/>
    </row>
    <row r="6760" spans="2:14" x14ac:dyDescent="0.35">
      <c r="B6760" s="2143"/>
      <c r="N6760" s="2143"/>
    </row>
    <row r="6761" spans="2:14" x14ac:dyDescent="0.35">
      <c r="B6761" s="2143"/>
      <c r="N6761" s="2143"/>
    </row>
    <row r="6762" spans="2:14" x14ac:dyDescent="0.35">
      <c r="B6762" s="2143"/>
      <c r="N6762" s="2143"/>
    </row>
    <row r="6763" spans="2:14" x14ac:dyDescent="0.35">
      <c r="B6763" s="2143"/>
      <c r="N6763" s="2143"/>
    </row>
    <row r="6764" spans="2:14" x14ac:dyDescent="0.35">
      <c r="B6764" s="2143"/>
      <c r="N6764" s="2143"/>
    </row>
    <row r="6765" spans="2:14" x14ac:dyDescent="0.35">
      <c r="B6765" s="2143"/>
      <c r="N6765" s="2143"/>
    </row>
    <row r="6766" spans="2:14" x14ac:dyDescent="0.35">
      <c r="B6766" s="2143"/>
      <c r="N6766" s="2143"/>
    </row>
    <row r="6767" spans="2:14" x14ac:dyDescent="0.35">
      <c r="B6767" s="2143"/>
      <c r="N6767" s="2143"/>
    </row>
    <row r="6768" spans="2:14" x14ac:dyDescent="0.35">
      <c r="B6768" s="2143"/>
      <c r="N6768" s="2143"/>
    </row>
    <row r="6769" spans="2:14" x14ac:dyDescent="0.35">
      <c r="B6769" s="2143"/>
      <c r="N6769" s="2143"/>
    </row>
    <row r="6770" spans="2:14" x14ac:dyDescent="0.35">
      <c r="B6770" s="2143"/>
      <c r="N6770" s="2143"/>
    </row>
    <row r="6771" spans="2:14" x14ac:dyDescent="0.35">
      <c r="B6771" s="2143"/>
      <c r="N6771" s="2143"/>
    </row>
    <row r="6772" spans="2:14" x14ac:dyDescent="0.35">
      <c r="B6772" s="2143"/>
      <c r="N6772" s="2143"/>
    </row>
    <row r="6773" spans="2:14" x14ac:dyDescent="0.35">
      <c r="B6773" s="2143"/>
      <c r="N6773" s="2143"/>
    </row>
    <row r="6774" spans="2:14" x14ac:dyDescent="0.35">
      <c r="B6774" s="2143"/>
      <c r="N6774" s="2143"/>
    </row>
    <row r="6775" spans="2:14" x14ac:dyDescent="0.35">
      <c r="B6775" s="2143"/>
      <c r="N6775" s="2143"/>
    </row>
    <row r="6776" spans="2:14" x14ac:dyDescent="0.35">
      <c r="B6776" s="2143"/>
      <c r="N6776" s="2143"/>
    </row>
    <row r="6777" spans="2:14" x14ac:dyDescent="0.35">
      <c r="B6777" s="2143"/>
      <c r="N6777" s="2143"/>
    </row>
    <row r="6778" spans="2:14" x14ac:dyDescent="0.35">
      <c r="B6778" s="2143"/>
      <c r="N6778" s="2143"/>
    </row>
    <row r="6779" spans="2:14" x14ac:dyDescent="0.35">
      <c r="B6779" s="2143"/>
      <c r="N6779" s="2143"/>
    </row>
    <row r="6780" spans="2:14" x14ac:dyDescent="0.35">
      <c r="B6780" s="2143"/>
      <c r="N6780" s="2143"/>
    </row>
    <row r="6781" spans="2:14" x14ac:dyDescent="0.35">
      <c r="B6781" s="2143"/>
      <c r="N6781" s="2143"/>
    </row>
    <row r="6782" spans="2:14" x14ac:dyDescent="0.35">
      <c r="B6782" s="2143"/>
      <c r="N6782" s="2143"/>
    </row>
    <row r="6783" spans="2:14" x14ac:dyDescent="0.35">
      <c r="B6783" s="2143"/>
      <c r="N6783" s="2143"/>
    </row>
    <row r="6784" spans="2:14" x14ac:dyDescent="0.35">
      <c r="B6784" s="2143"/>
      <c r="N6784" s="2143"/>
    </row>
    <row r="6785" spans="2:14" x14ac:dyDescent="0.35">
      <c r="B6785" s="2143"/>
      <c r="N6785" s="2143"/>
    </row>
    <row r="6786" spans="2:14" x14ac:dyDescent="0.35">
      <c r="B6786" s="2143"/>
      <c r="N6786" s="2143"/>
    </row>
    <row r="6787" spans="2:14" x14ac:dyDescent="0.35">
      <c r="B6787" s="2143"/>
      <c r="N6787" s="2143"/>
    </row>
    <row r="6788" spans="2:14" x14ac:dyDescent="0.35">
      <c r="B6788" s="2143"/>
      <c r="N6788" s="2143"/>
    </row>
    <row r="6789" spans="2:14" x14ac:dyDescent="0.35">
      <c r="B6789" s="2143"/>
      <c r="N6789" s="2143"/>
    </row>
    <row r="6790" spans="2:14" x14ac:dyDescent="0.35">
      <c r="B6790" s="2143"/>
      <c r="N6790" s="2143"/>
    </row>
    <row r="6791" spans="2:14" x14ac:dyDescent="0.35">
      <c r="B6791" s="2143"/>
      <c r="N6791" s="2143"/>
    </row>
    <row r="6792" spans="2:14" x14ac:dyDescent="0.35">
      <c r="B6792" s="2143"/>
      <c r="N6792" s="2143"/>
    </row>
    <row r="6793" spans="2:14" x14ac:dyDescent="0.35">
      <c r="B6793" s="2143"/>
      <c r="N6793" s="2143"/>
    </row>
    <row r="6794" spans="2:14" x14ac:dyDescent="0.35">
      <c r="B6794" s="2143"/>
      <c r="N6794" s="2143"/>
    </row>
    <row r="6795" spans="2:14" x14ac:dyDescent="0.35">
      <c r="B6795" s="2143"/>
      <c r="N6795" s="2143"/>
    </row>
    <row r="6796" spans="2:14" x14ac:dyDescent="0.35">
      <c r="B6796" s="2143"/>
      <c r="N6796" s="2143"/>
    </row>
    <row r="6797" spans="2:14" x14ac:dyDescent="0.35">
      <c r="B6797" s="2143"/>
      <c r="N6797" s="2143"/>
    </row>
    <row r="6798" spans="2:14" x14ac:dyDescent="0.35">
      <c r="B6798" s="2143"/>
      <c r="N6798" s="2143"/>
    </row>
    <row r="6799" spans="2:14" x14ac:dyDescent="0.35">
      <c r="B6799" s="2143"/>
      <c r="N6799" s="2143"/>
    </row>
    <row r="6800" spans="2:14" x14ac:dyDescent="0.35">
      <c r="B6800" s="2143"/>
      <c r="N6800" s="2143"/>
    </row>
    <row r="6801" spans="2:14" x14ac:dyDescent="0.35">
      <c r="B6801" s="2143"/>
      <c r="N6801" s="2143"/>
    </row>
    <row r="6802" spans="2:14" x14ac:dyDescent="0.35">
      <c r="B6802" s="2143"/>
      <c r="N6802" s="2143"/>
    </row>
    <row r="6803" spans="2:14" x14ac:dyDescent="0.35">
      <c r="B6803" s="2143"/>
      <c r="N6803" s="2143"/>
    </row>
    <row r="6804" spans="2:14" x14ac:dyDescent="0.35">
      <c r="B6804" s="2143"/>
      <c r="N6804" s="2143"/>
    </row>
    <row r="6805" spans="2:14" x14ac:dyDescent="0.35">
      <c r="B6805" s="2143"/>
      <c r="N6805" s="2143"/>
    </row>
    <row r="6806" spans="2:14" x14ac:dyDescent="0.35">
      <c r="B6806" s="2143"/>
      <c r="N6806" s="2143"/>
    </row>
    <row r="6807" spans="2:14" x14ac:dyDescent="0.35">
      <c r="B6807" s="2143"/>
      <c r="N6807" s="2143"/>
    </row>
    <row r="6808" spans="2:14" x14ac:dyDescent="0.35">
      <c r="B6808" s="2143"/>
      <c r="N6808" s="2143"/>
    </row>
    <row r="6809" spans="2:14" x14ac:dyDescent="0.35">
      <c r="B6809" s="2143"/>
      <c r="N6809" s="2143"/>
    </row>
    <row r="6810" spans="2:14" x14ac:dyDescent="0.35">
      <c r="B6810" s="2143"/>
      <c r="N6810" s="2143"/>
    </row>
    <row r="6811" spans="2:14" x14ac:dyDescent="0.35">
      <c r="B6811" s="2143"/>
      <c r="N6811" s="2143"/>
    </row>
    <row r="6812" spans="2:14" x14ac:dyDescent="0.35">
      <c r="B6812" s="2143"/>
      <c r="N6812" s="2143"/>
    </row>
    <row r="6813" spans="2:14" x14ac:dyDescent="0.35">
      <c r="B6813" s="2143"/>
      <c r="N6813" s="2143"/>
    </row>
    <row r="6814" spans="2:14" x14ac:dyDescent="0.35">
      <c r="B6814" s="2143"/>
      <c r="N6814" s="2143"/>
    </row>
    <row r="6815" spans="2:14" x14ac:dyDescent="0.35">
      <c r="B6815" s="2143"/>
      <c r="N6815" s="2143"/>
    </row>
    <row r="6816" spans="2:14" x14ac:dyDescent="0.35">
      <c r="B6816" s="2143"/>
      <c r="N6816" s="2143"/>
    </row>
    <row r="6817" spans="2:14" x14ac:dyDescent="0.35">
      <c r="B6817" s="2143"/>
      <c r="N6817" s="2143"/>
    </row>
    <row r="6818" spans="2:14" x14ac:dyDescent="0.35">
      <c r="B6818" s="2143"/>
      <c r="N6818" s="2143"/>
    </row>
    <row r="6819" spans="2:14" x14ac:dyDescent="0.35">
      <c r="B6819" s="2143"/>
      <c r="N6819" s="2143"/>
    </row>
    <row r="6820" spans="2:14" x14ac:dyDescent="0.35">
      <c r="B6820" s="2143"/>
      <c r="N6820" s="2143"/>
    </row>
    <row r="6821" spans="2:14" x14ac:dyDescent="0.35">
      <c r="B6821" s="2143"/>
      <c r="N6821" s="2143"/>
    </row>
    <row r="6822" spans="2:14" x14ac:dyDescent="0.35">
      <c r="B6822" s="2143"/>
      <c r="N6822" s="2143"/>
    </row>
    <row r="6823" spans="2:14" x14ac:dyDescent="0.35">
      <c r="B6823" s="2143"/>
      <c r="N6823" s="2143"/>
    </row>
    <row r="6824" spans="2:14" x14ac:dyDescent="0.35">
      <c r="B6824" s="2143"/>
      <c r="N6824" s="2143"/>
    </row>
    <row r="6825" spans="2:14" x14ac:dyDescent="0.35">
      <c r="B6825" s="2143"/>
      <c r="N6825" s="2143"/>
    </row>
    <row r="6826" spans="2:14" x14ac:dyDescent="0.35">
      <c r="B6826" s="2143"/>
      <c r="N6826" s="2143"/>
    </row>
    <row r="6827" spans="2:14" x14ac:dyDescent="0.35">
      <c r="B6827" s="2143"/>
      <c r="N6827" s="2143"/>
    </row>
    <row r="6828" spans="2:14" x14ac:dyDescent="0.35">
      <c r="B6828" s="2143"/>
      <c r="N6828" s="2143"/>
    </row>
    <row r="6829" spans="2:14" x14ac:dyDescent="0.35">
      <c r="B6829" s="2143"/>
      <c r="N6829" s="2143"/>
    </row>
    <row r="6830" spans="2:14" x14ac:dyDescent="0.35">
      <c r="B6830" s="2143"/>
      <c r="N6830" s="2143"/>
    </row>
    <row r="6831" spans="2:14" x14ac:dyDescent="0.35">
      <c r="B6831" s="2143"/>
      <c r="N6831" s="2143"/>
    </row>
    <row r="6832" spans="2:14" x14ac:dyDescent="0.35">
      <c r="B6832" s="2143"/>
      <c r="N6832" s="2143"/>
    </row>
    <row r="6833" spans="2:14" x14ac:dyDescent="0.35">
      <c r="B6833" s="2143"/>
      <c r="N6833" s="2143"/>
    </row>
    <row r="6834" spans="2:14" x14ac:dyDescent="0.35">
      <c r="B6834" s="2143"/>
      <c r="N6834" s="2143"/>
    </row>
    <row r="6835" spans="2:14" x14ac:dyDescent="0.35">
      <c r="B6835" s="2143"/>
      <c r="N6835" s="2143"/>
    </row>
    <row r="6836" spans="2:14" x14ac:dyDescent="0.35">
      <c r="B6836" s="2143"/>
      <c r="N6836" s="2143"/>
    </row>
    <row r="6837" spans="2:14" x14ac:dyDescent="0.35">
      <c r="B6837" s="2143"/>
      <c r="N6837" s="2143"/>
    </row>
    <row r="6838" spans="2:14" x14ac:dyDescent="0.35">
      <c r="B6838" s="2143"/>
      <c r="N6838" s="2143"/>
    </row>
    <row r="6839" spans="2:14" x14ac:dyDescent="0.35">
      <c r="B6839" s="2143"/>
      <c r="N6839" s="2143"/>
    </row>
    <row r="6840" spans="2:14" x14ac:dyDescent="0.35">
      <c r="B6840" s="2143"/>
      <c r="N6840" s="2143"/>
    </row>
    <row r="6841" spans="2:14" x14ac:dyDescent="0.35">
      <c r="B6841" s="2143"/>
      <c r="N6841" s="2143"/>
    </row>
    <row r="6842" spans="2:14" x14ac:dyDescent="0.35">
      <c r="B6842" s="2143"/>
      <c r="N6842" s="2143"/>
    </row>
    <row r="6843" spans="2:14" x14ac:dyDescent="0.35">
      <c r="B6843" s="2143"/>
      <c r="N6843" s="2143"/>
    </row>
    <row r="6844" spans="2:14" x14ac:dyDescent="0.35">
      <c r="B6844" s="2143"/>
      <c r="N6844" s="2143"/>
    </row>
    <row r="6845" spans="2:14" x14ac:dyDescent="0.35">
      <c r="B6845" s="2143"/>
      <c r="N6845" s="2143"/>
    </row>
    <row r="6846" spans="2:14" x14ac:dyDescent="0.35">
      <c r="B6846" s="2143"/>
      <c r="N6846" s="2143"/>
    </row>
    <row r="6847" spans="2:14" x14ac:dyDescent="0.35">
      <c r="B6847" s="2143"/>
      <c r="N6847" s="2143"/>
    </row>
    <row r="6848" spans="2:14" x14ac:dyDescent="0.35">
      <c r="B6848" s="2143"/>
      <c r="N6848" s="2143"/>
    </row>
    <row r="6849" spans="2:14" x14ac:dyDescent="0.35">
      <c r="B6849" s="2143"/>
      <c r="N6849" s="2143"/>
    </row>
    <row r="6850" spans="2:14" x14ac:dyDescent="0.35">
      <c r="B6850" s="2143"/>
      <c r="N6850" s="2143"/>
    </row>
    <row r="6851" spans="2:14" x14ac:dyDescent="0.35">
      <c r="B6851" s="2143"/>
      <c r="N6851" s="2143"/>
    </row>
    <row r="6852" spans="2:14" x14ac:dyDescent="0.35">
      <c r="B6852" s="2143"/>
      <c r="N6852" s="2143"/>
    </row>
    <row r="6853" spans="2:14" x14ac:dyDescent="0.35">
      <c r="B6853" s="2143"/>
      <c r="N6853" s="2143"/>
    </row>
    <row r="6854" spans="2:14" x14ac:dyDescent="0.35">
      <c r="B6854" s="2143"/>
      <c r="N6854" s="2143"/>
    </row>
    <row r="6855" spans="2:14" x14ac:dyDescent="0.35">
      <c r="B6855" s="2143"/>
      <c r="N6855" s="2143"/>
    </row>
    <row r="6856" spans="2:14" x14ac:dyDescent="0.35">
      <c r="B6856" s="2143"/>
      <c r="N6856" s="2143"/>
    </row>
    <row r="6857" spans="2:14" x14ac:dyDescent="0.35">
      <c r="B6857" s="2143"/>
      <c r="N6857" s="2143"/>
    </row>
    <row r="6858" spans="2:14" x14ac:dyDescent="0.35">
      <c r="B6858" s="2143"/>
      <c r="N6858" s="2143"/>
    </row>
    <row r="6859" spans="2:14" x14ac:dyDescent="0.35">
      <c r="B6859" s="2143"/>
      <c r="N6859" s="2143"/>
    </row>
    <row r="6860" spans="2:14" x14ac:dyDescent="0.35">
      <c r="B6860" s="2143"/>
      <c r="N6860" s="2143"/>
    </row>
    <row r="6861" spans="2:14" x14ac:dyDescent="0.35">
      <c r="B6861" s="2143"/>
      <c r="N6861" s="2143"/>
    </row>
    <row r="6862" spans="2:14" x14ac:dyDescent="0.35">
      <c r="B6862" s="2143"/>
      <c r="N6862" s="2143"/>
    </row>
    <row r="6863" spans="2:14" x14ac:dyDescent="0.35">
      <c r="B6863" s="2143"/>
      <c r="N6863" s="2143"/>
    </row>
    <row r="6864" spans="2:14" x14ac:dyDescent="0.35">
      <c r="B6864" s="2143"/>
      <c r="N6864" s="2143"/>
    </row>
    <row r="6865" spans="2:14" x14ac:dyDescent="0.35">
      <c r="B6865" s="2143"/>
      <c r="N6865" s="2143"/>
    </row>
    <row r="6866" spans="2:14" x14ac:dyDescent="0.35">
      <c r="B6866" s="2143"/>
      <c r="N6866" s="2143"/>
    </row>
    <row r="6867" spans="2:14" x14ac:dyDescent="0.35">
      <c r="B6867" s="2143"/>
      <c r="N6867" s="2143"/>
    </row>
    <row r="6868" spans="2:14" x14ac:dyDescent="0.35">
      <c r="B6868" s="2143"/>
      <c r="N6868" s="2143"/>
    </row>
    <row r="6869" spans="2:14" x14ac:dyDescent="0.35">
      <c r="B6869" s="2143"/>
      <c r="N6869" s="2143"/>
    </row>
    <row r="6870" spans="2:14" x14ac:dyDescent="0.35">
      <c r="B6870" s="2143"/>
      <c r="N6870" s="2143"/>
    </row>
    <row r="6871" spans="2:14" x14ac:dyDescent="0.35">
      <c r="B6871" s="2143"/>
      <c r="N6871" s="2143"/>
    </row>
    <row r="6872" spans="2:14" x14ac:dyDescent="0.35">
      <c r="B6872" s="2143"/>
      <c r="N6872" s="2143"/>
    </row>
    <row r="6873" spans="2:14" x14ac:dyDescent="0.35">
      <c r="B6873" s="2143"/>
      <c r="N6873" s="2143"/>
    </row>
    <row r="6874" spans="2:14" x14ac:dyDescent="0.35">
      <c r="B6874" s="2143"/>
      <c r="N6874" s="2143"/>
    </row>
    <row r="6875" spans="2:14" x14ac:dyDescent="0.35">
      <c r="B6875" s="2143"/>
      <c r="N6875" s="2143"/>
    </row>
    <row r="6876" spans="2:14" x14ac:dyDescent="0.35">
      <c r="B6876" s="2143"/>
      <c r="N6876" s="2143"/>
    </row>
    <row r="6877" spans="2:14" x14ac:dyDescent="0.35">
      <c r="B6877" s="2143"/>
      <c r="N6877" s="2143"/>
    </row>
    <row r="6878" spans="2:14" x14ac:dyDescent="0.35">
      <c r="B6878" s="2143"/>
      <c r="N6878" s="2143"/>
    </row>
    <row r="6879" spans="2:14" x14ac:dyDescent="0.35">
      <c r="B6879" s="2143"/>
      <c r="N6879" s="2143"/>
    </row>
    <row r="6880" spans="2:14" x14ac:dyDescent="0.35">
      <c r="B6880" s="2143"/>
      <c r="N6880" s="2143"/>
    </row>
    <row r="6881" spans="2:14" x14ac:dyDescent="0.35">
      <c r="B6881" s="2143"/>
      <c r="N6881" s="2143"/>
    </row>
    <row r="6882" spans="2:14" x14ac:dyDescent="0.35">
      <c r="B6882" s="2143"/>
      <c r="N6882" s="2143"/>
    </row>
    <row r="6883" spans="2:14" x14ac:dyDescent="0.35">
      <c r="B6883" s="2143"/>
      <c r="N6883" s="2143"/>
    </row>
    <row r="6884" spans="2:14" x14ac:dyDescent="0.35">
      <c r="B6884" s="2143"/>
      <c r="N6884" s="2143"/>
    </row>
    <row r="6885" spans="2:14" x14ac:dyDescent="0.35">
      <c r="B6885" s="2143"/>
      <c r="N6885" s="2143"/>
    </row>
    <row r="6886" spans="2:14" x14ac:dyDescent="0.35">
      <c r="B6886" s="2143"/>
      <c r="N6886" s="2143"/>
    </row>
    <row r="6887" spans="2:14" x14ac:dyDescent="0.35">
      <c r="B6887" s="2143"/>
      <c r="N6887" s="2143"/>
    </row>
    <row r="6888" spans="2:14" x14ac:dyDescent="0.35">
      <c r="B6888" s="2143"/>
      <c r="N6888" s="2143"/>
    </row>
    <row r="6889" spans="2:14" x14ac:dyDescent="0.35">
      <c r="B6889" s="2143"/>
      <c r="N6889" s="2143"/>
    </row>
    <row r="6890" spans="2:14" x14ac:dyDescent="0.35">
      <c r="B6890" s="2143"/>
      <c r="N6890" s="2143"/>
    </row>
    <row r="6891" spans="2:14" x14ac:dyDescent="0.35">
      <c r="B6891" s="2143"/>
      <c r="N6891" s="2143"/>
    </row>
    <row r="6892" spans="2:14" x14ac:dyDescent="0.35">
      <c r="B6892" s="2143"/>
      <c r="N6892" s="2143"/>
    </row>
    <row r="6893" spans="2:14" x14ac:dyDescent="0.35">
      <c r="B6893" s="2143"/>
      <c r="N6893" s="2143"/>
    </row>
    <row r="6894" spans="2:14" x14ac:dyDescent="0.35">
      <c r="B6894" s="2143"/>
      <c r="N6894" s="2143"/>
    </row>
    <row r="6895" spans="2:14" x14ac:dyDescent="0.35">
      <c r="B6895" s="2143"/>
      <c r="N6895" s="2143"/>
    </row>
    <row r="6896" spans="2:14" x14ac:dyDescent="0.35">
      <c r="B6896" s="2143"/>
      <c r="N6896" s="2143"/>
    </row>
    <row r="6897" spans="2:14" x14ac:dyDescent="0.35">
      <c r="B6897" s="2143"/>
      <c r="N6897" s="2143"/>
    </row>
    <row r="6898" spans="2:14" x14ac:dyDescent="0.35">
      <c r="B6898" s="2143"/>
      <c r="N6898" s="2143"/>
    </row>
    <row r="6899" spans="2:14" x14ac:dyDescent="0.35">
      <c r="B6899" s="2143"/>
      <c r="N6899" s="2143"/>
    </row>
    <row r="6900" spans="2:14" x14ac:dyDescent="0.35">
      <c r="B6900" s="2143"/>
      <c r="N6900" s="2143"/>
    </row>
    <row r="6901" spans="2:14" x14ac:dyDescent="0.35">
      <c r="B6901" s="2143"/>
      <c r="N6901" s="2143"/>
    </row>
    <row r="6902" spans="2:14" x14ac:dyDescent="0.35">
      <c r="B6902" s="2143"/>
      <c r="N6902" s="2143"/>
    </row>
    <row r="6903" spans="2:14" x14ac:dyDescent="0.35">
      <c r="B6903" s="2143"/>
      <c r="N6903" s="2143"/>
    </row>
    <row r="6904" spans="2:14" x14ac:dyDescent="0.35">
      <c r="B6904" s="2143"/>
      <c r="N6904" s="2143"/>
    </row>
    <row r="6905" spans="2:14" x14ac:dyDescent="0.35">
      <c r="B6905" s="2143"/>
      <c r="N6905" s="2143"/>
    </row>
    <row r="6906" spans="2:14" x14ac:dyDescent="0.35">
      <c r="B6906" s="2143"/>
      <c r="N6906" s="2143"/>
    </row>
    <row r="6907" spans="2:14" x14ac:dyDescent="0.35">
      <c r="B6907" s="2143"/>
      <c r="N6907" s="2143"/>
    </row>
    <row r="6908" spans="2:14" x14ac:dyDescent="0.35">
      <c r="B6908" s="2143"/>
      <c r="N6908" s="2143"/>
    </row>
    <row r="6909" spans="2:14" x14ac:dyDescent="0.35">
      <c r="B6909" s="2143"/>
      <c r="N6909" s="2143"/>
    </row>
    <row r="6910" spans="2:14" x14ac:dyDescent="0.35">
      <c r="B6910" s="2143"/>
      <c r="N6910" s="2143"/>
    </row>
    <row r="6911" spans="2:14" x14ac:dyDescent="0.35">
      <c r="B6911" s="2143"/>
      <c r="N6911" s="2143"/>
    </row>
    <row r="6912" spans="2:14" x14ac:dyDescent="0.35">
      <c r="B6912" s="2143"/>
      <c r="N6912" s="2143"/>
    </row>
    <row r="6913" spans="2:14" x14ac:dyDescent="0.35">
      <c r="B6913" s="2143"/>
      <c r="N6913" s="2143"/>
    </row>
    <row r="6914" spans="2:14" x14ac:dyDescent="0.35">
      <c r="B6914" s="2143"/>
      <c r="N6914" s="2143"/>
    </row>
    <row r="6915" spans="2:14" x14ac:dyDescent="0.35">
      <c r="B6915" s="2143"/>
      <c r="N6915" s="2143"/>
    </row>
    <row r="6916" spans="2:14" x14ac:dyDescent="0.35">
      <c r="B6916" s="2143"/>
      <c r="N6916" s="2143"/>
    </row>
    <row r="6917" spans="2:14" x14ac:dyDescent="0.35">
      <c r="B6917" s="2143"/>
      <c r="N6917" s="2143"/>
    </row>
    <row r="6918" spans="2:14" x14ac:dyDescent="0.35">
      <c r="B6918" s="2143"/>
      <c r="N6918" s="2143"/>
    </row>
    <row r="6919" spans="2:14" x14ac:dyDescent="0.35">
      <c r="B6919" s="2143"/>
      <c r="N6919" s="2143"/>
    </row>
    <row r="6920" spans="2:14" x14ac:dyDescent="0.35">
      <c r="B6920" s="2143"/>
      <c r="N6920" s="2143"/>
    </row>
    <row r="6921" spans="2:14" x14ac:dyDescent="0.35">
      <c r="B6921" s="2143"/>
      <c r="N6921" s="2143"/>
    </row>
    <row r="6922" spans="2:14" x14ac:dyDescent="0.35">
      <c r="B6922" s="2143"/>
      <c r="N6922" s="2143"/>
    </row>
    <row r="6923" spans="2:14" x14ac:dyDescent="0.35">
      <c r="B6923" s="2143"/>
      <c r="N6923" s="2143"/>
    </row>
    <row r="6924" spans="2:14" x14ac:dyDescent="0.35">
      <c r="B6924" s="2143"/>
      <c r="N6924" s="2143"/>
    </row>
    <row r="6925" spans="2:14" x14ac:dyDescent="0.35">
      <c r="B6925" s="2143"/>
      <c r="N6925" s="2143"/>
    </row>
    <row r="6926" spans="2:14" x14ac:dyDescent="0.35">
      <c r="B6926" s="2143"/>
      <c r="N6926" s="2143"/>
    </row>
    <row r="6927" spans="2:14" x14ac:dyDescent="0.35">
      <c r="B6927" s="2143"/>
      <c r="N6927" s="2143"/>
    </row>
    <row r="6928" spans="2:14" x14ac:dyDescent="0.35">
      <c r="B6928" s="2143"/>
      <c r="N6928" s="2143"/>
    </row>
    <row r="6929" spans="2:14" x14ac:dyDescent="0.35">
      <c r="B6929" s="2143"/>
      <c r="N6929" s="2143"/>
    </row>
    <row r="6930" spans="2:14" x14ac:dyDescent="0.35">
      <c r="B6930" s="2143"/>
      <c r="N6930" s="2143"/>
    </row>
    <row r="6931" spans="2:14" x14ac:dyDescent="0.35">
      <c r="B6931" s="2143"/>
      <c r="N6931" s="2143"/>
    </row>
    <row r="6932" spans="2:14" x14ac:dyDescent="0.35">
      <c r="B6932" s="2143"/>
      <c r="N6932" s="2143"/>
    </row>
    <row r="6933" spans="2:14" x14ac:dyDescent="0.35">
      <c r="B6933" s="2143"/>
      <c r="N6933" s="2143"/>
    </row>
    <row r="6934" spans="2:14" x14ac:dyDescent="0.35">
      <c r="B6934" s="2143"/>
      <c r="N6934" s="2143"/>
    </row>
    <row r="6935" spans="2:14" x14ac:dyDescent="0.35">
      <c r="B6935" s="2143"/>
      <c r="N6935" s="2143"/>
    </row>
    <row r="6936" spans="2:14" x14ac:dyDescent="0.35">
      <c r="B6936" s="2143"/>
      <c r="N6936" s="2143"/>
    </row>
    <row r="6937" spans="2:14" x14ac:dyDescent="0.35">
      <c r="B6937" s="2143"/>
      <c r="N6937" s="2143"/>
    </row>
    <row r="6938" spans="2:14" x14ac:dyDescent="0.35">
      <c r="B6938" s="2143"/>
      <c r="N6938" s="2143"/>
    </row>
    <row r="6939" spans="2:14" x14ac:dyDescent="0.35">
      <c r="B6939" s="2143"/>
      <c r="N6939" s="2143"/>
    </row>
    <row r="6940" spans="2:14" x14ac:dyDescent="0.35">
      <c r="B6940" s="2143"/>
      <c r="N6940" s="2143"/>
    </row>
    <row r="6941" spans="2:14" x14ac:dyDescent="0.35">
      <c r="B6941" s="2143"/>
      <c r="N6941" s="2143"/>
    </row>
    <row r="6942" spans="2:14" x14ac:dyDescent="0.35">
      <c r="B6942" s="2143"/>
      <c r="N6942" s="2143"/>
    </row>
    <row r="6943" spans="2:14" x14ac:dyDescent="0.35">
      <c r="B6943" s="2143"/>
      <c r="N6943" s="2143"/>
    </row>
    <row r="6944" spans="2:14" x14ac:dyDescent="0.35">
      <c r="B6944" s="2143"/>
      <c r="N6944" s="2143"/>
    </row>
    <row r="6945" spans="2:14" x14ac:dyDescent="0.35">
      <c r="B6945" s="2143"/>
      <c r="N6945" s="2143"/>
    </row>
    <row r="6946" spans="2:14" x14ac:dyDescent="0.35">
      <c r="B6946" s="2143"/>
      <c r="N6946" s="2143"/>
    </row>
    <row r="6947" spans="2:14" x14ac:dyDescent="0.35">
      <c r="B6947" s="2143"/>
      <c r="N6947" s="2143"/>
    </row>
    <row r="6948" spans="2:14" x14ac:dyDescent="0.35">
      <c r="B6948" s="2143"/>
      <c r="N6948" s="2143"/>
    </row>
    <row r="6949" spans="2:14" x14ac:dyDescent="0.35">
      <c r="B6949" s="2143"/>
      <c r="N6949" s="2143"/>
    </row>
    <row r="6950" spans="2:14" x14ac:dyDescent="0.35">
      <c r="B6950" s="2143"/>
      <c r="N6950" s="2143"/>
    </row>
    <row r="6951" spans="2:14" x14ac:dyDescent="0.35">
      <c r="B6951" s="2143"/>
      <c r="N6951" s="2143"/>
    </row>
    <row r="6952" spans="2:14" x14ac:dyDescent="0.35">
      <c r="B6952" s="2143"/>
      <c r="N6952" s="2143"/>
    </row>
    <row r="6953" spans="2:14" x14ac:dyDescent="0.35">
      <c r="B6953" s="2143"/>
      <c r="N6953" s="2143"/>
    </row>
    <row r="6954" spans="2:14" x14ac:dyDescent="0.35">
      <c r="B6954" s="2143"/>
      <c r="N6954" s="2143"/>
    </row>
    <row r="6955" spans="2:14" x14ac:dyDescent="0.35">
      <c r="B6955" s="2143"/>
      <c r="N6955" s="2143"/>
    </row>
    <row r="6956" spans="2:14" x14ac:dyDescent="0.35">
      <c r="B6956" s="2143"/>
      <c r="N6956" s="2143"/>
    </row>
    <row r="6957" spans="2:14" x14ac:dyDescent="0.35">
      <c r="B6957" s="2143"/>
      <c r="N6957" s="2143"/>
    </row>
    <row r="6958" spans="2:14" x14ac:dyDescent="0.35">
      <c r="B6958" s="2143"/>
      <c r="N6958" s="2143"/>
    </row>
    <row r="6959" spans="2:14" x14ac:dyDescent="0.35">
      <c r="B6959" s="2143"/>
      <c r="N6959" s="2143"/>
    </row>
    <row r="6960" spans="2:14" x14ac:dyDescent="0.35">
      <c r="B6960" s="2143"/>
      <c r="N6960" s="2143"/>
    </row>
    <row r="6961" spans="2:14" x14ac:dyDescent="0.35">
      <c r="B6961" s="2143"/>
      <c r="N6961" s="2143"/>
    </row>
    <row r="6962" spans="2:14" x14ac:dyDescent="0.35">
      <c r="B6962" s="2143"/>
      <c r="N6962" s="2143"/>
    </row>
    <row r="6963" spans="2:14" x14ac:dyDescent="0.35">
      <c r="B6963" s="2143"/>
      <c r="N6963" s="2143"/>
    </row>
    <row r="6964" spans="2:14" x14ac:dyDescent="0.35">
      <c r="B6964" s="2143"/>
      <c r="N6964" s="2143"/>
    </row>
    <row r="6965" spans="2:14" x14ac:dyDescent="0.35">
      <c r="B6965" s="2143"/>
      <c r="N6965" s="2143"/>
    </row>
    <row r="6966" spans="2:14" x14ac:dyDescent="0.35">
      <c r="B6966" s="2143"/>
      <c r="N6966" s="2143"/>
    </row>
    <row r="6967" spans="2:14" x14ac:dyDescent="0.35">
      <c r="B6967" s="2143"/>
      <c r="N6967" s="2143"/>
    </row>
    <row r="6968" spans="2:14" x14ac:dyDescent="0.35">
      <c r="B6968" s="2143"/>
      <c r="N6968" s="2143"/>
    </row>
    <row r="6969" spans="2:14" x14ac:dyDescent="0.35">
      <c r="B6969" s="2143"/>
      <c r="N6969" s="2143"/>
    </row>
    <row r="6970" spans="2:14" x14ac:dyDescent="0.35">
      <c r="B6970" s="2143"/>
      <c r="N6970" s="2143"/>
    </row>
    <row r="6971" spans="2:14" x14ac:dyDescent="0.35">
      <c r="B6971" s="2143"/>
      <c r="N6971" s="2143"/>
    </row>
    <row r="6972" spans="2:14" x14ac:dyDescent="0.35">
      <c r="B6972" s="2143"/>
      <c r="N6972" s="2143"/>
    </row>
    <row r="6973" spans="2:14" x14ac:dyDescent="0.35">
      <c r="B6973" s="2143"/>
      <c r="N6973" s="2143"/>
    </row>
    <row r="6974" spans="2:14" x14ac:dyDescent="0.35">
      <c r="B6974" s="2143"/>
      <c r="N6974" s="2143"/>
    </row>
    <row r="6975" spans="2:14" x14ac:dyDescent="0.35">
      <c r="B6975" s="2143"/>
      <c r="N6975" s="2143"/>
    </row>
    <row r="6976" spans="2:14" x14ac:dyDescent="0.35">
      <c r="B6976" s="2143"/>
      <c r="N6976" s="2143"/>
    </row>
    <row r="6977" spans="2:14" x14ac:dyDescent="0.35">
      <c r="B6977" s="2143"/>
      <c r="N6977" s="2143"/>
    </row>
    <row r="6978" spans="2:14" x14ac:dyDescent="0.35">
      <c r="B6978" s="2143"/>
      <c r="N6978" s="2143"/>
    </row>
    <row r="6979" spans="2:14" x14ac:dyDescent="0.35">
      <c r="B6979" s="2143"/>
      <c r="N6979" s="2143"/>
    </row>
    <row r="6980" spans="2:14" x14ac:dyDescent="0.35">
      <c r="B6980" s="2143"/>
      <c r="N6980" s="2143"/>
    </row>
    <row r="6981" spans="2:14" x14ac:dyDescent="0.35">
      <c r="B6981" s="2143"/>
      <c r="N6981" s="2143"/>
    </row>
    <row r="6982" spans="2:14" x14ac:dyDescent="0.35">
      <c r="B6982" s="2143"/>
      <c r="N6982" s="2143"/>
    </row>
    <row r="6983" spans="2:14" x14ac:dyDescent="0.35">
      <c r="B6983" s="2143"/>
      <c r="N6983" s="2143"/>
    </row>
    <row r="6984" spans="2:14" x14ac:dyDescent="0.35">
      <c r="B6984" s="2143"/>
      <c r="N6984" s="2143"/>
    </row>
    <row r="6985" spans="2:14" x14ac:dyDescent="0.35">
      <c r="B6985" s="2143"/>
      <c r="N6985" s="2143"/>
    </row>
    <row r="6986" spans="2:14" x14ac:dyDescent="0.35">
      <c r="B6986" s="2143"/>
      <c r="N6986" s="2143"/>
    </row>
    <row r="6987" spans="2:14" x14ac:dyDescent="0.35">
      <c r="B6987" s="2143"/>
      <c r="N6987" s="2143"/>
    </row>
    <row r="6988" spans="2:14" x14ac:dyDescent="0.35">
      <c r="B6988" s="2143"/>
      <c r="N6988" s="2143"/>
    </row>
    <row r="6989" spans="2:14" x14ac:dyDescent="0.35">
      <c r="B6989" s="2143"/>
      <c r="N6989" s="2143"/>
    </row>
    <row r="6990" spans="2:14" x14ac:dyDescent="0.35">
      <c r="B6990" s="2143"/>
      <c r="N6990" s="2143"/>
    </row>
    <row r="6991" spans="2:14" x14ac:dyDescent="0.35">
      <c r="B6991" s="2143"/>
      <c r="N6991" s="2143"/>
    </row>
    <row r="6992" spans="2:14" x14ac:dyDescent="0.35">
      <c r="B6992" s="2143"/>
      <c r="N6992" s="2143"/>
    </row>
    <row r="6993" spans="2:14" x14ac:dyDescent="0.35">
      <c r="B6993" s="2143"/>
      <c r="N6993" s="2143"/>
    </row>
    <row r="6994" spans="2:14" x14ac:dyDescent="0.35">
      <c r="B6994" s="2143"/>
      <c r="N6994" s="2143"/>
    </row>
    <row r="6995" spans="2:14" x14ac:dyDescent="0.35">
      <c r="B6995" s="2143"/>
      <c r="N6995" s="2143"/>
    </row>
    <row r="6996" spans="2:14" x14ac:dyDescent="0.35">
      <c r="B6996" s="2143"/>
      <c r="N6996" s="2143"/>
    </row>
    <row r="6997" spans="2:14" x14ac:dyDescent="0.35">
      <c r="B6997" s="2143"/>
      <c r="N6997" s="2143"/>
    </row>
    <row r="6998" spans="2:14" x14ac:dyDescent="0.35">
      <c r="B6998" s="2143"/>
      <c r="N6998" s="2143"/>
    </row>
    <row r="6999" spans="2:14" x14ac:dyDescent="0.35">
      <c r="B6999" s="2143"/>
      <c r="N6999" s="2143"/>
    </row>
    <row r="7000" spans="2:14" x14ac:dyDescent="0.35">
      <c r="B7000" s="2143"/>
      <c r="N7000" s="2143"/>
    </row>
    <row r="7001" spans="2:14" x14ac:dyDescent="0.35">
      <c r="B7001" s="2143"/>
      <c r="N7001" s="2143"/>
    </row>
    <row r="7002" spans="2:14" x14ac:dyDescent="0.35">
      <c r="B7002" s="2143"/>
      <c r="N7002" s="2143"/>
    </row>
    <row r="7003" spans="2:14" x14ac:dyDescent="0.35">
      <c r="B7003" s="2143"/>
      <c r="N7003" s="2143"/>
    </row>
    <row r="7004" spans="2:14" x14ac:dyDescent="0.35">
      <c r="B7004" s="2143"/>
      <c r="N7004" s="2143"/>
    </row>
    <row r="7005" spans="2:14" x14ac:dyDescent="0.35">
      <c r="B7005" s="2143"/>
      <c r="N7005" s="2143"/>
    </row>
    <row r="7006" spans="2:14" x14ac:dyDescent="0.35">
      <c r="B7006" s="2143"/>
      <c r="N7006" s="2143"/>
    </row>
    <row r="7007" spans="2:14" x14ac:dyDescent="0.35">
      <c r="B7007" s="2143"/>
      <c r="N7007" s="2143"/>
    </row>
    <row r="7008" spans="2:14" x14ac:dyDescent="0.35">
      <c r="B7008" s="2143"/>
      <c r="N7008" s="2143"/>
    </row>
    <row r="7009" spans="2:14" x14ac:dyDescent="0.35">
      <c r="B7009" s="2143"/>
      <c r="N7009" s="2143"/>
    </row>
    <row r="7010" spans="2:14" x14ac:dyDescent="0.35">
      <c r="B7010" s="2143"/>
      <c r="N7010" s="2143"/>
    </row>
    <row r="7011" spans="2:14" x14ac:dyDescent="0.35">
      <c r="B7011" s="2143"/>
      <c r="N7011" s="2143"/>
    </row>
    <row r="7012" spans="2:14" x14ac:dyDescent="0.35">
      <c r="B7012" s="2143"/>
      <c r="N7012" s="2143"/>
    </row>
    <row r="7013" spans="2:14" x14ac:dyDescent="0.35">
      <c r="B7013" s="2143"/>
      <c r="N7013" s="2143"/>
    </row>
    <row r="7014" spans="2:14" x14ac:dyDescent="0.35">
      <c r="B7014" s="2143"/>
      <c r="N7014" s="2143"/>
    </row>
    <row r="7015" spans="2:14" x14ac:dyDescent="0.35">
      <c r="B7015" s="2143"/>
      <c r="N7015" s="2143"/>
    </row>
    <row r="7016" spans="2:14" x14ac:dyDescent="0.35">
      <c r="B7016" s="2143"/>
      <c r="N7016" s="2143"/>
    </row>
    <row r="7017" spans="2:14" x14ac:dyDescent="0.35">
      <c r="B7017" s="2143"/>
      <c r="N7017" s="2143"/>
    </row>
    <row r="7018" spans="2:14" x14ac:dyDescent="0.35">
      <c r="B7018" s="2143"/>
      <c r="N7018" s="2143"/>
    </row>
    <row r="7019" spans="2:14" x14ac:dyDescent="0.35">
      <c r="B7019" s="2143"/>
      <c r="N7019" s="2143"/>
    </row>
    <row r="7020" spans="2:14" x14ac:dyDescent="0.35">
      <c r="B7020" s="2143"/>
      <c r="N7020" s="2143"/>
    </row>
    <row r="7021" spans="2:14" x14ac:dyDescent="0.35">
      <c r="B7021" s="2143"/>
      <c r="N7021" s="2143"/>
    </row>
    <row r="7022" spans="2:14" x14ac:dyDescent="0.35">
      <c r="B7022" s="2143"/>
      <c r="N7022" s="2143"/>
    </row>
    <row r="7023" spans="2:14" x14ac:dyDescent="0.35">
      <c r="B7023" s="2143"/>
      <c r="N7023" s="2143"/>
    </row>
    <row r="7024" spans="2:14" x14ac:dyDescent="0.35">
      <c r="B7024" s="2143"/>
      <c r="N7024" s="2143"/>
    </row>
    <row r="7025" spans="2:14" x14ac:dyDescent="0.35">
      <c r="B7025" s="2143"/>
      <c r="N7025" s="2143"/>
    </row>
    <row r="7026" spans="2:14" x14ac:dyDescent="0.35">
      <c r="B7026" s="2143"/>
      <c r="N7026" s="2143"/>
    </row>
    <row r="7027" spans="2:14" x14ac:dyDescent="0.35">
      <c r="B7027" s="2143"/>
      <c r="N7027" s="2143"/>
    </row>
    <row r="7028" spans="2:14" x14ac:dyDescent="0.35">
      <c r="B7028" s="2143"/>
      <c r="N7028" s="2143"/>
    </row>
    <row r="7029" spans="2:14" x14ac:dyDescent="0.35">
      <c r="B7029" s="2143"/>
      <c r="N7029" s="2143"/>
    </row>
    <row r="7030" spans="2:14" x14ac:dyDescent="0.35">
      <c r="B7030" s="2143"/>
      <c r="N7030" s="2143"/>
    </row>
    <row r="7031" spans="2:14" x14ac:dyDescent="0.35">
      <c r="B7031" s="2143"/>
      <c r="N7031" s="2143"/>
    </row>
    <row r="7032" spans="2:14" x14ac:dyDescent="0.35">
      <c r="B7032" s="2143"/>
      <c r="N7032" s="2143"/>
    </row>
    <row r="7033" spans="2:14" x14ac:dyDescent="0.35">
      <c r="B7033" s="2143"/>
      <c r="N7033" s="2143"/>
    </row>
    <row r="7034" spans="2:14" x14ac:dyDescent="0.35">
      <c r="B7034" s="2143"/>
      <c r="N7034" s="2143"/>
    </row>
    <row r="7035" spans="2:14" x14ac:dyDescent="0.35">
      <c r="B7035" s="2143"/>
      <c r="N7035" s="2143"/>
    </row>
    <row r="7036" spans="2:14" x14ac:dyDescent="0.35">
      <c r="B7036" s="2143"/>
      <c r="N7036" s="2143"/>
    </row>
    <row r="7037" spans="2:14" x14ac:dyDescent="0.35">
      <c r="B7037" s="2143"/>
      <c r="N7037" s="2143"/>
    </row>
    <row r="7038" spans="2:14" x14ac:dyDescent="0.35">
      <c r="B7038" s="2143"/>
      <c r="N7038" s="2143"/>
    </row>
    <row r="7039" spans="2:14" x14ac:dyDescent="0.35">
      <c r="B7039" s="2143"/>
      <c r="N7039" s="2143"/>
    </row>
    <row r="7040" spans="2:14" x14ac:dyDescent="0.35">
      <c r="B7040" s="2143"/>
      <c r="N7040" s="2143"/>
    </row>
    <row r="7041" spans="2:14" x14ac:dyDescent="0.35">
      <c r="B7041" s="2143"/>
      <c r="N7041" s="2143"/>
    </row>
    <row r="7042" spans="2:14" x14ac:dyDescent="0.35">
      <c r="B7042" s="2143"/>
      <c r="N7042" s="2143"/>
    </row>
    <row r="7043" spans="2:14" x14ac:dyDescent="0.35">
      <c r="B7043" s="2143"/>
      <c r="N7043" s="2143"/>
    </row>
    <row r="7044" spans="2:14" x14ac:dyDescent="0.35">
      <c r="B7044" s="2143"/>
      <c r="N7044" s="2143"/>
    </row>
    <row r="7045" spans="2:14" x14ac:dyDescent="0.35">
      <c r="B7045" s="2143"/>
      <c r="N7045" s="2143"/>
    </row>
    <row r="7046" spans="2:14" x14ac:dyDescent="0.35">
      <c r="B7046" s="2143"/>
      <c r="N7046" s="2143"/>
    </row>
    <row r="7047" spans="2:14" x14ac:dyDescent="0.35">
      <c r="B7047" s="2143"/>
      <c r="N7047" s="2143"/>
    </row>
    <row r="7048" spans="2:14" x14ac:dyDescent="0.35">
      <c r="B7048" s="2143"/>
      <c r="N7048" s="2143"/>
    </row>
    <row r="7049" spans="2:14" x14ac:dyDescent="0.35">
      <c r="B7049" s="2143"/>
      <c r="N7049" s="2143"/>
    </row>
    <row r="7050" spans="2:14" x14ac:dyDescent="0.35">
      <c r="B7050" s="2143"/>
      <c r="N7050" s="2143"/>
    </row>
    <row r="7051" spans="2:14" x14ac:dyDescent="0.35">
      <c r="B7051" s="2143"/>
      <c r="N7051" s="2143"/>
    </row>
    <row r="7052" spans="2:14" x14ac:dyDescent="0.35">
      <c r="B7052" s="2143"/>
      <c r="N7052" s="2143"/>
    </row>
    <row r="7053" spans="2:14" x14ac:dyDescent="0.35">
      <c r="B7053" s="2143"/>
      <c r="N7053" s="2143"/>
    </row>
    <row r="7054" spans="2:14" x14ac:dyDescent="0.35">
      <c r="B7054" s="2143"/>
      <c r="N7054" s="2143"/>
    </row>
    <row r="7055" spans="2:14" x14ac:dyDescent="0.35">
      <c r="B7055" s="2143"/>
      <c r="N7055" s="2143"/>
    </row>
    <row r="7056" spans="2:14" x14ac:dyDescent="0.35">
      <c r="B7056" s="2143"/>
      <c r="N7056" s="2143"/>
    </row>
    <row r="7057" spans="2:14" x14ac:dyDescent="0.35">
      <c r="B7057" s="2143"/>
      <c r="N7057" s="2143"/>
    </row>
    <row r="7058" spans="2:14" x14ac:dyDescent="0.35">
      <c r="B7058" s="2143"/>
      <c r="N7058" s="2143"/>
    </row>
    <row r="7059" spans="2:14" x14ac:dyDescent="0.35">
      <c r="B7059" s="2143"/>
      <c r="N7059" s="2143"/>
    </row>
    <row r="7060" spans="2:14" x14ac:dyDescent="0.35">
      <c r="B7060" s="2143"/>
      <c r="N7060" s="2143"/>
    </row>
    <row r="7061" spans="2:14" x14ac:dyDescent="0.35">
      <c r="B7061" s="2143"/>
      <c r="N7061" s="2143"/>
    </row>
    <row r="7062" spans="2:14" x14ac:dyDescent="0.35">
      <c r="B7062" s="2143"/>
      <c r="N7062" s="2143"/>
    </row>
    <row r="7063" spans="2:14" x14ac:dyDescent="0.35">
      <c r="B7063" s="2143"/>
      <c r="N7063" s="2143"/>
    </row>
    <row r="7064" spans="2:14" x14ac:dyDescent="0.35">
      <c r="B7064" s="2143"/>
      <c r="N7064" s="2143"/>
    </row>
    <row r="7065" spans="2:14" x14ac:dyDescent="0.35">
      <c r="B7065" s="2143"/>
      <c r="N7065" s="2143"/>
    </row>
    <row r="7066" spans="2:14" x14ac:dyDescent="0.35">
      <c r="B7066" s="2143"/>
      <c r="N7066" s="2143"/>
    </row>
    <row r="7067" spans="2:14" x14ac:dyDescent="0.35">
      <c r="B7067" s="2143"/>
      <c r="N7067" s="2143"/>
    </row>
    <row r="7068" spans="2:14" x14ac:dyDescent="0.35">
      <c r="B7068" s="2143"/>
      <c r="N7068" s="2143"/>
    </row>
    <row r="7069" spans="2:14" x14ac:dyDescent="0.35">
      <c r="B7069" s="2143"/>
      <c r="N7069" s="2143"/>
    </row>
    <row r="7070" spans="2:14" x14ac:dyDescent="0.35">
      <c r="B7070" s="2143"/>
      <c r="N7070" s="2143"/>
    </row>
    <row r="7071" spans="2:14" x14ac:dyDescent="0.35">
      <c r="B7071" s="2143"/>
      <c r="N7071" s="2143"/>
    </row>
    <row r="7072" spans="2:14" x14ac:dyDescent="0.35">
      <c r="B7072" s="2143"/>
      <c r="N7072" s="2143"/>
    </row>
    <row r="7073" spans="2:14" x14ac:dyDescent="0.35">
      <c r="B7073" s="2143"/>
      <c r="N7073" s="2143"/>
    </row>
    <row r="7074" spans="2:14" x14ac:dyDescent="0.35">
      <c r="B7074" s="2143"/>
      <c r="N7074" s="2143"/>
    </row>
    <row r="7075" spans="2:14" x14ac:dyDescent="0.35">
      <c r="B7075" s="2143"/>
      <c r="N7075" s="2143"/>
    </row>
    <row r="7076" spans="2:14" x14ac:dyDescent="0.35">
      <c r="B7076" s="2143"/>
      <c r="N7076" s="2143"/>
    </row>
    <row r="7077" spans="2:14" x14ac:dyDescent="0.35">
      <c r="B7077" s="2143"/>
      <c r="N7077" s="2143"/>
    </row>
    <row r="7078" spans="2:14" x14ac:dyDescent="0.35">
      <c r="B7078" s="2143"/>
      <c r="N7078" s="2143"/>
    </row>
    <row r="7079" spans="2:14" x14ac:dyDescent="0.35">
      <c r="B7079" s="2143"/>
      <c r="N7079" s="2143"/>
    </row>
    <row r="7080" spans="2:14" x14ac:dyDescent="0.35">
      <c r="B7080" s="2143"/>
      <c r="N7080" s="2143"/>
    </row>
    <row r="7081" spans="2:14" x14ac:dyDescent="0.35">
      <c r="B7081" s="2143"/>
      <c r="N7081" s="2143"/>
    </row>
    <row r="7082" spans="2:14" x14ac:dyDescent="0.35">
      <c r="B7082" s="2143"/>
      <c r="N7082" s="2143"/>
    </row>
    <row r="7083" spans="2:14" x14ac:dyDescent="0.35">
      <c r="B7083" s="2143"/>
      <c r="N7083" s="2143"/>
    </row>
    <row r="7084" spans="2:14" x14ac:dyDescent="0.35">
      <c r="B7084" s="2143"/>
      <c r="N7084" s="2143"/>
    </row>
    <row r="7085" spans="2:14" x14ac:dyDescent="0.35">
      <c r="B7085" s="2143"/>
      <c r="N7085" s="2143"/>
    </row>
    <row r="7086" spans="2:14" x14ac:dyDescent="0.35">
      <c r="B7086" s="2143"/>
      <c r="N7086" s="2143"/>
    </row>
    <row r="7087" spans="2:14" x14ac:dyDescent="0.35">
      <c r="B7087" s="2143"/>
      <c r="N7087" s="2143"/>
    </row>
    <row r="7088" spans="2:14" x14ac:dyDescent="0.35">
      <c r="B7088" s="2143"/>
      <c r="N7088" s="2143"/>
    </row>
    <row r="7089" spans="2:14" x14ac:dyDescent="0.35">
      <c r="B7089" s="2143"/>
      <c r="N7089" s="2143"/>
    </row>
    <row r="7090" spans="2:14" x14ac:dyDescent="0.35">
      <c r="B7090" s="2143"/>
      <c r="N7090" s="2143"/>
    </row>
    <row r="7091" spans="2:14" x14ac:dyDescent="0.35">
      <c r="B7091" s="2143"/>
      <c r="N7091" s="2143"/>
    </row>
    <row r="7092" spans="2:14" x14ac:dyDescent="0.35">
      <c r="B7092" s="2143"/>
      <c r="N7092" s="2143"/>
    </row>
    <row r="7093" spans="2:14" x14ac:dyDescent="0.35">
      <c r="B7093" s="2143"/>
      <c r="N7093" s="2143"/>
    </row>
    <row r="7094" spans="2:14" x14ac:dyDescent="0.35">
      <c r="B7094" s="2143"/>
      <c r="N7094" s="2143"/>
    </row>
    <row r="7095" spans="2:14" x14ac:dyDescent="0.35">
      <c r="B7095" s="2143"/>
      <c r="N7095" s="2143"/>
    </row>
    <row r="7096" spans="2:14" x14ac:dyDescent="0.35">
      <c r="B7096" s="2143"/>
      <c r="N7096" s="2143"/>
    </row>
    <row r="7097" spans="2:14" x14ac:dyDescent="0.35">
      <c r="B7097" s="2143"/>
      <c r="N7097" s="2143"/>
    </row>
    <row r="7098" spans="2:14" x14ac:dyDescent="0.35">
      <c r="B7098" s="2143"/>
      <c r="N7098" s="2143"/>
    </row>
    <row r="7099" spans="2:14" x14ac:dyDescent="0.35">
      <c r="B7099" s="2143"/>
      <c r="N7099" s="2143"/>
    </row>
    <row r="7100" spans="2:14" x14ac:dyDescent="0.35">
      <c r="B7100" s="2143"/>
      <c r="N7100" s="2143"/>
    </row>
    <row r="7101" spans="2:14" x14ac:dyDescent="0.35">
      <c r="B7101" s="2143"/>
      <c r="N7101" s="2143"/>
    </row>
    <row r="7102" spans="2:14" x14ac:dyDescent="0.35">
      <c r="B7102" s="2143"/>
      <c r="N7102" s="2143"/>
    </row>
    <row r="7103" spans="2:14" x14ac:dyDescent="0.35">
      <c r="B7103" s="2143"/>
      <c r="N7103" s="2143"/>
    </row>
    <row r="7104" spans="2:14" x14ac:dyDescent="0.35">
      <c r="B7104" s="2143"/>
      <c r="N7104" s="2143"/>
    </row>
    <row r="7105" spans="2:14" x14ac:dyDescent="0.35">
      <c r="B7105" s="2143"/>
      <c r="N7105" s="2143"/>
    </row>
    <row r="7106" spans="2:14" x14ac:dyDescent="0.35">
      <c r="B7106" s="2143"/>
      <c r="N7106" s="2143"/>
    </row>
    <row r="7107" spans="2:14" x14ac:dyDescent="0.35">
      <c r="B7107" s="2143"/>
      <c r="N7107" s="2143"/>
    </row>
    <row r="7108" spans="2:14" x14ac:dyDescent="0.35">
      <c r="B7108" s="2143"/>
      <c r="N7108" s="2143"/>
    </row>
    <row r="7109" spans="2:14" x14ac:dyDescent="0.35">
      <c r="B7109" s="2143"/>
      <c r="N7109" s="2143"/>
    </row>
    <row r="7110" spans="2:14" x14ac:dyDescent="0.35">
      <c r="B7110" s="2143"/>
      <c r="N7110" s="2143"/>
    </row>
    <row r="7111" spans="2:14" x14ac:dyDescent="0.35">
      <c r="B7111" s="2143"/>
      <c r="N7111" s="2143"/>
    </row>
    <row r="7112" spans="2:14" x14ac:dyDescent="0.35">
      <c r="B7112" s="2143"/>
      <c r="N7112" s="2143"/>
    </row>
    <row r="7113" spans="2:14" x14ac:dyDescent="0.35">
      <c r="B7113" s="2143"/>
      <c r="N7113" s="2143"/>
    </row>
    <row r="7114" spans="2:14" x14ac:dyDescent="0.35">
      <c r="B7114" s="2143"/>
      <c r="N7114" s="2143"/>
    </row>
    <row r="7115" spans="2:14" x14ac:dyDescent="0.35">
      <c r="B7115" s="2143"/>
      <c r="N7115" s="2143"/>
    </row>
    <row r="7116" spans="2:14" x14ac:dyDescent="0.35">
      <c r="B7116" s="2143"/>
      <c r="N7116" s="2143"/>
    </row>
    <row r="7117" spans="2:14" x14ac:dyDescent="0.35">
      <c r="B7117" s="2143"/>
      <c r="N7117" s="2143"/>
    </row>
    <row r="7118" spans="2:14" x14ac:dyDescent="0.35">
      <c r="B7118" s="2143"/>
      <c r="N7118" s="2143"/>
    </row>
    <row r="7119" spans="2:14" x14ac:dyDescent="0.35">
      <c r="B7119" s="2143"/>
      <c r="N7119" s="2143"/>
    </row>
    <row r="7120" spans="2:14" x14ac:dyDescent="0.35">
      <c r="B7120" s="2143"/>
      <c r="N7120" s="2143"/>
    </row>
    <row r="7121" spans="2:14" x14ac:dyDescent="0.35">
      <c r="B7121" s="2143"/>
      <c r="N7121" s="2143"/>
    </row>
    <row r="7122" spans="2:14" x14ac:dyDescent="0.35">
      <c r="B7122" s="2143"/>
      <c r="N7122" s="2143"/>
    </row>
    <row r="7123" spans="2:14" x14ac:dyDescent="0.35">
      <c r="B7123" s="2143"/>
      <c r="N7123" s="2143"/>
    </row>
    <row r="7124" spans="2:14" x14ac:dyDescent="0.35">
      <c r="B7124" s="2143"/>
      <c r="N7124" s="2143"/>
    </row>
    <row r="7125" spans="2:14" x14ac:dyDescent="0.35">
      <c r="B7125" s="2143"/>
      <c r="N7125" s="2143"/>
    </row>
    <row r="7126" spans="2:14" x14ac:dyDescent="0.35">
      <c r="B7126" s="2143"/>
      <c r="N7126" s="2143"/>
    </row>
    <row r="7127" spans="2:14" x14ac:dyDescent="0.35">
      <c r="B7127" s="2143"/>
      <c r="N7127" s="2143"/>
    </row>
    <row r="7128" spans="2:14" x14ac:dyDescent="0.35">
      <c r="B7128" s="2143"/>
      <c r="N7128" s="2143"/>
    </row>
    <row r="7129" spans="2:14" x14ac:dyDescent="0.35">
      <c r="B7129" s="2143"/>
      <c r="N7129" s="2143"/>
    </row>
    <row r="7130" spans="2:14" x14ac:dyDescent="0.35">
      <c r="B7130" s="2143"/>
      <c r="N7130" s="2143"/>
    </row>
    <row r="7131" spans="2:14" x14ac:dyDescent="0.35">
      <c r="B7131" s="2143"/>
      <c r="N7131" s="2143"/>
    </row>
    <row r="7132" spans="2:14" x14ac:dyDescent="0.35">
      <c r="B7132" s="2143"/>
      <c r="N7132" s="2143"/>
    </row>
    <row r="7133" spans="2:14" x14ac:dyDescent="0.35">
      <c r="B7133" s="2143"/>
      <c r="N7133" s="2143"/>
    </row>
    <row r="7134" spans="2:14" x14ac:dyDescent="0.35">
      <c r="B7134" s="2143"/>
      <c r="N7134" s="2143"/>
    </row>
    <row r="7135" spans="2:14" ht="15.5" customHeight="1" x14ac:dyDescent="0.35">
      <c r="B7135" s="2143"/>
      <c r="C7135" s="2732" t="s">
        <v>1982</v>
      </c>
      <c r="D7135" s="2732"/>
      <c r="E7135" s="2732"/>
      <c r="F7135" s="2732"/>
      <c r="G7135" s="2732"/>
      <c r="H7135" s="2732"/>
      <c r="I7135" s="2732"/>
      <c r="J7135" s="2732"/>
      <c r="K7135" s="2732"/>
      <c r="L7135" s="2732"/>
      <c r="M7135" s="2732"/>
      <c r="N7135" s="2143"/>
    </row>
    <row r="7136" spans="2:14" ht="15.5" customHeight="1" x14ac:dyDescent="0.35">
      <c r="B7136" s="2143"/>
      <c r="C7136" s="2732"/>
      <c r="D7136" s="2732"/>
      <c r="E7136" s="2732"/>
      <c r="F7136" s="2732"/>
      <c r="G7136" s="2732"/>
      <c r="H7136" s="2732"/>
      <c r="I7136" s="2732"/>
      <c r="J7136" s="2732"/>
      <c r="K7136" s="2732"/>
      <c r="L7136" s="2732"/>
      <c r="M7136" s="2732"/>
      <c r="N7136" s="2143"/>
    </row>
    <row r="7137" spans="2:14" ht="15.5" customHeight="1" x14ac:dyDescent="0.35">
      <c r="B7137" s="2143"/>
      <c r="C7137" s="2732"/>
      <c r="D7137" s="2732"/>
      <c r="E7137" s="2732"/>
      <c r="F7137" s="2732"/>
      <c r="G7137" s="2732"/>
      <c r="H7137" s="2732"/>
      <c r="I7137" s="2732"/>
      <c r="J7137" s="2732"/>
      <c r="K7137" s="2732"/>
      <c r="L7137" s="2732"/>
      <c r="M7137" s="2732"/>
      <c r="N7137" s="2143"/>
    </row>
    <row r="7138" spans="2:14" ht="15.5" customHeight="1" x14ac:dyDescent="0.35">
      <c r="B7138" s="2143"/>
      <c r="C7138" s="2732"/>
      <c r="D7138" s="2732"/>
      <c r="E7138" s="2732"/>
      <c r="F7138" s="2732"/>
      <c r="G7138" s="2732"/>
      <c r="H7138" s="2732"/>
      <c r="I7138" s="2732"/>
      <c r="J7138" s="2732"/>
      <c r="K7138" s="2732"/>
      <c r="L7138" s="2732"/>
      <c r="M7138" s="2732"/>
      <c r="N7138" s="2143"/>
    </row>
    <row r="7139" spans="2:14" ht="15.5" customHeight="1" x14ac:dyDescent="0.35">
      <c r="B7139" s="2143"/>
      <c r="C7139" s="2732"/>
      <c r="D7139" s="2732"/>
      <c r="E7139" s="2732"/>
      <c r="F7139" s="2732"/>
      <c r="G7139" s="2732"/>
      <c r="H7139" s="2732"/>
      <c r="I7139" s="2732"/>
      <c r="J7139" s="2732"/>
      <c r="K7139" s="2732"/>
      <c r="L7139" s="2732"/>
      <c r="M7139" s="2732"/>
      <c r="N7139" s="2143"/>
    </row>
    <row r="7140" spans="2:14" ht="15.5" customHeight="1" x14ac:dyDescent="0.35">
      <c r="B7140" s="2143"/>
      <c r="C7140" s="2732"/>
      <c r="D7140" s="2732"/>
      <c r="E7140" s="2732"/>
      <c r="F7140" s="2732"/>
      <c r="G7140" s="2732"/>
      <c r="H7140" s="2732"/>
      <c r="I7140" s="2732"/>
      <c r="J7140" s="2732"/>
      <c r="K7140" s="2732"/>
      <c r="L7140" s="2732"/>
      <c r="M7140" s="2732"/>
      <c r="N7140" s="2143"/>
    </row>
  </sheetData>
  <sheetProtection algorithmName="SHA-512" hashValue="P9ktHyyNfFx7sNGgS8fOIcd7hRLsuw6XBCDp3Lc59nImKKvvJtDgJ0oeh02cpPCnNdQfCX2jw2wCKzrzo7EoPw==" saltValue="uLRSkSSpbk8UvmW/gt6Uzw==" spinCount="100000" sheet="1" objects="1" scenarios="1"/>
  <mergeCells count="105">
    <mergeCell ref="C6651:M6652"/>
    <mergeCell ref="C7135:M7140"/>
    <mergeCell ref="A1:H4"/>
    <mergeCell ref="I2:J2"/>
    <mergeCell ref="I3:J3"/>
    <mergeCell ref="C7:H7"/>
    <mergeCell ref="C8:D8"/>
    <mergeCell ref="E8:H8"/>
    <mergeCell ref="C12:D12"/>
    <mergeCell ref="E12:H12"/>
    <mergeCell ref="C13:D13"/>
    <mergeCell ref="E13:H13"/>
    <mergeCell ref="C14:D14"/>
    <mergeCell ref="E14:H14"/>
    <mergeCell ref="C9:D9"/>
    <mergeCell ref="E9:H9"/>
    <mergeCell ref="C10:D10"/>
    <mergeCell ref="E10:H10"/>
    <mergeCell ref="C11:D11"/>
    <mergeCell ref="E11:H11"/>
    <mergeCell ref="C18:D18"/>
    <mergeCell ref="E18:H18"/>
    <mergeCell ref="C19:D19"/>
    <mergeCell ref="E19:H19"/>
    <mergeCell ref="C20:D20"/>
    <mergeCell ref="E20:H20"/>
    <mergeCell ref="C15:D15"/>
    <mergeCell ref="E15:H15"/>
    <mergeCell ref="C16:D16"/>
    <mergeCell ref="E16:H16"/>
    <mergeCell ref="C17:D17"/>
    <mergeCell ref="E17:H17"/>
    <mergeCell ref="C24:D24"/>
    <mergeCell ref="E24:H24"/>
    <mergeCell ref="C25:D25"/>
    <mergeCell ref="E25:H25"/>
    <mergeCell ref="D40:F40"/>
    <mergeCell ref="B41:N42"/>
    <mergeCell ref="C21:D21"/>
    <mergeCell ref="E21:H21"/>
    <mergeCell ref="C22:D22"/>
    <mergeCell ref="E22:H22"/>
    <mergeCell ref="C23:D23"/>
    <mergeCell ref="E23:H23"/>
    <mergeCell ref="C1078:M1079"/>
    <mergeCell ref="C1387:M1392"/>
    <mergeCell ref="D1396:F1396"/>
    <mergeCell ref="C1397:M1398"/>
    <mergeCell ref="D1679:F1679"/>
    <mergeCell ref="C1680:M1681"/>
    <mergeCell ref="D62:H63"/>
    <mergeCell ref="C815:M820"/>
    <mergeCell ref="D851:F851"/>
    <mergeCell ref="C852:M853"/>
    <mergeCell ref="C1052:M1057"/>
    <mergeCell ref="D1077:F1077"/>
    <mergeCell ref="C2805:M2810"/>
    <mergeCell ref="D2830:F2830"/>
    <mergeCell ref="C2831:M2832"/>
    <mergeCell ref="C3107:M3112"/>
    <mergeCell ref="D3136:F3136"/>
    <mergeCell ref="C3137:M3138"/>
    <mergeCell ref="C2227:M2232"/>
    <mergeCell ref="D2261:F2261"/>
    <mergeCell ref="C2262:M2263"/>
    <mergeCell ref="C2455:M2460"/>
    <mergeCell ref="D2497:F2497"/>
    <mergeCell ref="C2498:M2499"/>
    <mergeCell ref="C4355:M4360"/>
    <mergeCell ref="D4380:F4380"/>
    <mergeCell ref="C4381:M4382"/>
    <mergeCell ref="C4482:M4487"/>
    <mergeCell ref="D4507:F4507"/>
    <mergeCell ref="C4508:M4509"/>
    <mergeCell ref="C3525:M3530"/>
    <mergeCell ref="D3551:F3551"/>
    <mergeCell ref="C3552:M3553"/>
    <mergeCell ref="C3940:M3945"/>
    <mergeCell ref="D3965:F3965"/>
    <mergeCell ref="C3966:M3967"/>
    <mergeCell ref="C5477:M5482"/>
    <mergeCell ref="D5502:F5502"/>
    <mergeCell ref="C5503:M5504"/>
    <mergeCell ref="C5694:M5699"/>
    <mergeCell ref="D5719:F5719"/>
    <mergeCell ref="C5720:M5721"/>
    <mergeCell ref="C4746:M4751"/>
    <mergeCell ref="D4771:F4771"/>
    <mergeCell ref="C4772:M4773"/>
    <mergeCell ref="C5366:M5371"/>
    <mergeCell ref="D5391:F5391"/>
    <mergeCell ref="C5392:M5393"/>
    <mergeCell ref="C6643:M6648"/>
    <mergeCell ref="C6252:M6257"/>
    <mergeCell ref="D6277:F6277"/>
    <mergeCell ref="C6278:M6279"/>
    <mergeCell ref="C6469:M6474"/>
    <mergeCell ref="D6494:F6494"/>
    <mergeCell ref="C6495:M6496"/>
    <mergeCell ref="C5863:M5868"/>
    <mergeCell ref="D5888:F5888"/>
    <mergeCell ref="C5889:M5890"/>
    <mergeCell ref="C6079:M6084"/>
    <mergeCell ref="D6104:F6104"/>
    <mergeCell ref="C6105:M6106"/>
  </mergeCells>
  <hyperlinks>
    <hyperlink ref="C9" location="'GRI - SDG Index'!A1" display="GRI - SDG Index" xr:uid="{58973A01-C01F-4AFF-9488-21463162FC1D}"/>
    <hyperlink ref="C8:D8" location="'External Verification Reports'!A52" display="Link" xr:uid="{250F9F47-8CDF-40AF-8EB3-73BA0B9FB6AB}"/>
    <hyperlink ref="C9:D9" location="Transport_Division___2024_Limited_Assurance_Verification_Report" display="Link" xr:uid="{EC791E0B-74DF-4D62-97BE-82A74D082465}"/>
    <hyperlink ref="C13" location="'External Verification Reports'!A1" display="External Verification Reports" xr:uid="{84D0157B-BDF6-46C7-83D6-E92A840516A6}"/>
    <hyperlink ref="D40:F40" location="Content" display="Return to main content" xr:uid="{81E4A5FC-A1C6-42C2-870F-2EF44665F84D}"/>
    <hyperlink ref="C815:E815" location="Content" display="Return to main content" xr:uid="{EF051886-DDB6-46BF-8180-C142045347CB}"/>
    <hyperlink ref="C1052:E1052" location="Content" display="Return to main content" xr:uid="{EFBA721B-6607-4D13-8BAA-972EA90381F3}"/>
    <hyperlink ref="C2227:E2227" location="Content" display="Return to main content" xr:uid="{2F91EEB0-259D-4528-8ECA-97B8DFB4DF92}"/>
    <hyperlink ref="C2455:E2455" location="Content" display="Return to main content" xr:uid="{5DE80EAC-0395-43F7-B112-F79147718A32}"/>
    <hyperlink ref="C2805:E2805" location="Content" display="Return to main content" xr:uid="{A3033674-6279-4802-B838-13FEBF8AEA79}"/>
    <hyperlink ref="C3107:E3107" location="Content" display="Return to main content" xr:uid="{E8BBDDB9-059B-4894-A92F-CED9EA594F6B}"/>
    <hyperlink ref="C3525:E3525" location="Content" display="Return to main content" xr:uid="{3C6EE568-51ED-42C0-993F-6D6999D998B7}"/>
    <hyperlink ref="C3940:E3940" location="Content" display="Return to main content" xr:uid="{128589B8-9008-4A03-9B8E-8BEB9305CAD8}"/>
    <hyperlink ref="C4355:E4355" location="Content" display="Return to main content" xr:uid="{6232ECD0-E95F-4962-93B1-B84AD00D25DF}"/>
    <hyperlink ref="C4482:E4482" location="Content" display="Return to main content" xr:uid="{C0642A00-8B5F-4597-BBAA-0A42B9DDD211}"/>
    <hyperlink ref="C4746:E4746" location="Content" display="Return to main content" xr:uid="{1C7BA3DF-EAD3-4A8E-A002-C79C22CF7D55}"/>
    <hyperlink ref="C5366:E5366" location="Content" display="Return to main content" xr:uid="{36A32063-0ADC-4CAE-8D03-FA8AFC59594B}"/>
    <hyperlink ref="C5477:E5477" location="Content" display="Return to main content" xr:uid="{4E333465-5D04-442C-AC2A-B8BEFBA69CE3}"/>
    <hyperlink ref="C5694:E5694" location="Content" display="Return to main content" xr:uid="{45E8DFF0-1D03-4C63-BE5B-B3D5D7BABA49}"/>
    <hyperlink ref="C5863:E5863" location="Content" display="Return to main content" xr:uid="{98E0E82F-CB4C-4BB6-B942-36F28E2F6AAE}"/>
    <hyperlink ref="C6079:E6079" location="Content" display="Return to main content" xr:uid="{B79FD62B-06CC-482C-9317-F5E6B50B7AE5}"/>
    <hyperlink ref="C6252:E6252" location="Content" display="Return to main content" xr:uid="{6B8DB045-70D1-4AA0-865B-1F47CE36E48A}"/>
    <hyperlink ref="C6469:E6469" location="Content" display="Return to main content" xr:uid="{D36D8469-3C99-451D-AB7C-0AE711D6978D}"/>
    <hyperlink ref="C6643:E6643" location="Content" display="Return to main content" xr:uid="{63130242-5ACC-4CE2-8976-AC3CEB724589}"/>
    <hyperlink ref="D851:F851" location="Content" display="Return to main content" xr:uid="{E6E7A393-584F-4085-97D6-121B1061EFDB}"/>
    <hyperlink ref="D1679:F1679" location="Content" display="Return to main content" xr:uid="{5FDBB61D-FFE6-44E8-9BB9-7F0A06955584}"/>
    <hyperlink ref="D2261:F2261" location="Content" display="Return to main content" xr:uid="{E0DCDDCD-0D4A-4826-9258-8D00C68A84F1}"/>
    <hyperlink ref="D2497:F2497" location="Content" display="Return to main content" xr:uid="{A0C9D075-BE22-4052-8EAF-58CC6DB799CA}"/>
    <hyperlink ref="D2830:F2830" location="Content" display="Return to main content" xr:uid="{48496B6A-6562-4FC6-A0E4-AA08E5F30CAB}"/>
    <hyperlink ref="D3136:F3136" location="Content" display="Return to main content" xr:uid="{758DB83C-D061-4492-B236-957695D826BE}"/>
    <hyperlink ref="D3551:F3551" location="Content" display="Return to main content" xr:uid="{F484621A-1BF3-4C1E-85F4-F0FB1B23FBA4}"/>
    <hyperlink ref="D3965:F3965" location="Content" display="Return to main content" xr:uid="{D8CED002-46DA-4E1D-90DC-602E5348402E}"/>
    <hyperlink ref="D4380:F4380" location="Content" display="Return to main content" xr:uid="{2DFD984D-424F-4D65-ABA6-FBCF9E7DE478}"/>
    <hyperlink ref="D4507:F4507" location="Content" display="Return to main content" xr:uid="{CFD016C8-B2CA-4A4E-AA2F-5828B6C1F4D9}"/>
    <hyperlink ref="D4771:F4771" location="Content" display="Return to main content" xr:uid="{6233324E-1F9F-44E7-A287-AD7AD2219DBF}"/>
    <hyperlink ref="D5391:F5391" location="Content" display="Return to main content" xr:uid="{A591DEC9-0335-4CA1-8DBE-56B231320827}"/>
    <hyperlink ref="D5502:F5502" location="Content" display="Return to main content" xr:uid="{CCBD28F5-F1F6-4BAC-B39C-B02749C5EC20}"/>
    <hyperlink ref="D5719:F5719" location="Content" display="Return to main content" xr:uid="{0EBE3A19-BF7B-4DC6-A651-10CCAF079B26}"/>
    <hyperlink ref="D5888:F5888" location="Content" display="Return to main content" xr:uid="{2F4F6F0B-4992-47AF-9044-B6492286DA59}"/>
    <hyperlink ref="C10:D10" location="'External Verification Reports'!A6669" display="Link" xr:uid="{0B6C6390-EFF8-4B46-8CAD-9C698F432C30}"/>
    <hyperlink ref="D1077:F1077" location="Content" display="Return to main content" xr:uid="{6BFA4592-2B9A-4884-A5CC-8F96242BB75F}"/>
    <hyperlink ref="C1387:E1387" location="Content" display="Return to main content" xr:uid="{BACB2C25-6B77-40FB-9398-9C201197A782}"/>
    <hyperlink ref="C24:D24" location="'External Verification Reports'!A4450" display="Link" xr:uid="{6C8C59D7-FDF1-4214-A7EC-0DFB1C569851}"/>
    <hyperlink ref="C25:D25" location="'External Verification Reports'!A4560" display="Link" xr:uid="{7C57471D-2E4D-4946-9ED4-F75B5D444375}"/>
    <hyperlink ref="C17:D17" location="'External Verification Reports'!A3160" display="Link" xr:uid="{7B44243B-4CE2-4872-8717-DA5942B0FB5E}"/>
    <hyperlink ref="C18:D18" location="'External Verification Reports'!A3590" display="Link" xr:uid="{559F6F64-CA4B-49EE-A8B6-92A88002420C}"/>
    <hyperlink ref="C19:D19" location="'External Verification Reports'!A4000" display="Link" xr:uid="{0BD1CA8F-E783-4125-8B76-C7A2FD6E2045}"/>
    <hyperlink ref="C23:D23" location="'External Verification Reports'!A4807" display="Link" xr:uid="{1BB26C0D-8E45-439F-9579-0166F6EFC4E0}"/>
    <hyperlink ref="C20:D20" location="'External Verification Reports'!A5753" display="Link" xr:uid="{40D95F00-9D45-485F-B313-A897A34F7DC1}"/>
    <hyperlink ref="C22:D22" location="'External Verification Reports'!A6311" display="Link" xr:uid="{DA4D0146-8977-4317-9C9E-EBA654082DDC}"/>
    <hyperlink ref="C16:D16" location="'External Verification Reports'!A5525" display="Link" xr:uid="{F4EE0E01-52BB-4AAD-A2A2-AAAF1CE4B040}"/>
    <hyperlink ref="C21:D21" location="'External Verification Reports'!A5924" display="Link" xr:uid="{5451BFA4-D6D9-4A3A-B64C-3A13B5BFDFF2}"/>
    <hyperlink ref="C15:D15" location="'External Verification Reports'!A2870" display="Link" xr:uid="{839624FA-127B-4EB7-88B6-7116DADFC46C}"/>
    <hyperlink ref="C14:D14" location="'External Verification Reports'!A2530" display="Link" xr:uid="{C6C1DE2E-A6FE-47A2-9FD6-0B7DC567BF79}"/>
    <hyperlink ref="C13:D13" location="'External Verification Reports'!A2290" display="Link" xr:uid="{B5C77EEF-6458-4735-BBD3-29C266A784B6}"/>
    <hyperlink ref="C12:D12" location="'External Verification Reports'!A1710" display="Link" xr:uid="{FC5D63C4-49D4-4147-BD18-5C2BEA858B1D}"/>
    <hyperlink ref="C11:D11" location="'External Verification Reports'!A1422" display="Link" xr:uid="{682137B1-A9FD-454B-AE0D-18EAC56FBC79}"/>
    <hyperlink ref="D1396:F1396" location="Content" display="Return to main content" xr:uid="{BEA1D106-C8E5-4CC7-A2B7-0217AA4BD4DB}"/>
    <hyperlink ref="C7135:E7135" location="Content" display="Return to main content" xr:uid="{FBF0F327-2B8E-4BD0-B63F-5FD39DA0D104}"/>
  </hyperlink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488D05-0FDC-4C00-BDAB-2ACD15EADB82}">
  <sheetPr>
    <tabColor theme="7" tint="-0.249977111117893"/>
    <pageSetUpPr autoPageBreaks="0"/>
  </sheetPr>
  <dimension ref="A1:BB103"/>
  <sheetViews>
    <sheetView showGridLines="0" zoomScale="90" zoomScaleNormal="90" workbookViewId="0">
      <selection activeCell="H1" sqref="H1"/>
    </sheetView>
  </sheetViews>
  <sheetFormatPr baseColWidth="10" defaultRowHeight="15.5" x14ac:dyDescent="0.35"/>
  <cols>
    <col min="1" max="1" width="11" customWidth="1"/>
    <col min="2" max="5" width="20.58203125" customWidth="1"/>
    <col min="6" max="7" width="11" bestFit="1" customWidth="1"/>
    <col min="8" max="11" width="11" customWidth="1"/>
  </cols>
  <sheetData>
    <row r="1" spans="1:54" ht="26.5" thickBot="1" x14ac:dyDescent="0.4">
      <c r="A1" s="2767" t="s">
        <v>0</v>
      </c>
      <c r="B1" s="2767"/>
      <c r="C1" s="2767"/>
      <c r="D1" s="2767"/>
      <c r="E1" s="2767"/>
      <c r="F1" s="2536"/>
      <c r="G1" s="2536"/>
    </row>
    <row r="2" spans="1:54" ht="16" thickBot="1" x14ac:dyDescent="0.4">
      <c r="A2" s="2767"/>
      <c r="B2" s="2767"/>
      <c r="C2" s="2767"/>
      <c r="D2" s="2767"/>
      <c r="E2" s="2767"/>
      <c r="F2" s="2755" t="s">
        <v>2019</v>
      </c>
      <c r="G2" s="2756"/>
    </row>
    <row r="3" spans="1:54" ht="16" thickBot="1" x14ac:dyDescent="0.4">
      <c r="A3" s="2767"/>
      <c r="B3" s="2767"/>
      <c r="C3" s="2767"/>
      <c r="D3" s="2767"/>
      <c r="E3" s="2767"/>
      <c r="F3" s="2755" t="s">
        <v>2020</v>
      </c>
      <c r="G3" s="2756"/>
    </row>
    <row r="4" spans="1:54" ht="26" x14ac:dyDescent="0.35">
      <c r="A4" s="2767"/>
      <c r="B4" s="2767"/>
      <c r="C4" s="2767"/>
      <c r="D4" s="2767"/>
      <c r="E4" s="2767"/>
      <c r="F4" s="2536"/>
      <c r="G4" s="2536"/>
    </row>
    <row r="5" spans="1:54" ht="15.75" customHeight="1" x14ac:dyDescent="0.35"/>
    <row r="6" spans="1:54" ht="15.75" customHeight="1" x14ac:dyDescent="0.35"/>
    <row r="7" spans="1:54" ht="15.75" customHeight="1" x14ac:dyDescent="0.35">
      <c r="A7" s="2768" t="s">
        <v>1955</v>
      </c>
      <c r="B7" s="2768"/>
      <c r="C7" s="2768"/>
      <c r="D7" s="2768"/>
      <c r="E7" s="2768"/>
    </row>
    <row r="8" spans="1:54" x14ac:dyDescent="0.35">
      <c r="A8" s="255"/>
      <c r="B8" s="2769"/>
      <c r="C8" s="2769"/>
      <c r="D8" s="255"/>
      <c r="E8" s="255"/>
      <c r="F8" s="255"/>
      <c r="G8" s="255"/>
      <c r="H8" s="255"/>
      <c r="I8" s="255"/>
      <c r="J8" s="255"/>
      <c r="K8" s="255"/>
      <c r="L8" s="255"/>
      <c r="M8" s="255"/>
      <c r="N8" s="255"/>
      <c r="O8" s="255"/>
      <c r="Q8" s="780"/>
    </row>
    <row r="9" spans="1:54" x14ac:dyDescent="0.35">
      <c r="A9" s="2"/>
      <c r="B9" s="2"/>
      <c r="C9" s="2"/>
      <c r="D9" s="2"/>
      <c r="E9" s="2"/>
      <c r="F9" s="2"/>
      <c r="G9" s="2"/>
      <c r="H9" s="2"/>
      <c r="I9" s="2"/>
      <c r="J9" s="2"/>
      <c r="K9" s="2"/>
      <c r="L9" s="2"/>
      <c r="M9" s="11"/>
      <c r="N9" s="11"/>
      <c r="O9" s="11"/>
      <c r="P9" s="2"/>
      <c r="Q9" s="2"/>
      <c r="R9" s="2"/>
      <c r="S9" s="2"/>
      <c r="T9" s="2"/>
      <c r="U9" s="2"/>
      <c r="V9" s="2"/>
      <c r="W9" s="2"/>
      <c r="X9" s="2"/>
      <c r="Y9" s="2"/>
      <c r="Z9" s="2"/>
      <c r="AA9" s="2"/>
      <c r="AB9" s="2"/>
      <c r="AC9" s="2"/>
      <c r="AD9" s="2"/>
      <c r="AE9" s="2"/>
      <c r="AF9" s="2"/>
      <c r="AG9" s="2"/>
      <c r="AH9" s="2"/>
      <c r="AI9" s="2"/>
      <c r="AJ9" s="2"/>
      <c r="AK9" s="2"/>
      <c r="AL9" s="2"/>
      <c r="AM9" s="2"/>
      <c r="AN9" s="2"/>
      <c r="AO9" s="2"/>
      <c r="AP9" s="2"/>
      <c r="AQ9" s="2"/>
      <c r="AR9" s="2"/>
      <c r="AS9" s="2"/>
      <c r="AT9" s="2"/>
      <c r="AU9" s="2"/>
      <c r="AV9" s="2"/>
      <c r="AW9" s="2"/>
      <c r="AX9" s="2"/>
      <c r="AY9" s="2"/>
      <c r="AZ9" s="2"/>
      <c r="BA9" s="2"/>
      <c r="BB9" s="2"/>
    </row>
    <row r="10" spans="1:54" ht="18.5" x14ac:dyDescent="0.35">
      <c r="A10" s="2"/>
      <c r="B10" s="2766" t="s">
        <v>368</v>
      </c>
      <c r="C10" s="2766"/>
      <c r="D10" s="2766"/>
      <c r="E10" s="2766"/>
      <c r="F10" s="2"/>
      <c r="G10" s="2"/>
      <c r="H10" s="2"/>
      <c r="I10" s="2"/>
      <c r="J10" s="2"/>
      <c r="K10" s="2"/>
      <c r="L10" s="2"/>
      <c r="M10" s="11"/>
      <c r="N10" s="11"/>
      <c r="O10" s="11"/>
      <c r="P10" s="2"/>
      <c r="Q10" s="2"/>
      <c r="R10" s="2"/>
      <c r="S10" s="2"/>
      <c r="T10" s="2"/>
      <c r="U10" s="2"/>
      <c r="V10" s="2"/>
      <c r="W10" s="2"/>
      <c r="X10" s="2"/>
      <c r="Y10" s="2"/>
      <c r="Z10" s="2"/>
      <c r="AA10" s="2"/>
      <c r="AB10" s="2"/>
      <c r="AC10" s="2"/>
      <c r="AD10" s="2"/>
      <c r="AE10" s="2"/>
      <c r="AF10" s="2"/>
      <c r="AG10" s="2"/>
      <c r="AH10" s="2"/>
      <c r="AI10" s="2"/>
      <c r="AJ10" s="2"/>
      <c r="AK10" s="2"/>
      <c r="AL10" s="2"/>
      <c r="AM10" s="2"/>
      <c r="AN10" s="2"/>
      <c r="AO10" s="2"/>
      <c r="AP10" s="2"/>
      <c r="AQ10" s="2"/>
      <c r="AR10" s="2"/>
      <c r="AS10" s="2"/>
      <c r="AT10" s="2"/>
      <c r="AU10" s="2"/>
      <c r="AV10" s="2"/>
      <c r="AW10" s="2"/>
      <c r="AX10" s="2"/>
      <c r="AY10" s="2"/>
      <c r="AZ10" s="2"/>
      <c r="BA10" s="2"/>
      <c r="BB10" s="2"/>
    </row>
    <row r="11" spans="1:54" ht="46.5" x14ac:dyDescent="0.35">
      <c r="A11" s="2"/>
      <c r="B11" s="2537" t="s">
        <v>369</v>
      </c>
      <c r="C11" s="2537" t="s">
        <v>370</v>
      </c>
      <c r="D11" s="2537" t="s">
        <v>371</v>
      </c>
      <c r="E11" s="2537" t="s">
        <v>372</v>
      </c>
      <c r="F11" s="2"/>
      <c r="G11" s="2"/>
      <c r="H11" s="2537" t="s">
        <v>373</v>
      </c>
      <c r="I11" s="2537" t="s">
        <v>374</v>
      </c>
      <c r="J11" s="2537" t="s">
        <v>375</v>
      </c>
      <c r="K11" s="2"/>
      <c r="L11" s="2"/>
      <c r="M11" s="11"/>
      <c r="N11" s="11"/>
      <c r="O11" s="11"/>
      <c r="P11" s="2"/>
      <c r="Q11" s="2"/>
      <c r="R11" s="2"/>
      <c r="S11" s="2"/>
      <c r="T11" s="2"/>
      <c r="U11" s="2"/>
      <c r="V11" s="2"/>
      <c r="W11" s="2"/>
      <c r="X11" s="2"/>
      <c r="Y11" s="2"/>
      <c r="Z11" s="2"/>
      <c r="AA11" s="2"/>
      <c r="AB11" s="2"/>
      <c r="AC11" s="2"/>
      <c r="AD11" s="2"/>
      <c r="AE11" s="2"/>
      <c r="AF11" s="2"/>
      <c r="AG11" s="2"/>
      <c r="AH11" s="2"/>
      <c r="AI11" s="2"/>
      <c r="AJ11" s="2"/>
      <c r="AK11" s="2"/>
      <c r="AL11" s="2"/>
      <c r="AM11" s="2"/>
      <c r="AN11" s="2"/>
      <c r="AO11" s="2"/>
      <c r="AP11" s="2"/>
      <c r="AQ11" s="2"/>
      <c r="AR11" s="2"/>
      <c r="AS11" s="2"/>
      <c r="AT11" s="2"/>
      <c r="AU11" s="2"/>
      <c r="AV11" s="2"/>
      <c r="AW11" s="2"/>
      <c r="AX11" s="2"/>
      <c r="AY11" s="2"/>
      <c r="AZ11" s="2"/>
      <c r="BA11" s="2"/>
      <c r="BB11" s="2"/>
    </row>
    <row r="12" spans="1:54" x14ac:dyDescent="0.35">
      <c r="A12" s="2"/>
      <c r="B12" s="2538">
        <v>2024</v>
      </c>
      <c r="C12" s="2539">
        <v>0</v>
      </c>
      <c r="D12" s="2540">
        <v>0</v>
      </c>
      <c r="E12" s="2539">
        <v>0</v>
      </c>
      <c r="F12" s="2"/>
      <c r="G12" s="2538">
        <v>2018</v>
      </c>
      <c r="H12" s="2540">
        <v>1</v>
      </c>
      <c r="I12" s="2540">
        <v>0</v>
      </c>
      <c r="J12" s="2540">
        <v>1</v>
      </c>
      <c r="K12" s="2"/>
      <c r="L12" s="2"/>
      <c r="M12" s="11"/>
      <c r="N12" s="11"/>
      <c r="O12" s="11"/>
      <c r="P12" s="2"/>
      <c r="Q12" s="2"/>
      <c r="R12" s="2"/>
      <c r="S12" s="2"/>
      <c r="T12" s="2"/>
      <c r="U12" s="2"/>
      <c r="V12" s="2"/>
      <c r="W12" s="2"/>
      <c r="X12" s="2"/>
      <c r="Y12" s="2"/>
      <c r="Z12" s="2"/>
      <c r="AA12" s="2"/>
      <c r="AB12" s="2"/>
      <c r="AC12" s="2"/>
      <c r="AD12" s="2"/>
      <c r="AE12" s="2"/>
      <c r="AF12" s="2"/>
      <c r="AG12" s="2"/>
      <c r="AH12" s="2"/>
      <c r="AI12" s="2"/>
      <c r="AJ12" s="2"/>
      <c r="AK12" s="2"/>
      <c r="AL12" s="2"/>
      <c r="AM12" s="2"/>
      <c r="AN12" s="2"/>
      <c r="AO12" s="2"/>
      <c r="AP12" s="2"/>
      <c r="AQ12" s="2"/>
      <c r="AR12" s="2"/>
      <c r="AS12" s="2"/>
      <c r="AT12" s="2"/>
      <c r="AU12" s="2"/>
      <c r="AV12" s="2"/>
      <c r="AW12" s="2"/>
      <c r="AX12" s="2"/>
      <c r="AY12" s="2"/>
      <c r="AZ12" s="2"/>
      <c r="BA12" s="2"/>
      <c r="BB12" s="2"/>
    </row>
    <row r="13" spans="1:54" x14ac:dyDescent="0.35">
      <c r="A13" s="2"/>
      <c r="B13" s="2538">
        <v>2023</v>
      </c>
      <c r="C13" s="2539">
        <v>0</v>
      </c>
      <c r="D13" s="2540">
        <v>0</v>
      </c>
      <c r="E13" s="2539">
        <v>0</v>
      </c>
      <c r="F13" s="2"/>
      <c r="G13" s="2538">
        <v>2019</v>
      </c>
      <c r="H13" s="2540">
        <v>0</v>
      </c>
      <c r="I13" s="2540">
        <v>0</v>
      </c>
      <c r="J13" s="2540">
        <v>0</v>
      </c>
      <c r="K13" s="2"/>
      <c r="L13" s="2"/>
      <c r="M13" s="11"/>
      <c r="N13" s="11"/>
      <c r="O13" s="11"/>
      <c r="P13" s="2"/>
      <c r="Q13" s="2"/>
      <c r="R13" s="2"/>
      <c r="S13" s="2"/>
      <c r="T13" s="2"/>
      <c r="U13" s="2"/>
      <c r="V13" s="2"/>
      <c r="W13" s="2"/>
      <c r="X13" s="2"/>
      <c r="Y13" s="2"/>
      <c r="Z13" s="2"/>
      <c r="AA13" s="2"/>
      <c r="AB13" s="2"/>
      <c r="AC13" s="2"/>
      <c r="AD13" s="2"/>
      <c r="AE13" s="2"/>
      <c r="AF13" s="2"/>
      <c r="AG13" s="2"/>
      <c r="AH13" s="2"/>
      <c r="AI13" s="2"/>
      <c r="AJ13" s="2"/>
      <c r="AK13" s="2"/>
      <c r="AL13" s="2"/>
      <c r="AM13" s="2"/>
      <c r="AN13" s="2"/>
      <c r="AO13" s="2"/>
      <c r="AP13" s="2"/>
      <c r="AQ13" s="2"/>
      <c r="AR13" s="2"/>
      <c r="AS13" s="2"/>
      <c r="AT13" s="2"/>
      <c r="AU13" s="2"/>
      <c r="AV13" s="2"/>
      <c r="AW13" s="2"/>
      <c r="AX13" s="2"/>
      <c r="AY13" s="2"/>
      <c r="AZ13" s="2"/>
      <c r="BA13" s="2"/>
      <c r="BB13" s="2"/>
    </row>
    <row r="14" spans="1:54" x14ac:dyDescent="0.35">
      <c r="A14" s="2"/>
      <c r="B14" s="2538">
        <v>2022</v>
      </c>
      <c r="C14" s="2540">
        <v>0</v>
      </c>
      <c r="D14" s="2540">
        <v>0</v>
      </c>
      <c r="E14" s="2540">
        <v>0</v>
      </c>
      <c r="F14" s="2"/>
      <c r="G14" s="2538">
        <v>2020</v>
      </c>
      <c r="H14" s="2540">
        <v>0</v>
      </c>
      <c r="I14" s="2540">
        <v>0</v>
      </c>
      <c r="J14" s="2540">
        <v>0</v>
      </c>
      <c r="K14" s="2"/>
      <c r="L14" s="2"/>
      <c r="M14" s="11"/>
      <c r="N14" s="11"/>
      <c r="O14" s="11"/>
      <c r="P14" s="2"/>
      <c r="Q14" s="2"/>
      <c r="R14" s="2"/>
      <c r="S14" s="2"/>
      <c r="T14" s="2"/>
      <c r="U14" s="2"/>
      <c r="V14" s="2"/>
      <c r="W14" s="2"/>
      <c r="X14" s="2"/>
      <c r="Y14" s="2"/>
      <c r="Z14" s="2"/>
      <c r="AA14" s="2"/>
      <c r="AB14" s="2"/>
      <c r="AC14" s="2"/>
      <c r="AD14" s="2"/>
      <c r="AE14" s="2"/>
      <c r="AF14" s="2"/>
      <c r="AG14" s="2"/>
      <c r="AH14" s="2"/>
      <c r="AI14" s="2"/>
      <c r="AJ14" s="2"/>
      <c r="AK14" s="2"/>
      <c r="AL14" s="2"/>
      <c r="AM14" s="2"/>
      <c r="AN14" s="2"/>
      <c r="AO14" s="2"/>
      <c r="AP14" s="2"/>
      <c r="AQ14" s="2"/>
      <c r="AR14" s="2"/>
      <c r="AS14" s="2"/>
      <c r="AT14" s="2"/>
      <c r="AU14" s="2"/>
      <c r="AV14" s="2"/>
      <c r="AW14" s="2"/>
      <c r="AX14" s="2"/>
      <c r="AY14" s="2"/>
      <c r="AZ14" s="2"/>
      <c r="BA14" s="2"/>
      <c r="BB14" s="2"/>
    </row>
    <row r="15" spans="1:54" x14ac:dyDescent="0.35">
      <c r="A15" s="2"/>
      <c r="B15" s="2538">
        <v>2021</v>
      </c>
      <c r="C15" s="2540">
        <v>1</v>
      </c>
      <c r="D15" s="2540">
        <v>0</v>
      </c>
      <c r="E15" s="2540">
        <v>1</v>
      </c>
      <c r="F15" s="2"/>
      <c r="G15" s="2538">
        <v>2021</v>
      </c>
      <c r="H15" s="2540">
        <v>1</v>
      </c>
      <c r="I15" s="2540">
        <v>0</v>
      </c>
      <c r="J15" s="2540">
        <v>1</v>
      </c>
      <c r="K15" s="2"/>
      <c r="L15" s="2"/>
      <c r="M15" s="11"/>
      <c r="N15" s="11"/>
      <c r="O15" s="11"/>
      <c r="P15" s="2"/>
      <c r="Q15" s="2"/>
      <c r="R15" s="2"/>
      <c r="S15" s="2"/>
      <c r="T15" s="2"/>
      <c r="U15" s="2"/>
      <c r="V15" s="2"/>
      <c r="W15" s="2"/>
      <c r="X15" s="2"/>
      <c r="Y15" s="2"/>
      <c r="Z15" s="2"/>
      <c r="AA15" s="2"/>
      <c r="AB15" s="2"/>
      <c r="AC15" s="2"/>
      <c r="AD15" s="2"/>
      <c r="AE15" s="2"/>
      <c r="AF15" s="2"/>
      <c r="AG15" s="2"/>
      <c r="AH15" s="2"/>
      <c r="AI15" s="2"/>
      <c r="AJ15" s="2"/>
      <c r="AK15" s="2"/>
      <c r="AL15" s="2"/>
      <c r="AM15" s="2"/>
      <c r="AN15" s="2"/>
      <c r="AO15" s="2"/>
      <c r="AP15" s="2"/>
      <c r="AQ15" s="2"/>
      <c r="AR15" s="2"/>
      <c r="AS15" s="2"/>
      <c r="AT15" s="2"/>
      <c r="AU15" s="2"/>
      <c r="AV15" s="2"/>
      <c r="AW15" s="2"/>
      <c r="AX15" s="2"/>
      <c r="AY15" s="2"/>
      <c r="AZ15" s="2"/>
      <c r="BA15" s="2"/>
      <c r="BB15" s="2"/>
    </row>
    <row r="16" spans="1:54" x14ac:dyDescent="0.35">
      <c r="A16" s="2"/>
      <c r="B16" s="2538">
        <v>2020</v>
      </c>
      <c r="C16" s="2540">
        <v>0</v>
      </c>
      <c r="D16" s="2540">
        <v>0</v>
      </c>
      <c r="E16" s="2540">
        <v>0</v>
      </c>
      <c r="F16" s="2"/>
      <c r="G16" s="2538">
        <v>2022</v>
      </c>
      <c r="H16" s="2540">
        <v>0</v>
      </c>
      <c r="I16" s="2540">
        <v>0</v>
      </c>
      <c r="J16" s="2540">
        <v>0</v>
      </c>
      <c r="K16" s="2"/>
      <c r="L16" s="2"/>
      <c r="M16" s="11"/>
      <c r="N16" s="11"/>
      <c r="O16" s="11"/>
      <c r="P16" s="2"/>
      <c r="Q16" s="2"/>
      <c r="R16" s="2"/>
      <c r="S16" s="2"/>
      <c r="T16" s="2"/>
      <c r="U16" s="2"/>
      <c r="V16" s="2"/>
      <c r="W16" s="2"/>
      <c r="X16" s="2"/>
      <c r="Y16" s="2"/>
      <c r="Z16" s="2"/>
      <c r="AA16" s="2"/>
      <c r="AB16" s="2"/>
      <c r="AC16" s="2"/>
      <c r="AD16" s="2"/>
      <c r="AE16" s="2"/>
      <c r="AF16" s="2"/>
      <c r="AG16" s="2"/>
      <c r="AH16" s="2"/>
      <c r="AI16" s="2"/>
      <c r="AJ16" s="2"/>
      <c r="AK16" s="2"/>
      <c r="AL16" s="2"/>
      <c r="AM16" s="2"/>
      <c r="AN16" s="2"/>
      <c r="AO16" s="2"/>
      <c r="AP16" s="2"/>
      <c r="AQ16" s="2"/>
      <c r="AR16" s="2"/>
      <c r="AS16" s="2"/>
      <c r="AT16" s="2"/>
      <c r="AU16" s="2"/>
      <c r="AV16" s="2"/>
      <c r="AW16" s="2"/>
      <c r="AX16" s="2"/>
      <c r="AY16" s="2"/>
      <c r="AZ16" s="2"/>
      <c r="BA16" s="2"/>
      <c r="BB16" s="2"/>
    </row>
    <row r="17" spans="1:54" x14ac:dyDescent="0.35">
      <c r="A17" s="2"/>
      <c r="B17" s="2538">
        <v>2019</v>
      </c>
      <c r="C17" s="2540">
        <v>0</v>
      </c>
      <c r="D17" s="2540">
        <v>0</v>
      </c>
      <c r="E17" s="2540">
        <v>0</v>
      </c>
      <c r="F17" s="2"/>
      <c r="G17" s="2538">
        <v>2023</v>
      </c>
      <c r="H17" s="2539">
        <v>0</v>
      </c>
      <c r="I17" s="2540">
        <v>0</v>
      </c>
      <c r="J17" s="2540">
        <v>0</v>
      </c>
      <c r="K17" s="2"/>
      <c r="L17" s="2"/>
      <c r="M17" s="11"/>
      <c r="N17" s="11"/>
      <c r="O17" s="11"/>
      <c r="P17" s="2"/>
      <c r="Q17" s="2"/>
      <c r="R17" s="2"/>
      <c r="S17" s="2"/>
      <c r="T17" s="2"/>
      <c r="U17" s="2"/>
      <c r="V17" s="2"/>
      <c r="W17" s="2"/>
      <c r="X17" s="2"/>
      <c r="Y17" s="2"/>
      <c r="Z17" s="2"/>
      <c r="AA17" s="2"/>
      <c r="AB17" s="2"/>
      <c r="AC17" s="2"/>
      <c r="AD17" s="2"/>
      <c r="AE17" s="2"/>
      <c r="AF17" s="2"/>
      <c r="AG17" s="2"/>
      <c r="AH17" s="2"/>
      <c r="AI17" s="2"/>
      <c r="AJ17" s="2"/>
      <c r="AK17" s="2"/>
      <c r="AL17" s="2"/>
      <c r="AM17" s="2"/>
      <c r="AN17" s="2"/>
      <c r="AO17" s="2"/>
      <c r="AP17" s="2"/>
      <c r="AQ17" s="2"/>
      <c r="AR17" s="2"/>
      <c r="AS17" s="2"/>
      <c r="AT17" s="2"/>
      <c r="AU17" s="2"/>
      <c r="AV17" s="2"/>
      <c r="AW17" s="2"/>
      <c r="AX17" s="2"/>
      <c r="AY17" s="2"/>
      <c r="AZ17" s="2"/>
      <c r="BA17" s="2"/>
      <c r="BB17" s="2"/>
    </row>
    <row r="18" spans="1:54" x14ac:dyDescent="0.35">
      <c r="A18" s="2"/>
      <c r="B18" s="2538">
        <v>2018</v>
      </c>
      <c r="C18" s="2540">
        <v>1</v>
      </c>
      <c r="D18" s="2540">
        <v>0</v>
      </c>
      <c r="E18" s="2540">
        <v>1</v>
      </c>
      <c r="F18" s="2"/>
      <c r="G18" s="2538">
        <v>2024</v>
      </c>
      <c r="H18" s="2539">
        <f>C12</f>
        <v>0</v>
      </c>
      <c r="I18" s="2539">
        <f>D12</f>
        <v>0</v>
      </c>
      <c r="J18" s="2539">
        <f>E12</f>
        <v>0</v>
      </c>
      <c r="K18" s="2"/>
      <c r="L18" s="2"/>
      <c r="M18" s="11"/>
      <c r="N18" s="11"/>
      <c r="O18" s="11"/>
      <c r="P18" s="2"/>
      <c r="Q18" s="2"/>
      <c r="R18" s="2"/>
      <c r="S18" s="2"/>
      <c r="T18" s="2"/>
      <c r="U18" s="2"/>
      <c r="V18" s="2"/>
      <c r="W18" s="2"/>
      <c r="X18" s="2"/>
      <c r="Y18" s="2"/>
      <c r="Z18" s="2"/>
      <c r="AA18" s="2"/>
      <c r="AB18" s="2"/>
      <c r="AC18" s="2"/>
      <c r="AD18" s="2"/>
      <c r="AE18" s="2"/>
      <c r="AF18" s="2"/>
      <c r="AG18" s="2"/>
      <c r="AH18" s="2"/>
      <c r="AI18" s="2"/>
      <c r="AJ18" s="2"/>
      <c r="AK18" s="2"/>
      <c r="AL18" s="2"/>
      <c r="AM18" s="2"/>
      <c r="AN18" s="2"/>
      <c r="AO18" s="2"/>
      <c r="AP18" s="2"/>
      <c r="AQ18" s="2"/>
      <c r="AR18" s="2"/>
      <c r="AS18" s="2"/>
      <c r="AT18" s="2"/>
      <c r="AU18" s="2"/>
      <c r="AV18" s="2"/>
      <c r="AW18" s="2"/>
      <c r="AX18" s="2"/>
      <c r="AY18" s="2"/>
      <c r="AZ18" s="2"/>
      <c r="BA18" s="2"/>
      <c r="BB18" s="2"/>
    </row>
    <row r="19" spans="1:54" x14ac:dyDescent="0.35">
      <c r="A19" s="2"/>
      <c r="B19" s="2"/>
      <c r="C19" s="2"/>
      <c r="D19" s="2"/>
      <c r="E19" s="2"/>
      <c r="F19" s="2"/>
      <c r="G19" s="2"/>
      <c r="H19" s="2"/>
      <c r="I19" s="2"/>
      <c r="J19" s="2"/>
      <c r="K19" s="2"/>
      <c r="L19" s="2"/>
      <c r="M19" s="11"/>
      <c r="N19" s="11"/>
      <c r="O19" s="11"/>
      <c r="P19" s="2"/>
      <c r="Q19" s="2"/>
      <c r="R19" s="2"/>
      <c r="S19" s="2"/>
      <c r="T19" s="2"/>
      <c r="U19" s="2"/>
      <c r="V19" s="2"/>
      <c r="W19" s="2"/>
      <c r="X19" s="2"/>
      <c r="Y19" s="2"/>
      <c r="Z19" s="2"/>
      <c r="AA19" s="2"/>
      <c r="AB19" s="2"/>
      <c r="AC19" s="2"/>
      <c r="AD19" s="2"/>
      <c r="AE19" s="2"/>
      <c r="AF19" s="2"/>
      <c r="AG19" s="2"/>
      <c r="AH19" s="2"/>
      <c r="AI19" s="2"/>
      <c r="AJ19" s="2"/>
      <c r="AK19" s="2"/>
      <c r="AL19" s="2"/>
      <c r="AM19" s="2"/>
      <c r="AN19" s="2"/>
      <c r="AO19" s="2"/>
      <c r="AP19" s="2"/>
      <c r="AQ19" s="2"/>
      <c r="AR19" s="2"/>
      <c r="AS19" s="2"/>
      <c r="AT19" s="2"/>
      <c r="AU19" s="2"/>
      <c r="AV19" s="2"/>
      <c r="AW19" s="2"/>
      <c r="AX19" s="2"/>
      <c r="AY19" s="2"/>
      <c r="AZ19" s="2"/>
      <c r="BA19" s="2"/>
      <c r="BB19" s="2"/>
    </row>
    <row r="20" spans="1:54" x14ac:dyDescent="0.35">
      <c r="A20" s="2"/>
      <c r="B20" s="2"/>
      <c r="C20" s="2"/>
      <c r="D20" s="2"/>
      <c r="E20" s="2"/>
      <c r="F20" s="2"/>
      <c r="G20" s="2"/>
      <c r="H20" s="2"/>
      <c r="I20" s="2"/>
      <c r="J20" s="2"/>
      <c r="K20" s="2"/>
      <c r="L20" s="2"/>
      <c r="M20" s="11"/>
      <c r="N20" s="11"/>
      <c r="O20" s="11"/>
      <c r="P20" s="2"/>
      <c r="Q20" s="2"/>
      <c r="R20" s="2"/>
      <c r="S20" s="2"/>
      <c r="T20" s="2"/>
      <c r="U20" s="2"/>
      <c r="V20" s="2"/>
      <c r="W20" s="2"/>
      <c r="X20" s="2"/>
      <c r="Y20" s="2"/>
      <c r="Z20" s="2"/>
      <c r="AA20" s="2"/>
      <c r="AB20" s="2"/>
      <c r="AC20" s="2"/>
      <c r="AD20" s="2"/>
      <c r="AE20" s="2"/>
      <c r="AF20" s="2"/>
      <c r="AG20" s="2"/>
      <c r="AH20" s="2"/>
      <c r="AI20" s="2"/>
      <c r="AJ20" s="2"/>
      <c r="AK20" s="2"/>
      <c r="AL20" s="2"/>
      <c r="AM20" s="2"/>
      <c r="AN20" s="2"/>
      <c r="AO20" s="2"/>
      <c r="AP20" s="2"/>
      <c r="AQ20" s="2"/>
      <c r="AR20" s="2"/>
      <c r="AS20" s="2"/>
      <c r="AT20" s="2"/>
      <c r="AU20" s="2"/>
      <c r="AV20" s="2"/>
      <c r="AW20" s="2"/>
      <c r="AX20" s="2"/>
      <c r="AY20" s="2"/>
      <c r="AZ20" s="2"/>
      <c r="BA20" s="2"/>
      <c r="BB20" s="2"/>
    </row>
    <row r="21" spans="1:54" x14ac:dyDescent="0.35">
      <c r="A21" s="2"/>
      <c r="B21" s="2"/>
      <c r="C21" s="2"/>
      <c r="D21" s="2"/>
      <c r="E21" s="2"/>
      <c r="F21" s="2"/>
      <c r="G21" s="2"/>
      <c r="H21" s="2"/>
      <c r="I21" s="2"/>
      <c r="J21" s="2"/>
      <c r="K21" s="2"/>
      <c r="L21" s="2"/>
      <c r="M21" s="11"/>
      <c r="N21" s="11"/>
      <c r="O21" s="11"/>
      <c r="P21" s="2"/>
      <c r="Q21" s="2"/>
      <c r="R21" s="2"/>
      <c r="S21" s="2"/>
      <c r="T21" s="2"/>
      <c r="U21" s="2"/>
      <c r="V21" s="2"/>
      <c r="W21" s="2"/>
      <c r="X21" s="2"/>
      <c r="Y21" s="2"/>
      <c r="Z21" s="2"/>
      <c r="AA21" s="2"/>
      <c r="AB21" s="2"/>
      <c r="AC21" s="2"/>
      <c r="AD21" s="2"/>
      <c r="AE21" s="2"/>
      <c r="AF21" s="2"/>
      <c r="AG21" s="2"/>
      <c r="AH21" s="2"/>
      <c r="AI21" s="2"/>
      <c r="AJ21" s="2"/>
      <c r="AK21" s="2"/>
      <c r="AL21" s="2"/>
      <c r="AM21" s="2"/>
      <c r="AN21" s="2"/>
      <c r="AO21" s="2"/>
      <c r="AP21" s="2"/>
      <c r="AQ21" s="2"/>
      <c r="AR21" s="2"/>
      <c r="AS21" s="2"/>
      <c r="AT21" s="2"/>
      <c r="AU21" s="2"/>
      <c r="AV21" s="2"/>
      <c r="AW21" s="2"/>
      <c r="AX21" s="2"/>
      <c r="AY21" s="2"/>
      <c r="AZ21" s="2"/>
      <c r="BA21" s="2"/>
      <c r="BB21" s="2"/>
    </row>
    <row r="22" spans="1:54" x14ac:dyDescent="0.35">
      <c r="A22" s="2"/>
      <c r="B22" s="2"/>
      <c r="C22" s="2"/>
      <c r="D22" s="2"/>
      <c r="E22" s="2"/>
      <c r="F22" s="2"/>
      <c r="G22" s="2"/>
      <c r="H22" s="2"/>
      <c r="I22" s="2"/>
      <c r="J22" s="2"/>
      <c r="K22" s="2"/>
      <c r="L22" s="2"/>
      <c r="M22" s="11"/>
      <c r="N22" s="11"/>
      <c r="O22" s="11"/>
      <c r="P22" s="2"/>
      <c r="Q22" s="2"/>
      <c r="R22" s="2"/>
      <c r="S22" s="2"/>
      <c r="T22" s="2"/>
      <c r="U22" s="2"/>
      <c r="V22" s="2"/>
      <c r="W22" s="2"/>
      <c r="X22" s="2"/>
      <c r="Y22" s="2"/>
      <c r="Z22" s="2"/>
      <c r="AA22" s="2"/>
      <c r="AB22" s="2"/>
      <c r="AC22" s="2"/>
      <c r="AD22" s="2"/>
      <c r="AE22" s="2"/>
      <c r="AF22" s="2"/>
      <c r="AG22" s="2"/>
      <c r="AH22" s="2"/>
      <c r="AI22" s="2"/>
      <c r="AJ22" s="2"/>
      <c r="AK22" s="2"/>
      <c r="AL22" s="2"/>
      <c r="AM22" s="2"/>
      <c r="AN22" s="2"/>
      <c r="AO22" s="2"/>
      <c r="AP22" s="2"/>
      <c r="AQ22" s="2"/>
      <c r="AR22" s="2"/>
      <c r="AS22" s="2"/>
      <c r="AT22" s="2"/>
      <c r="AU22" s="2"/>
      <c r="AV22" s="2"/>
      <c r="AW22" s="2"/>
      <c r="AX22" s="2"/>
      <c r="AY22" s="2"/>
      <c r="AZ22" s="2"/>
      <c r="BA22" s="2"/>
      <c r="BB22" s="2"/>
    </row>
    <row r="23" spans="1:54" x14ac:dyDescent="0.35">
      <c r="A23" s="2"/>
      <c r="B23" s="2"/>
      <c r="C23" s="2"/>
      <c r="D23" s="2"/>
      <c r="E23" s="2"/>
      <c r="F23" s="2"/>
      <c r="G23" s="2"/>
      <c r="H23" s="2"/>
      <c r="I23" s="2"/>
      <c r="J23" s="2"/>
      <c r="K23" s="2"/>
      <c r="L23" s="2"/>
      <c r="M23" s="11"/>
      <c r="N23" s="11"/>
      <c r="O23" s="11"/>
      <c r="P23" s="2"/>
      <c r="Q23" s="2"/>
      <c r="R23" s="2"/>
      <c r="S23" s="2"/>
      <c r="T23" s="2"/>
      <c r="U23" s="2"/>
      <c r="V23" s="2"/>
      <c r="W23" s="2"/>
      <c r="X23" s="2"/>
      <c r="Y23" s="2"/>
      <c r="Z23" s="2"/>
      <c r="AA23" s="2"/>
      <c r="AB23" s="2"/>
      <c r="AC23" s="2"/>
      <c r="AD23" s="2"/>
      <c r="AE23" s="2"/>
      <c r="AF23" s="2"/>
      <c r="AG23" s="2"/>
      <c r="AH23" s="2"/>
      <c r="AI23" s="2"/>
      <c r="AJ23" s="2"/>
      <c r="AK23" s="2"/>
      <c r="AL23" s="2"/>
      <c r="AM23" s="2"/>
      <c r="AN23" s="2"/>
      <c r="AO23" s="2"/>
      <c r="AP23" s="2"/>
      <c r="AQ23" s="2"/>
      <c r="AR23" s="2"/>
      <c r="AS23" s="2"/>
      <c r="AT23" s="2"/>
      <c r="AU23" s="2"/>
      <c r="AV23" s="2"/>
      <c r="AW23" s="2"/>
      <c r="AX23" s="2"/>
      <c r="AY23" s="2"/>
      <c r="AZ23" s="2"/>
      <c r="BA23" s="2"/>
      <c r="BB23" s="2"/>
    </row>
    <row r="24" spans="1:54" x14ac:dyDescent="0.35">
      <c r="A24" s="2"/>
      <c r="B24" s="2"/>
      <c r="C24" s="2"/>
      <c r="D24" s="2"/>
      <c r="E24" s="2"/>
      <c r="F24" s="2"/>
      <c r="G24" s="2"/>
      <c r="H24" s="2"/>
      <c r="I24" s="2"/>
      <c r="J24" s="2"/>
      <c r="K24" s="2"/>
      <c r="L24" s="2"/>
      <c r="M24" s="11"/>
      <c r="N24" s="11"/>
      <c r="O24" s="11"/>
      <c r="P24" s="2"/>
      <c r="Q24" s="2"/>
      <c r="R24" s="2"/>
      <c r="S24" s="2"/>
      <c r="T24" s="2"/>
      <c r="U24" s="2"/>
      <c r="V24" s="2"/>
      <c r="W24" s="2"/>
      <c r="X24" s="2"/>
      <c r="Y24" s="2"/>
      <c r="Z24" s="2"/>
      <c r="AA24" s="2"/>
      <c r="AB24" s="2"/>
      <c r="AC24" s="2"/>
      <c r="AD24" s="2"/>
      <c r="AE24" s="2"/>
      <c r="AF24" s="2"/>
      <c r="AG24" s="2"/>
      <c r="AH24" s="2"/>
      <c r="AI24" s="2"/>
      <c r="AJ24" s="2"/>
      <c r="AK24" s="2"/>
      <c r="AL24" s="2"/>
      <c r="AM24" s="2"/>
      <c r="AN24" s="2"/>
      <c r="AO24" s="2"/>
      <c r="AP24" s="2"/>
      <c r="AQ24" s="2"/>
      <c r="AR24" s="2"/>
      <c r="AS24" s="2"/>
      <c r="AT24" s="2"/>
      <c r="AU24" s="2"/>
      <c r="AV24" s="2"/>
      <c r="AW24" s="2"/>
      <c r="AX24" s="2"/>
      <c r="AY24" s="2"/>
      <c r="AZ24" s="2"/>
      <c r="BA24" s="2"/>
      <c r="BB24" s="2"/>
    </row>
    <row r="25" spans="1:54" ht="77.5" x14ac:dyDescent="0.35">
      <c r="A25" s="2"/>
      <c r="B25" s="2766" t="s">
        <v>368</v>
      </c>
      <c r="C25" s="2766"/>
      <c r="D25" s="2766"/>
      <c r="E25" s="2766"/>
      <c r="F25" s="2"/>
      <c r="G25" s="2"/>
      <c r="H25" s="2537" t="s">
        <v>1925</v>
      </c>
      <c r="I25" s="2537" t="s">
        <v>1926</v>
      </c>
      <c r="J25" s="2537" t="s">
        <v>1927</v>
      </c>
      <c r="K25" s="2"/>
      <c r="L25" s="2"/>
      <c r="M25" s="11"/>
      <c r="N25" s="11"/>
      <c r="O25" s="11"/>
      <c r="P25" s="2"/>
      <c r="Q25" s="2"/>
      <c r="R25" s="2"/>
      <c r="S25" s="2"/>
      <c r="T25" s="2"/>
      <c r="U25" s="2"/>
      <c r="V25" s="2"/>
      <c r="W25" s="2"/>
      <c r="X25" s="2"/>
      <c r="Y25" s="2"/>
      <c r="Z25" s="2"/>
      <c r="AA25" s="2"/>
      <c r="AB25" s="2"/>
      <c r="AC25" s="2"/>
      <c r="AD25" s="2"/>
      <c r="AE25" s="2"/>
      <c r="AF25" s="2"/>
      <c r="AG25" s="2"/>
      <c r="AH25" s="2"/>
      <c r="AI25" s="2"/>
      <c r="AJ25" s="2"/>
      <c r="AK25" s="2"/>
      <c r="AL25" s="2"/>
      <c r="AM25" s="2"/>
      <c r="AN25" s="2"/>
      <c r="AO25" s="2"/>
      <c r="AP25" s="2"/>
      <c r="AQ25" s="2"/>
      <c r="AR25" s="2"/>
      <c r="AS25" s="2"/>
      <c r="AT25" s="2"/>
      <c r="AU25" s="2"/>
      <c r="AV25" s="2"/>
      <c r="AW25" s="2"/>
      <c r="AX25" s="2"/>
      <c r="AY25" s="2"/>
      <c r="AZ25" s="2"/>
      <c r="BA25" s="2"/>
      <c r="BB25" s="2"/>
    </row>
    <row r="26" spans="1:54" ht="31" x14ac:dyDescent="0.35">
      <c r="A26" s="2"/>
      <c r="B26" s="2537" t="s">
        <v>1928</v>
      </c>
      <c r="C26" s="2537" t="s">
        <v>370</v>
      </c>
      <c r="D26" s="2537" t="s">
        <v>371</v>
      </c>
      <c r="E26" s="2537" t="s">
        <v>372</v>
      </c>
      <c r="F26" s="2"/>
      <c r="G26" s="2538">
        <v>2020</v>
      </c>
      <c r="H26" s="2541">
        <f>C31</f>
        <v>71</v>
      </c>
      <c r="I26" s="2541">
        <f>D31</f>
        <v>15</v>
      </c>
      <c r="J26" s="2541">
        <f>E31</f>
        <v>86</v>
      </c>
      <c r="K26" s="2"/>
      <c r="L26" s="2"/>
      <c r="M26" s="11"/>
      <c r="N26" s="11"/>
      <c r="O26" s="11"/>
      <c r="P26" s="2"/>
      <c r="Q26" s="2"/>
      <c r="R26" s="2"/>
      <c r="S26" s="2"/>
      <c r="T26" s="2"/>
      <c r="U26" s="2"/>
      <c r="V26" s="2"/>
      <c r="W26" s="2"/>
      <c r="X26" s="2"/>
      <c r="Y26" s="2"/>
      <c r="Z26" s="2"/>
      <c r="AA26" s="2"/>
      <c r="AB26" s="2"/>
      <c r="AC26" s="2"/>
      <c r="AD26" s="2"/>
      <c r="AE26" s="2"/>
      <c r="AF26" s="2"/>
      <c r="AG26" s="2"/>
      <c r="AH26" s="2"/>
      <c r="AI26" s="2"/>
      <c r="AJ26" s="2"/>
      <c r="AK26" s="2"/>
      <c r="AL26" s="2"/>
      <c r="AM26" s="2"/>
      <c r="AN26" s="2"/>
      <c r="AO26" s="2"/>
      <c r="AP26" s="2"/>
      <c r="AQ26" s="2"/>
      <c r="AR26" s="2"/>
      <c r="AS26" s="2"/>
      <c r="AT26" s="2"/>
      <c r="AU26" s="2"/>
      <c r="AV26" s="2"/>
      <c r="AW26" s="2"/>
      <c r="AX26" s="2"/>
      <c r="AY26" s="2"/>
      <c r="AZ26" s="2"/>
      <c r="BA26" s="2"/>
      <c r="BB26" s="2"/>
    </row>
    <row r="27" spans="1:54" x14ac:dyDescent="0.35">
      <c r="A27" s="2"/>
      <c r="B27" s="2538">
        <v>2024</v>
      </c>
      <c r="C27" s="2542">
        <f>'Health and Safety'!I51</f>
        <v>19</v>
      </c>
      <c r="D27" s="2542">
        <f>'Health and Safety'!J51</f>
        <v>2</v>
      </c>
      <c r="E27" s="2542">
        <f>'Health and Safety'!K51</f>
        <v>21</v>
      </c>
      <c r="F27" s="2"/>
      <c r="G27" s="2538">
        <v>2021</v>
      </c>
      <c r="H27" s="2541">
        <f>C30</f>
        <v>57</v>
      </c>
      <c r="I27" s="2541">
        <f>D30</f>
        <v>8</v>
      </c>
      <c r="J27" s="2541">
        <f>E30</f>
        <v>65</v>
      </c>
      <c r="K27" s="2"/>
      <c r="L27" s="2"/>
      <c r="M27" s="11"/>
      <c r="N27" s="11"/>
      <c r="O27" s="11"/>
      <c r="P27" s="2"/>
      <c r="Q27" s="2"/>
      <c r="R27" s="2"/>
      <c r="S27" s="2"/>
      <c r="T27" s="2"/>
      <c r="U27" s="2"/>
      <c r="V27" s="2"/>
      <c r="W27" s="2"/>
      <c r="X27" s="2"/>
      <c r="Y27" s="2"/>
      <c r="Z27" s="2"/>
      <c r="AA27" s="2"/>
      <c r="AB27" s="2"/>
      <c r="AC27" s="2"/>
      <c r="AD27" s="2"/>
      <c r="AE27" s="2"/>
      <c r="AF27" s="2"/>
      <c r="AG27" s="2"/>
      <c r="AH27" s="2"/>
      <c r="AI27" s="2"/>
      <c r="AJ27" s="2"/>
      <c r="AK27" s="2"/>
      <c r="AL27" s="2"/>
      <c r="AM27" s="2"/>
      <c r="AN27" s="2"/>
      <c r="AO27" s="2"/>
      <c r="AP27" s="2"/>
      <c r="AQ27" s="2"/>
      <c r="AR27" s="2"/>
      <c r="AS27" s="2"/>
      <c r="AT27" s="2"/>
      <c r="AU27" s="2"/>
      <c r="AV27" s="2"/>
      <c r="AW27" s="2"/>
      <c r="AX27" s="2"/>
      <c r="AY27" s="2"/>
      <c r="AZ27" s="2"/>
      <c r="BA27" s="2"/>
      <c r="BB27" s="2"/>
    </row>
    <row r="28" spans="1:54" x14ac:dyDescent="0.35">
      <c r="A28" s="2"/>
      <c r="B28" s="2538">
        <v>2023</v>
      </c>
      <c r="C28" s="2542">
        <v>29</v>
      </c>
      <c r="D28" s="2541">
        <v>5</v>
      </c>
      <c r="E28" s="2542">
        <v>34</v>
      </c>
      <c r="F28" s="2"/>
      <c r="G28" s="2538">
        <v>2022</v>
      </c>
      <c r="H28" s="2541">
        <f>C29</f>
        <v>36</v>
      </c>
      <c r="I28" s="2541">
        <f>D29</f>
        <v>6</v>
      </c>
      <c r="J28" s="2541">
        <f>E29</f>
        <v>42</v>
      </c>
      <c r="K28" s="2"/>
      <c r="L28" s="2"/>
      <c r="M28" s="11"/>
      <c r="N28" s="11"/>
      <c r="O28" s="11"/>
      <c r="P28" s="2"/>
      <c r="Q28" s="2"/>
      <c r="R28" s="2"/>
      <c r="S28" s="2"/>
      <c r="T28" s="2"/>
      <c r="U28" s="2"/>
      <c r="V28" s="2"/>
      <c r="W28" s="2"/>
      <c r="X28" s="2"/>
      <c r="Y28" s="2"/>
      <c r="Z28" s="2"/>
      <c r="AA28" s="2"/>
      <c r="AB28" s="2"/>
      <c r="AC28" s="2"/>
      <c r="AD28" s="2"/>
      <c r="AE28" s="2"/>
      <c r="AF28" s="2"/>
      <c r="AG28" s="2"/>
      <c r="AH28" s="2"/>
      <c r="AI28" s="2"/>
      <c r="AJ28" s="2"/>
      <c r="AK28" s="2"/>
      <c r="AL28" s="2"/>
      <c r="AM28" s="2"/>
      <c r="AN28" s="2"/>
      <c r="AO28" s="2"/>
      <c r="AP28" s="2"/>
      <c r="AQ28" s="2"/>
      <c r="AR28" s="2"/>
      <c r="AS28" s="2"/>
      <c r="AT28" s="2"/>
      <c r="AU28" s="2"/>
      <c r="AV28" s="2"/>
      <c r="AW28" s="2"/>
      <c r="AX28" s="2"/>
      <c r="AY28" s="2"/>
      <c r="AZ28" s="2"/>
      <c r="BA28" s="2"/>
      <c r="BB28" s="2"/>
    </row>
    <row r="29" spans="1:54" x14ac:dyDescent="0.35">
      <c r="A29" s="2"/>
      <c r="B29" s="2538">
        <v>2022</v>
      </c>
      <c r="C29" s="2541">
        <v>36</v>
      </c>
      <c r="D29" s="2541">
        <v>6</v>
      </c>
      <c r="E29" s="2541">
        <v>42</v>
      </c>
      <c r="F29" s="2"/>
      <c r="G29" s="2538">
        <v>2023</v>
      </c>
      <c r="H29" s="2542">
        <f>C28</f>
        <v>29</v>
      </c>
      <c r="I29" s="2542">
        <f>D28</f>
        <v>5</v>
      </c>
      <c r="J29" s="2542">
        <f>E28</f>
        <v>34</v>
      </c>
      <c r="K29" s="2"/>
      <c r="L29" s="2"/>
      <c r="M29" s="11"/>
      <c r="N29" s="11"/>
      <c r="O29" s="11"/>
      <c r="P29" s="2"/>
      <c r="Q29" s="2"/>
      <c r="R29" s="2"/>
      <c r="S29" s="2"/>
      <c r="T29" s="2"/>
      <c r="U29" s="2"/>
      <c r="V29" s="2"/>
      <c r="W29" s="2"/>
      <c r="X29" s="2"/>
      <c r="Y29" s="2"/>
      <c r="Z29" s="2"/>
      <c r="AA29" s="2"/>
      <c r="AB29" s="2"/>
      <c r="AC29" s="2"/>
      <c r="AD29" s="2"/>
      <c r="AE29" s="2"/>
      <c r="AF29" s="2"/>
      <c r="AG29" s="2"/>
      <c r="AH29" s="2"/>
      <c r="AI29" s="2"/>
      <c r="AJ29" s="2"/>
      <c r="AK29" s="2"/>
      <c r="AL29" s="2"/>
      <c r="AM29" s="2"/>
      <c r="AN29" s="2"/>
      <c r="AO29" s="2"/>
      <c r="AP29" s="2"/>
      <c r="AQ29" s="2"/>
      <c r="AR29" s="2"/>
      <c r="AS29" s="2"/>
      <c r="AT29" s="2"/>
      <c r="AU29" s="2"/>
      <c r="AV29" s="2"/>
      <c r="AW29" s="2"/>
      <c r="AX29" s="2"/>
      <c r="AY29" s="2"/>
      <c r="AZ29" s="2"/>
      <c r="BA29" s="2"/>
      <c r="BB29" s="2"/>
    </row>
    <row r="30" spans="1:54" x14ac:dyDescent="0.35">
      <c r="A30" s="2"/>
      <c r="B30" s="2538">
        <v>2021</v>
      </c>
      <c r="C30" s="2541">
        <v>57</v>
      </c>
      <c r="D30" s="2541">
        <v>8</v>
      </c>
      <c r="E30" s="2541">
        <v>65</v>
      </c>
      <c r="F30" s="2"/>
      <c r="G30" s="2538">
        <v>2024</v>
      </c>
      <c r="H30" s="2542">
        <f>C27</f>
        <v>19</v>
      </c>
      <c r="I30" s="2542">
        <f>D27</f>
        <v>2</v>
      </c>
      <c r="J30" s="2542">
        <f>E27</f>
        <v>21</v>
      </c>
      <c r="K30" s="2"/>
      <c r="L30" s="2"/>
      <c r="M30" s="11"/>
      <c r="N30" s="11"/>
      <c r="O30" s="11"/>
      <c r="P30" s="2"/>
      <c r="Q30" s="2"/>
      <c r="R30" s="2"/>
      <c r="S30" s="2"/>
      <c r="T30" s="2"/>
      <c r="U30" s="2"/>
      <c r="V30" s="2"/>
      <c r="W30" s="2"/>
      <c r="X30" s="2"/>
      <c r="Y30" s="2"/>
      <c r="Z30" s="2"/>
      <c r="AA30" s="2"/>
      <c r="AB30" s="2"/>
      <c r="AC30" s="2"/>
      <c r="AD30" s="2"/>
      <c r="AE30" s="2"/>
      <c r="AF30" s="2"/>
      <c r="AG30" s="2"/>
      <c r="AH30" s="2"/>
      <c r="AI30" s="2"/>
      <c r="AJ30" s="2"/>
      <c r="AK30" s="2"/>
      <c r="AL30" s="2"/>
      <c r="AM30" s="2"/>
      <c r="AN30" s="2"/>
      <c r="AO30" s="2"/>
      <c r="AP30" s="2"/>
      <c r="AQ30" s="2"/>
      <c r="AR30" s="2"/>
      <c r="AS30" s="2"/>
      <c r="AT30" s="2"/>
      <c r="AU30" s="2"/>
      <c r="AV30" s="2"/>
      <c r="AW30" s="2"/>
      <c r="AX30" s="2"/>
      <c r="AY30" s="2"/>
      <c r="AZ30" s="2"/>
      <c r="BA30" s="2"/>
      <c r="BB30" s="2"/>
    </row>
    <row r="31" spans="1:54" x14ac:dyDescent="0.35">
      <c r="A31" s="2"/>
      <c r="B31" s="2538">
        <v>2020</v>
      </c>
      <c r="C31" s="2541">
        <v>71</v>
      </c>
      <c r="D31" s="2541">
        <v>15</v>
      </c>
      <c r="E31" s="2541">
        <v>86</v>
      </c>
      <c r="F31" s="2"/>
      <c r="G31" s="2"/>
      <c r="H31" s="2"/>
      <c r="I31" s="2"/>
      <c r="J31" s="2"/>
      <c r="K31" s="2"/>
      <c r="L31" s="2"/>
      <c r="M31" s="11"/>
      <c r="N31" s="11"/>
      <c r="O31" s="11"/>
      <c r="P31" s="2"/>
      <c r="Q31" s="2"/>
      <c r="R31" s="2"/>
      <c r="S31" s="2"/>
      <c r="T31" s="2"/>
      <c r="U31" s="2"/>
      <c r="V31" s="2"/>
      <c r="W31" s="2"/>
      <c r="X31" s="2"/>
      <c r="Y31" s="2"/>
      <c r="Z31" s="2"/>
      <c r="AA31" s="2"/>
      <c r="AB31" s="2"/>
      <c r="AC31" s="2"/>
      <c r="AD31" s="2"/>
      <c r="AE31" s="2"/>
      <c r="AF31" s="2"/>
      <c r="AG31" s="2"/>
      <c r="AH31" s="2"/>
      <c r="AI31" s="2"/>
      <c r="AJ31" s="2"/>
      <c r="AK31" s="2"/>
      <c r="AL31" s="2"/>
      <c r="AM31" s="2"/>
      <c r="AN31" s="2"/>
      <c r="AO31" s="2"/>
      <c r="AP31" s="2"/>
      <c r="AQ31" s="2"/>
      <c r="AR31" s="2"/>
      <c r="AS31" s="2"/>
      <c r="AT31" s="2"/>
      <c r="AU31" s="2"/>
      <c r="AV31" s="2"/>
      <c r="AW31" s="2"/>
      <c r="AX31" s="2"/>
      <c r="AY31" s="2"/>
      <c r="AZ31" s="2"/>
      <c r="BA31" s="2"/>
      <c r="BB31" s="2"/>
    </row>
    <row r="32" spans="1:54" x14ac:dyDescent="0.35">
      <c r="A32" s="2"/>
      <c r="B32" s="2538"/>
      <c r="C32" s="2541"/>
      <c r="D32" s="2541"/>
      <c r="E32" s="2541"/>
      <c r="F32" s="2"/>
      <c r="G32" s="2"/>
      <c r="H32" s="2"/>
      <c r="I32" s="2"/>
      <c r="J32" s="2"/>
      <c r="K32" s="2"/>
      <c r="L32" s="2"/>
      <c r="M32" s="11"/>
      <c r="N32" s="11"/>
      <c r="O32" s="11"/>
      <c r="P32" s="2"/>
      <c r="Q32" s="2"/>
      <c r="R32" s="2"/>
      <c r="S32" s="2"/>
      <c r="T32" s="2"/>
      <c r="U32" s="2"/>
      <c r="V32" s="2"/>
      <c r="W32" s="2"/>
      <c r="X32" s="2"/>
      <c r="Y32" s="2"/>
      <c r="Z32" s="2"/>
      <c r="AA32" s="2"/>
      <c r="AB32" s="2"/>
      <c r="AC32" s="2"/>
      <c r="AD32" s="2"/>
      <c r="AE32" s="2"/>
      <c r="AF32" s="2"/>
      <c r="AG32" s="2"/>
      <c r="AH32" s="2"/>
      <c r="AI32" s="2"/>
      <c r="AJ32" s="2"/>
      <c r="AK32" s="2"/>
      <c r="AL32" s="2"/>
      <c r="AM32" s="2"/>
      <c r="AN32" s="2"/>
      <c r="AO32" s="2"/>
      <c r="AP32" s="2"/>
      <c r="AQ32" s="2"/>
      <c r="AR32" s="2"/>
      <c r="AS32" s="2"/>
      <c r="AT32" s="2"/>
      <c r="AU32" s="2"/>
      <c r="AV32" s="2"/>
      <c r="AW32" s="2"/>
      <c r="AX32" s="2"/>
      <c r="AY32" s="2"/>
      <c r="AZ32" s="2"/>
      <c r="BA32" s="2"/>
      <c r="BB32" s="2"/>
    </row>
    <row r="33" spans="1:54" x14ac:dyDescent="0.35">
      <c r="A33" s="2"/>
      <c r="B33" s="2538"/>
      <c r="C33" s="2541"/>
      <c r="D33" s="2543"/>
      <c r="E33" s="2541"/>
      <c r="F33" s="2"/>
      <c r="G33" s="2"/>
      <c r="H33" s="2"/>
      <c r="I33" s="2"/>
      <c r="J33" s="2"/>
      <c r="K33" s="2"/>
      <c r="L33" s="2"/>
      <c r="M33" s="11"/>
      <c r="N33" s="11"/>
      <c r="O33" s="11"/>
      <c r="P33" s="2"/>
      <c r="Q33" s="2"/>
      <c r="R33" s="2"/>
      <c r="S33" s="2"/>
      <c r="T33" s="2"/>
      <c r="U33" s="2"/>
      <c r="V33" s="2"/>
      <c r="W33" s="2"/>
      <c r="X33" s="2"/>
      <c r="Y33" s="2"/>
      <c r="Z33" s="2"/>
      <c r="AA33" s="2"/>
      <c r="AB33" s="2"/>
      <c r="AC33" s="2"/>
      <c r="AD33" s="2"/>
      <c r="AE33" s="2"/>
      <c r="AF33" s="2"/>
      <c r="AG33" s="2"/>
      <c r="AH33" s="2"/>
      <c r="AI33" s="2"/>
      <c r="AJ33" s="2"/>
      <c r="AK33" s="2"/>
      <c r="AL33" s="2"/>
      <c r="AM33" s="2"/>
      <c r="AN33" s="2"/>
      <c r="AO33" s="2"/>
      <c r="AP33" s="2"/>
      <c r="AQ33" s="2"/>
      <c r="AR33" s="2"/>
      <c r="AS33" s="2"/>
      <c r="AT33" s="2"/>
      <c r="AU33" s="2"/>
      <c r="AV33" s="2"/>
      <c r="AW33" s="2"/>
      <c r="AX33" s="2"/>
      <c r="AY33" s="2"/>
      <c r="AZ33" s="2"/>
      <c r="BA33" s="2"/>
      <c r="BB33" s="2"/>
    </row>
    <row r="34" spans="1:54" x14ac:dyDescent="0.35">
      <c r="A34" s="2"/>
      <c r="B34" s="2"/>
      <c r="C34" s="2544"/>
      <c r="D34" s="2"/>
      <c r="E34" s="2"/>
      <c r="F34" s="2"/>
      <c r="G34" s="2"/>
      <c r="H34" s="2"/>
      <c r="I34" s="2"/>
      <c r="J34" s="2"/>
      <c r="K34" s="2"/>
      <c r="L34" s="2"/>
      <c r="M34" s="11"/>
      <c r="N34" s="11"/>
      <c r="O34" s="11"/>
      <c r="P34" s="11"/>
      <c r="Q34" s="11"/>
      <c r="R34" s="2"/>
      <c r="S34" s="2"/>
      <c r="T34" s="2"/>
      <c r="U34" s="2"/>
      <c r="V34" s="2"/>
      <c r="W34" s="2"/>
      <c r="X34" s="2"/>
      <c r="Y34" s="2"/>
      <c r="Z34" s="2"/>
      <c r="AA34" s="2"/>
      <c r="AB34" s="2"/>
      <c r="AC34" s="2"/>
      <c r="AD34" s="2"/>
      <c r="AE34" s="2"/>
      <c r="AF34" s="2"/>
      <c r="AG34" s="2"/>
      <c r="AH34" s="2"/>
      <c r="AI34" s="2"/>
      <c r="AJ34" s="2"/>
      <c r="AK34" s="2"/>
      <c r="AL34" s="2"/>
      <c r="AM34" s="2"/>
      <c r="AN34" s="2"/>
      <c r="AO34" s="2"/>
      <c r="AP34" s="2"/>
      <c r="AQ34" s="2"/>
      <c r="AR34" s="2"/>
      <c r="AS34" s="2"/>
      <c r="AT34" s="2"/>
      <c r="AU34" s="2"/>
      <c r="AV34" s="2"/>
      <c r="AW34" s="2"/>
      <c r="AX34" s="2"/>
      <c r="AY34" s="2"/>
      <c r="AZ34" s="2"/>
      <c r="BA34" s="2"/>
      <c r="BB34" s="2"/>
    </row>
    <row r="35" spans="1:54" x14ac:dyDescent="0.35">
      <c r="A35" s="2"/>
      <c r="B35" s="2"/>
      <c r="C35" s="2"/>
      <c r="D35" s="2"/>
      <c r="E35" s="2"/>
      <c r="F35" s="2"/>
      <c r="G35" s="2"/>
      <c r="H35" s="2"/>
      <c r="I35" s="2"/>
      <c r="J35" s="2"/>
      <c r="K35" s="2"/>
      <c r="L35" s="2"/>
      <c r="M35" s="11"/>
      <c r="N35" s="11"/>
      <c r="O35" s="11"/>
      <c r="P35" s="11"/>
      <c r="Q35" s="11"/>
      <c r="R35" s="2"/>
      <c r="S35" s="2"/>
      <c r="T35" s="2"/>
      <c r="U35" s="2"/>
      <c r="V35" s="2"/>
      <c r="W35" s="2"/>
      <c r="X35" s="2"/>
      <c r="Y35" s="2"/>
      <c r="Z35" s="2"/>
      <c r="AA35" s="2"/>
      <c r="AB35" s="2"/>
      <c r="AC35" s="2"/>
      <c r="AD35" s="2"/>
      <c r="AE35" s="2"/>
      <c r="AF35" s="2"/>
      <c r="AG35" s="2"/>
      <c r="AH35" s="2"/>
      <c r="AI35" s="2"/>
      <c r="AJ35" s="2"/>
      <c r="AK35" s="2"/>
      <c r="AL35" s="2"/>
      <c r="AM35" s="2"/>
      <c r="AN35" s="2"/>
      <c r="AO35" s="2"/>
      <c r="AP35" s="2"/>
      <c r="AQ35" s="2"/>
      <c r="AR35" s="2"/>
      <c r="AS35" s="2"/>
      <c r="AT35" s="2"/>
      <c r="AU35" s="2"/>
      <c r="AV35" s="2"/>
      <c r="AW35" s="2"/>
      <c r="AX35" s="2"/>
      <c r="AY35" s="2"/>
      <c r="AZ35" s="2"/>
      <c r="BA35" s="2"/>
      <c r="BB35" s="2"/>
    </row>
    <row r="36" spans="1:54" x14ac:dyDescent="0.35">
      <c r="A36" s="2"/>
      <c r="B36" s="2"/>
      <c r="C36" s="2"/>
      <c r="D36" s="2"/>
      <c r="E36" s="2"/>
      <c r="F36" s="2"/>
      <c r="G36" s="2"/>
      <c r="H36" s="2"/>
      <c r="I36" s="2"/>
      <c r="J36" s="2"/>
      <c r="K36" s="2"/>
      <c r="L36" s="2"/>
      <c r="M36" s="11"/>
      <c r="N36" s="11"/>
      <c r="O36" s="11"/>
      <c r="P36" s="11"/>
      <c r="Q36" s="11"/>
      <c r="R36" s="2"/>
      <c r="S36" s="2"/>
      <c r="T36" s="2"/>
      <c r="U36" s="2"/>
      <c r="V36" s="2"/>
      <c r="W36" s="2"/>
      <c r="X36" s="2"/>
      <c r="Y36" s="2"/>
      <c r="Z36" s="2"/>
      <c r="AA36" s="2"/>
      <c r="AB36" s="2"/>
      <c r="AC36" s="2"/>
      <c r="AD36" s="2"/>
      <c r="AE36" s="2"/>
      <c r="AF36" s="2"/>
      <c r="AG36" s="2"/>
      <c r="AH36" s="2"/>
      <c r="AI36" s="2"/>
      <c r="AJ36" s="2"/>
      <c r="AK36" s="2"/>
      <c r="AL36" s="2"/>
      <c r="AM36" s="2"/>
      <c r="AN36" s="2"/>
      <c r="AO36" s="2"/>
      <c r="AP36" s="2"/>
      <c r="AQ36" s="2"/>
      <c r="AR36" s="2"/>
      <c r="AS36" s="2"/>
      <c r="AT36" s="2"/>
      <c r="AU36" s="2"/>
      <c r="AV36" s="2"/>
      <c r="AW36" s="2"/>
      <c r="AX36" s="2"/>
      <c r="AY36" s="2"/>
      <c r="AZ36" s="2"/>
      <c r="BA36" s="2"/>
      <c r="BB36" s="2"/>
    </row>
    <row r="37" spans="1:54" x14ac:dyDescent="0.35">
      <c r="A37" s="2"/>
      <c r="B37" s="2"/>
      <c r="C37" s="2"/>
      <c r="D37" s="2"/>
      <c r="E37" s="2"/>
      <c r="F37" s="2"/>
      <c r="G37" s="2"/>
      <c r="H37" s="2"/>
      <c r="I37" s="2"/>
      <c r="J37" s="2"/>
      <c r="K37" s="2"/>
      <c r="L37" s="2"/>
      <c r="M37" s="11"/>
      <c r="N37" s="11"/>
      <c r="O37" s="11"/>
      <c r="P37" s="11"/>
      <c r="Q37" s="11"/>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row>
    <row r="38" spans="1:54" ht="77.5" x14ac:dyDescent="0.35">
      <c r="A38" s="2"/>
      <c r="B38" s="2"/>
      <c r="C38" s="2"/>
      <c r="D38" s="2"/>
      <c r="E38" s="2"/>
      <c r="F38" s="2"/>
      <c r="G38" s="2"/>
      <c r="H38" s="2537" t="s">
        <v>378</v>
      </c>
      <c r="I38" s="2537" t="s">
        <v>379</v>
      </c>
      <c r="J38" s="2537" t="s">
        <v>380</v>
      </c>
      <c r="K38" s="2"/>
      <c r="L38" s="2"/>
      <c r="M38" s="11"/>
      <c r="N38" s="11"/>
      <c r="O38" s="11"/>
      <c r="P38" s="11"/>
      <c r="Q38" s="11"/>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row>
    <row r="39" spans="1:54" ht="18.5" x14ac:dyDescent="0.35">
      <c r="A39" s="2"/>
      <c r="B39" s="2766" t="s">
        <v>376</v>
      </c>
      <c r="C39" s="2766"/>
      <c r="D39" s="2766"/>
      <c r="E39" s="2766"/>
      <c r="F39" s="2"/>
      <c r="G39" s="2538">
        <v>2018</v>
      </c>
      <c r="H39" s="2545">
        <f>C47</f>
        <v>8.7999999999999995E-2</v>
      </c>
      <c r="I39" s="2545">
        <f>D47</f>
        <v>0.09</v>
      </c>
      <c r="J39" s="2545">
        <f>E47</f>
        <v>8.8412282055238392E-2</v>
      </c>
      <c r="K39" s="2"/>
      <c r="L39" s="2"/>
      <c r="M39" s="11"/>
      <c r="N39" s="11"/>
      <c r="O39" s="11"/>
      <c r="P39" s="11"/>
      <c r="Q39" s="11"/>
      <c r="R39" s="2"/>
      <c r="S39" s="2"/>
      <c r="T39" s="2"/>
      <c r="U39" s="2"/>
      <c r="V39" s="2"/>
      <c r="W39" s="2"/>
      <c r="X39" s="2"/>
      <c r="Y39" s="2"/>
      <c r="Z39" s="2"/>
      <c r="AA39" s="2"/>
      <c r="AB39" s="2"/>
      <c r="AC39" s="2"/>
      <c r="AD39" s="2"/>
      <c r="AE39" s="2"/>
      <c r="AF39" s="2"/>
      <c r="AG39" s="2"/>
      <c r="AH39" s="2"/>
      <c r="AI39" s="2"/>
      <c r="AJ39" s="2"/>
      <c r="AK39" s="2"/>
      <c r="AL39" s="2"/>
      <c r="AM39" s="2"/>
      <c r="AN39" s="2"/>
      <c r="AO39" s="2"/>
      <c r="AP39" s="2"/>
      <c r="AQ39" s="2"/>
      <c r="AR39" s="2"/>
      <c r="AS39" s="2"/>
      <c r="AT39" s="2"/>
      <c r="AU39" s="2"/>
      <c r="AV39" s="2"/>
      <c r="AW39" s="2"/>
      <c r="AX39" s="2"/>
      <c r="AY39" s="2"/>
      <c r="AZ39" s="2"/>
      <c r="BA39" s="2"/>
      <c r="BB39" s="2"/>
    </row>
    <row r="40" spans="1:54" ht="62" x14ac:dyDescent="0.35">
      <c r="A40" s="2"/>
      <c r="B40" s="2537" t="s">
        <v>377</v>
      </c>
      <c r="C40" s="2537" t="s">
        <v>370</v>
      </c>
      <c r="D40" s="2537" t="s">
        <v>371</v>
      </c>
      <c r="E40" s="2537" t="s">
        <v>372</v>
      </c>
      <c r="F40" s="2"/>
      <c r="G40" s="2538">
        <v>2019</v>
      </c>
      <c r="H40" s="2545">
        <f>C46</f>
        <v>0.10199999999999998</v>
      </c>
      <c r="I40" s="2545">
        <f>D46</f>
        <v>0.11</v>
      </c>
      <c r="J40" s="2545">
        <f>E46</f>
        <v>0.10355695632597929</v>
      </c>
      <c r="K40" s="2546" t="s">
        <v>381</v>
      </c>
      <c r="L40" s="2"/>
      <c r="M40" s="11"/>
      <c r="N40" s="11"/>
      <c r="O40" s="11"/>
      <c r="P40" s="11"/>
      <c r="Q40" s="11"/>
      <c r="R40" s="2"/>
      <c r="S40" s="2"/>
      <c r="T40" s="2"/>
      <c r="U40" s="2"/>
      <c r="V40" s="2"/>
      <c r="W40" s="2"/>
      <c r="X40" s="2"/>
      <c r="Y40" s="2"/>
      <c r="Z40" s="2"/>
      <c r="AA40" s="2"/>
      <c r="AB40" s="2"/>
      <c r="AC40" s="2"/>
      <c r="AD40" s="2"/>
      <c r="AE40" s="2"/>
      <c r="AF40" s="2"/>
      <c r="AG40" s="2"/>
      <c r="AH40" s="2"/>
      <c r="AI40" s="2"/>
      <c r="AJ40" s="2"/>
      <c r="AK40" s="2"/>
      <c r="AL40" s="2"/>
      <c r="AM40" s="2"/>
      <c r="AN40" s="2"/>
      <c r="AO40" s="2"/>
      <c r="AP40" s="2"/>
      <c r="AQ40" s="2"/>
      <c r="AR40" s="2"/>
      <c r="AS40" s="2"/>
      <c r="AT40" s="2"/>
      <c r="AU40" s="2"/>
      <c r="AV40" s="2"/>
      <c r="AW40" s="2"/>
      <c r="AX40" s="2"/>
      <c r="AY40" s="2"/>
      <c r="AZ40" s="2"/>
      <c r="BA40" s="2"/>
      <c r="BB40" s="2"/>
    </row>
    <row r="41" spans="1:54" x14ac:dyDescent="0.35">
      <c r="A41" s="2"/>
      <c r="B41" s="2538">
        <v>2024</v>
      </c>
      <c r="C41" s="2547">
        <v>0.27000879507475811</v>
      </c>
      <c r="D41" s="2547">
        <v>0.24376947040498442</v>
      </c>
      <c r="E41" s="2547">
        <v>0.26621371216800493</v>
      </c>
      <c r="F41" s="2"/>
      <c r="G41" s="2538">
        <v>2020</v>
      </c>
      <c r="H41" s="2545">
        <f>C45</f>
        <v>0.14734121122599705</v>
      </c>
      <c r="I41" s="2545">
        <f>D45</f>
        <v>0.13616071428571427</v>
      </c>
      <c r="J41" s="2545">
        <f>E45</f>
        <v>0.14693327342170301</v>
      </c>
      <c r="K41" s="2548">
        <v>0.3</v>
      </c>
      <c r="L41" s="2"/>
      <c r="M41" s="11"/>
      <c r="N41" s="11"/>
      <c r="O41" s="11"/>
      <c r="P41" s="11"/>
      <c r="Q41" s="11"/>
      <c r="R41" s="2"/>
      <c r="S41" s="2"/>
      <c r="T41" s="2"/>
      <c r="U41" s="2"/>
      <c r="V41" s="2"/>
      <c r="W41" s="2"/>
      <c r="X41" s="2"/>
      <c r="Y41" s="2"/>
      <c r="Z41" s="2"/>
      <c r="AA41" s="2"/>
      <c r="AB41" s="2"/>
      <c r="AC41" s="2"/>
      <c r="AD41" s="2"/>
      <c r="AE41" s="2"/>
      <c r="AF41" s="2"/>
      <c r="AG41" s="2"/>
      <c r="AH41" s="2"/>
      <c r="AI41" s="2"/>
      <c r="AJ41" s="2"/>
      <c r="AK41" s="2"/>
      <c r="AL41" s="2"/>
      <c r="AM41" s="2"/>
      <c r="AN41" s="2"/>
      <c r="AO41" s="2"/>
      <c r="AP41" s="2"/>
      <c r="AQ41" s="2"/>
      <c r="AR41" s="2"/>
      <c r="AS41" s="2"/>
      <c r="AT41" s="2"/>
      <c r="AU41" s="2"/>
      <c r="AV41" s="2"/>
      <c r="AW41" s="2"/>
      <c r="AX41" s="2"/>
      <c r="AY41" s="2"/>
      <c r="AZ41" s="2"/>
      <c r="BA41" s="2"/>
      <c r="BB41" s="2"/>
    </row>
    <row r="42" spans="1:54" x14ac:dyDescent="0.35">
      <c r="A42" s="2"/>
      <c r="B42" s="2538">
        <v>2023</v>
      </c>
      <c r="C42" s="2547">
        <v>0.23656927426955701</v>
      </c>
      <c r="D42" s="2547">
        <v>0.23143475126171592</v>
      </c>
      <c r="E42" s="2547">
        <v>0.23565071585192829</v>
      </c>
      <c r="F42" s="2"/>
      <c r="G42" s="2538">
        <v>2021</v>
      </c>
      <c r="H42" s="2545">
        <f>C44</f>
        <v>0.17399999999999999</v>
      </c>
      <c r="I42" s="2545">
        <f>D44</f>
        <v>0.16400000000000003</v>
      </c>
      <c r="J42" s="2545">
        <f>E44</f>
        <v>0.17243327213670387</v>
      </c>
      <c r="K42" s="2548">
        <v>0.3</v>
      </c>
      <c r="L42" s="2"/>
      <c r="M42" s="11"/>
      <c r="N42" s="11"/>
      <c r="O42" s="11"/>
      <c r="P42" s="11"/>
      <c r="Q42" s="11"/>
      <c r="R42" s="2"/>
      <c r="S42" s="2"/>
      <c r="T42" s="2"/>
      <c r="U42" s="2"/>
      <c r="V42" s="2"/>
      <c r="W42" s="2"/>
      <c r="X42" s="2"/>
      <c r="Y42" s="2"/>
      <c r="Z42" s="2"/>
      <c r="AA42" s="2"/>
      <c r="AB42" s="2"/>
      <c r="AC42" s="2"/>
      <c r="AD42" s="2"/>
      <c r="AE42" s="2"/>
      <c r="AF42" s="2"/>
      <c r="AG42" s="2"/>
      <c r="AH42" s="2"/>
      <c r="AI42" s="2"/>
      <c r="AJ42" s="2"/>
      <c r="AK42" s="2"/>
      <c r="AL42" s="2"/>
      <c r="AM42" s="2"/>
      <c r="AN42" s="2"/>
      <c r="AO42" s="2"/>
      <c r="AP42" s="2"/>
      <c r="AQ42" s="2"/>
      <c r="AR42" s="2"/>
      <c r="AS42" s="2"/>
      <c r="AT42" s="2"/>
      <c r="AU42" s="2"/>
      <c r="AV42" s="2"/>
      <c r="AW42" s="2"/>
      <c r="AX42" s="2"/>
      <c r="AY42" s="2"/>
      <c r="AZ42" s="2"/>
      <c r="BA42" s="2"/>
      <c r="BB42" s="2"/>
    </row>
    <row r="43" spans="1:54" x14ac:dyDescent="0.35">
      <c r="A43" s="2"/>
      <c r="B43" s="2538">
        <v>2022</v>
      </c>
      <c r="C43" s="2545">
        <v>0.20562130177514792</v>
      </c>
      <c r="D43" s="2545">
        <v>0.19929078014184398</v>
      </c>
      <c r="E43" s="2545">
        <v>0.20443021083533494</v>
      </c>
      <c r="F43" s="2"/>
      <c r="G43" s="2538">
        <v>2022</v>
      </c>
      <c r="H43" s="2545">
        <f>C43</f>
        <v>0.20562130177514792</v>
      </c>
      <c r="I43" s="2545">
        <f>D43</f>
        <v>0.19929078014184398</v>
      </c>
      <c r="J43" s="2545">
        <f>E43</f>
        <v>0.20443021083533494</v>
      </c>
      <c r="K43" s="2548">
        <v>0.3</v>
      </c>
      <c r="L43" s="2"/>
      <c r="M43" s="11"/>
      <c r="N43" s="11"/>
      <c r="O43" s="11"/>
      <c r="P43" s="11"/>
      <c r="Q43" s="11"/>
      <c r="R43" s="2"/>
      <c r="S43" s="2"/>
      <c r="T43" s="2"/>
      <c r="U43" s="2"/>
      <c r="V43" s="2"/>
      <c r="W43" s="2"/>
      <c r="X43" s="2"/>
      <c r="Y43" s="2"/>
      <c r="Z43" s="2"/>
      <c r="AA43" s="2"/>
      <c r="AB43" s="2"/>
      <c r="AC43" s="2"/>
      <c r="AD43" s="2"/>
      <c r="AE43" s="2"/>
      <c r="AF43" s="2"/>
      <c r="AG43" s="2"/>
      <c r="AH43" s="2"/>
      <c r="AI43" s="2"/>
      <c r="AJ43" s="2"/>
      <c r="AK43" s="2"/>
      <c r="AL43" s="2"/>
      <c r="AM43" s="2"/>
      <c r="AN43" s="2"/>
      <c r="AO43" s="2"/>
      <c r="AP43" s="2"/>
      <c r="AQ43" s="2"/>
      <c r="AR43" s="2"/>
      <c r="AS43" s="2"/>
      <c r="AT43" s="2"/>
      <c r="AU43" s="2"/>
      <c r="AV43" s="2"/>
      <c r="AW43" s="2"/>
      <c r="AX43" s="2"/>
      <c r="AY43" s="2"/>
      <c r="AZ43" s="2"/>
      <c r="BA43" s="2"/>
      <c r="BB43" s="2"/>
    </row>
    <row r="44" spans="1:54" x14ac:dyDescent="0.35">
      <c r="A44" s="2"/>
      <c r="B44" s="2538">
        <v>2021</v>
      </c>
      <c r="C44" s="2545">
        <v>0.17399999999999999</v>
      </c>
      <c r="D44" s="2545">
        <v>0.16400000000000003</v>
      </c>
      <c r="E44" s="2545">
        <v>0.17243327213670387</v>
      </c>
      <c r="F44" s="2"/>
      <c r="G44" s="2538">
        <v>2023</v>
      </c>
      <c r="H44" s="2547">
        <f>C42</f>
        <v>0.23656927426955701</v>
      </c>
      <c r="I44" s="2547">
        <f>D42</f>
        <v>0.23143475126171592</v>
      </c>
      <c r="J44" s="2547">
        <f>E42</f>
        <v>0.23565071585192829</v>
      </c>
      <c r="K44" s="2548">
        <v>0.3</v>
      </c>
      <c r="L44" s="2"/>
      <c r="M44" s="11"/>
      <c r="N44" s="11"/>
      <c r="O44" s="11"/>
      <c r="P44" s="11"/>
      <c r="Q44" s="11"/>
      <c r="R44" s="2"/>
      <c r="S44" s="2"/>
      <c r="T44" s="2"/>
      <c r="U44" s="2"/>
      <c r="V44" s="2"/>
      <c r="W44" s="2"/>
      <c r="X44" s="2"/>
      <c r="Y44" s="2"/>
      <c r="Z44" s="2"/>
      <c r="AA44" s="2"/>
      <c r="AB44" s="2"/>
      <c r="AC44" s="2"/>
      <c r="AD44" s="2"/>
      <c r="AE44" s="2"/>
      <c r="AF44" s="2"/>
      <c r="AG44" s="2"/>
      <c r="AH44" s="2"/>
      <c r="AI44" s="2"/>
      <c r="AJ44" s="2"/>
      <c r="AK44" s="2"/>
      <c r="AL44" s="2"/>
      <c r="AM44" s="2"/>
      <c r="AN44" s="2"/>
      <c r="AO44" s="2"/>
      <c r="AP44" s="2"/>
      <c r="AQ44" s="2"/>
      <c r="AR44" s="2"/>
      <c r="AS44" s="2"/>
      <c r="AT44" s="2"/>
      <c r="AU44" s="2"/>
      <c r="AV44" s="2"/>
      <c r="AW44" s="2"/>
      <c r="AX44" s="2"/>
      <c r="AY44" s="2"/>
      <c r="AZ44" s="2"/>
      <c r="BA44" s="2"/>
      <c r="BB44" s="2"/>
    </row>
    <row r="45" spans="1:54" x14ac:dyDescent="0.35">
      <c r="A45" s="2"/>
      <c r="B45" s="2538">
        <v>2020</v>
      </c>
      <c r="C45" s="2545">
        <v>0.14734121122599705</v>
      </c>
      <c r="D45" s="2545">
        <v>0.13616071428571427</v>
      </c>
      <c r="E45" s="2545">
        <v>0.14693327342170301</v>
      </c>
      <c r="F45" s="2"/>
      <c r="G45" s="2538">
        <v>2024</v>
      </c>
      <c r="H45" s="2547">
        <f>C41</f>
        <v>0.27000879507475811</v>
      </c>
      <c r="I45" s="2547">
        <f>D41</f>
        <v>0.24376947040498442</v>
      </c>
      <c r="J45" s="2547">
        <f>E41</f>
        <v>0.26621371216800493</v>
      </c>
      <c r="K45" s="2548">
        <v>0.3</v>
      </c>
      <c r="L45" s="2"/>
      <c r="M45" s="11"/>
      <c r="N45" s="11"/>
      <c r="O45" s="11"/>
      <c r="P45" s="11"/>
      <c r="Q45" s="11"/>
      <c r="R45" s="2"/>
      <c r="S45" s="2"/>
      <c r="T45" s="2"/>
      <c r="U45" s="2"/>
      <c r="V45" s="2"/>
      <c r="W45" s="2"/>
      <c r="X45" s="2"/>
      <c r="Y45" s="2"/>
      <c r="Z45" s="2"/>
      <c r="AA45" s="2"/>
      <c r="AB45" s="2"/>
      <c r="AC45" s="2"/>
      <c r="AD45" s="2"/>
      <c r="AE45" s="2"/>
      <c r="AF45" s="2"/>
      <c r="AG45" s="2"/>
      <c r="AH45" s="2"/>
      <c r="AI45" s="2"/>
      <c r="AJ45" s="2"/>
      <c r="AK45" s="2"/>
      <c r="AL45" s="2"/>
      <c r="AM45" s="2"/>
      <c r="AN45" s="2"/>
      <c r="AO45" s="2"/>
      <c r="AP45" s="2"/>
      <c r="AQ45" s="2"/>
      <c r="AR45" s="2"/>
      <c r="AS45" s="2"/>
      <c r="AT45" s="2"/>
      <c r="AU45" s="2"/>
      <c r="AV45" s="2"/>
      <c r="AW45" s="2"/>
      <c r="AX45" s="2"/>
      <c r="AY45" s="2"/>
      <c r="AZ45" s="2"/>
      <c r="BA45" s="2"/>
      <c r="BB45" s="2"/>
    </row>
    <row r="46" spans="1:54" x14ac:dyDescent="0.35">
      <c r="A46" s="2"/>
      <c r="B46" s="2538">
        <v>2019</v>
      </c>
      <c r="C46" s="2545">
        <v>0.10199999999999998</v>
      </c>
      <c r="D46" s="2545">
        <v>0.11</v>
      </c>
      <c r="E46" s="2545">
        <v>0.10355695632597929</v>
      </c>
      <c r="F46" s="2"/>
      <c r="G46" s="2538">
        <v>2025</v>
      </c>
      <c r="H46" s="2"/>
      <c r="I46" s="2"/>
      <c r="J46" s="2"/>
      <c r="K46" s="2548">
        <v>0.3</v>
      </c>
      <c r="L46" s="2"/>
      <c r="M46" s="11"/>
      <c r="N46" s="11"/>
      <c r="O46" s="11"/>
      <c r="P46" s="11"/>
      <c r="Q46" s="11"/>
      <c r="R46" s="2"/>
      <c r="S46" s="2"/>
      <c r="T46" s="2"/>
      <c r="U46" s="2"/>
      <c r="V46" s="2"/>
      <c r="W46" s="2"/>
      <c r="X46" s="2"/>
      <c r="Y46" s="2"/>
      <c r="Z46" s="2"/>
      <c r="AA46" s="2"/>
      <c r="AB46" s="2"/>
      <c r="AC46" s="2"/>
      <c r="AD46" s="2"/>
      <c r="AE46" s="2"/>
      <c r="AF46" s="2"/>
      <c r="AG46" s="2"/>
      <c r="AH46" s="2"/>
      <c r="AI46" s="2"/>
      <c r="AJ46" s="2"/>
      <c r="AK46" s="2"/>
      <c r="AL46" s="2"/>
      <c r="AM46" s="2"/>
      <c r="AN46" s="2"/>
      <c r="AO46" s="2"/>
      <c r="AP46" s="2"/>
      <c r="AQ46" s="2"/>
      <c r="AR46" s="2"/>
      <c r="AS46" s="2"/>
      <c r="AT46" s="2"/>
      <c r="AU46" s="2"/>
      <c r="AV46" s="2"/>
      <c r="AW46" s="2"/>
      <c r="AX46" s="2"/>
      <c r="AY46" s="2"/>
      <c r="AZ46" s="2"/>
      <c r="BA46" s="2"/>
      <c r="BB46" s="2"/>
    </row>
    <row r="47" spans="1:54" x14ac:dyDescent="0.35">
      <c r="A47" s="2"/>
      <c r="B47" s="2538">
        <v>2018</v>
      </c>
      <c r="C47" s="2545">
        <v>8.7999999999999995E-2</v>
      </c>
      <c r="D47" s="2545">
        <v>0.09</v>
      </c>
      <c r="E47" s="2545">
        <v>8.8412282055238392E-2</v>
      </c>
      <c r="F47" s="2"/>
      <c r="G47" s="2"/>
      <c r="H47" s="2"/>
      <c r="I47" s="2"/>
      <c r="J47" s="2"/>
      <c r="K47" s="2548">
        <v>0.3</v>
      </c>
      <c r="L47" s="2"/>
      <c r="M47" s="11"/>
      <c r="N47" s="11"/>
      <c r="O47" s="11"/>
      <c r="P47" s="11"/>
      <c r="Q47" s="11"/>
      <c r="R47" s="2"/>
      <c r="S47" s="2"/>
      <c r="T47" s="2"/>
      <c r="U47" s="2"/>
      <c r="V47" s="2"/>
      <c r="W47" s="2"/>
      <c r="X47" s="2"/>
      <c r="Y47" s="2"/>
      <c r="Z47" s="2"/>
      <c r="AA47" s="2"/>
      <c r="AB47" s="2"/>
      <c r="AC47" s="2"/>
      <c r="AD47" s="2"/>
      <c r="AE47" s="2"/>
      <c r="AF47" s="2"/>
      <c r="AG47" s="2"/>
      <c r="AH47" s="2"/>
      <c r="AI47" s="2"/>
      <c r="AJ47" s="2"/>
      <c r="AK47" s="2"/>
      <c r="AL47" s="2"/>
      <c r="AM47" s="2"/>
      <c r="AN47" s="2"/>
      <c r="AO47" s="2"/>
      <c r="AP47" s="2"/>
      <c r="AQ47" s="2"/>
      <c r="AR47" s="2"/>
      <c r="AS47" s="2"/>
      <c r="AT47" s="2"/>
      <c r="AU47" s="2"/>
      <c r="AV47" s="2"/>
      <c r="AW47" s="2"/>
      <c r="AX47" s="2"/>
      <c r="AY47" s="2"/>
      <c r="AZ47" s="2"/>
      <c r="BA47" s="2"/>
      <c r="BB47" s="2"/>
    </row>
    <row r="48" spans="1:54" x14ac:dyDescent="0.35">
      <c r="A48" s="2"/>
      <c r="B48" s="2"/>
      <c r="C48" s="2"/>
      <c r="D48" s="2"/>
      <c r="E48" s="2"/>
      <c r="F48" s="2"/>
      <c r="G48" s="2"/>
      <c r="H48" s="2"/>
      <c r="I48" s="2"/>
      <c r="J48" s="2"/>
      <c r="K48" s="2548">
        <v>0.3</v>
      </c>
      <c r="L48" s="2"/>
      <c r="M48" s="11"/>
      <c r="N48" s="11"/>
      <c r="O48" s="11"/>
      <c r="P48" s="11"/>
      <c r="Q48" s="11"/>
      <c r="R48" s="2"/>
      <c r="S48" s="2"/>
      <c r="T48" s="2"/>
      <c r="U48" s="2"/>
      <c r="V48" s="2"/>
      <c r="W48" s="2"/>
      <c r="X48" s="2"/>
      <c r="Y48" s="2"/>
      <c r="Z48" s="2"/>
      <c r="AA48" s="2"/>
      <c r="AB48" s="2"/>
      <c r="AC48" s="2"/>
      <c r="AD48" s="2"/>
      <c r="AE48" s="2"/>
      <c r="AF48" s="2"/>
      <c r="AG48" s="2"/>
      <c r="AH48" s="2"/>
      <c r="AI48" s="2"/>
      <c r="AJ48" s="2"/>
      <c r="AK48" s="2"/>
      <c r="AL48" s="2"/>
      <c r="AM48" s="2"/>
      <c r="AN48" s="2"/>
      <c r="AO48" s="2"/>
      <c r="AP48" s="2"/>
      <c r="AQ48" s="2"/>
      <c r="AR48" s="2"/>
      <c r="AS48" s="2"/>
      <c r="AT48" s="2"/>
      <c r="AU48" s="2"/>
      <c r="AV48" s="2"/>
      <c r="AW48" s="2"/>
      <c r="AX48" s="2"/>
      <c r="AY48" s="2"/>
      <c r="AZ48" s="2"/>
      <c r="BA48" s="2"/>
      <c r="BB48" s="2"/>
    </row>
    <row r="49" spans="1:54" x14ac:dyDescent="0.35">
      <c r="A49" s="2"/>
      <c r="B49" s="2"/>
      <c r="C49" s="2"/>
      <c r="D49" s="2"/>
      <c r="E49" s="2"/>
      <c r="F49" s="2"/>
      <c r="G49" s="2"/>
      <c r="H49" s="2"/>
      <c r="I49" s="2"/>
      <c r="J49" s="2"/>
      <c r="K49" s="2548">
        <v>0.3</v>
      </c>
      <c r="L49" s="2"/>
      <c r="M49" s="11"/>
      <c r="N49" s="11"/>
      <c r="O49" s="11"/>
      <c r="P49" s="11"/>
      <c r="Q49" s="11"/>
      <c r="R49" s="2"/>
      <c r="S49" s="2"/>
      <c r="T49" s="2"/>
      <c r="U49" s="2"/>
      <c r="V49" s="2"/>
      <c r="W49" s="2"/>
      <c r="X49" s="2"/>
      <c r="Y49" s="2"/>
      <c r="Z49" s="2"/>
      <c r="AA49" s="2"/>
      <c r="AB49" s="2"/>
      <c r="AC49" s="2"/>
      <c r="AD49" s="2"/>
      <c r="AE49" s="2"/>
      <c r="AF49" s="2"/>
      <c r="AG49" s="2"/>
      <c r="AH49" s="2"/>
      <c r="AI49" s="2"/>
      <c r="AJ49" s="2"/>
      <c r="AK49" s="2"/>
      <c r="AL49" s="2"/>
      <c r="AM49" s="2"/>
      <c r="AN49" s="2"/>
      <c r="AO49" s="2"/>
      <c r="AP49" s="2"/>
      <c r="AQ49" s="2"/>
      <c r="AR49" s="2"/>
      <c r="AS49" s="2"/>
      <c r="AT49" s="2"/>
      <c r="AU49" s="2"/>
      <c r="AV49" s="2"/>
      <c r="AW49" s="2"/>
      <c r="AX49" s="2"/>
      <c r="AY49" s="2"/>
      <c r="AZ49" s="2"/>
      <c r="BA49" s="2"/>
      <c r="BB49" s="2"/>
    </row>
    <row r="50" spans="1:54" x14ac:dyDescent="0.35">
      <c r="A50" s="2"/>
      <c r="B50" s="2"/>
      <c r="C50" s="2"/>
      <c r="D50" s="2"/>
      <c r="E50" s="2"/>
      <c r="F50" s="2"/>
      <c r="G50" s="2"/>
      <c r="H50" s="2"/>
      <c r="I50" s="2"/>
      <c r="J50" s="2"/>
      <c r="K50" s="2"/>
      <c r="L50" s="2"/>
      <c r="M50" s="11"/>
      <c r="N50" s="11"/>
      <c r="O50" s="11"/>
      <c r="P50" s="11"/>
      <c r="Q50" s="11"/>
      <c r="R50" s="2"/>
      <c r="S50" s="2"/>
      <c r="T50" s="2"/>
      <c r="U50" s="2"/>
      <c r="V50" s="2"/>
      <c r="W50" s="2"/>
      <c r="X50" s="2"/>
      <c r="Y50" s="2"/>
      <c r="Z50" s="2"/>
      <c r="AA50" s="2"/>
      <c r="AB50" s="2"/>
      <c r="AC50" s="2"/>
      <c r="AD50" s="2"/>
      <c r="AE50" s="2"/>
      <c r="AF50" s="2"/>
      <c r="AG50" s="2"/>
      <c r="AH50" s="2"/>
      <c r="AI50" s="2"/>
      <c r="AJ50" s="2"/>
      <c r="AK50" s="2"/>
      <c r="AL50" s="2"/>
      <c r="AM50" s="2"/>
      <c r="AN50" s="2"/>
      <c r="AO50" s="2"/>
      <c r="AP50" s="2"/>
      <c r="AQ50" s="2"/>
      <c r="AR50" s="2"/>
      <c r="AS50" s="2"/>
      <c r="AT50" s="2"/>
      <c r="AU50" s="2"/>
      <c r="AV50" s="2"/>
      <c r="AW50" s="2"/>
      <c r="AX50" s="2"/>
      <c r="AY50" s="2"/>
      <c r="AZ50" s="2"/>
      <c r="BA50" s="2"/>
      <c r="BB50" s="2"/>
    </row>
    <row r="51" spans="1:54" ht="93" x14ac:dyDescent="0.35">
      <c r="A51" s="2"/>
      <c r="B51" s="2"/>
      <c r="C51" s="2"/>
      <c r="D51" s="2"/>
      <c r="E51" s="2"/>
      <c r="F51" s="2"/>
      <c r="G51" s="2"/>
      <c r="H51" s="2549" t="s">
        <v>384</v>
      </c>
      <c r="I51" s="2549" t="s">
        <v>385</v>
      </c>
      <c r="J51" s="2549" t="s">
        <v>386</v>
      </c>
      <c r="K51" s="2"/>
      <c r="L51" s="2"/>
      <c r="M51" s="11"/>
      <c r="N51" s="11"/>
      <c r="O51" s="11"/>
      <c r="P51" s="11"/>
      <c r="Q51" s="11"/>
      <c r="R51" s="2"/>
      <c r="S51" s="2"/>
      <c r="T51" s="2"/>
      <c r="U51" s="2"/>
      <c r="V51" s="2"/>
      <c r="W51" s="2"/>
      <c r="X51" s="2"/>
      <c r="Y51" s="2"/>
      <c r="Z51" s="2"/>
      <c r="AA51" s="2"/>
      <c r="AB51" s="2"/>
      <c r="AC51" s="2"/>
      <c r="AD51" s="2"/>
      <c r="AE51" s="2"/>
      <c r="AF51" s="2"/>
      <c r="AG51" s="2"/>
      <c r="AH51" s="2"/>
      <c r="AI51" s="2"/>
      <c r="AJ51" s="2"/>
      <c r="AK51" s="2"/>
      <c r="AL51" s="2"/>
      <c r="AM51" s="2"/>
      <c r="AN51" s="2"/>
      <c r="AO51" s="2"/>
      <c r="AP51" s="2"/>
      <c r="AQ51" s="2"/>
      <c r="AR51" s="2"/>
      <c r="AS51" s="2"/>
      <c r="AT51" s="2"/>
      <c r="AU51" s="2"/>
      <c r="AV51" s="2"/>
      <c r="AW51" s="2"/>
      <c r="AX51" s="2"/>
      <c r="AY51" s="2"/>
      <c r="AZ51" s="2"/>
      <c r="BA51" s="2"/>
      <c r="BB51" s="2"/>
    </row>
    <row r="52" spans="1:54" x14ac:dyDescent="0.35">
      <c r="A52" s="2"/>
      <c r="B52" s="2"/>
      <c r="C52" s="2"/>
      <c r="D52" s="2"/>
      <c r="E52" s="2"/>
      <c r="F52" s="2"/>
      <c r="G52" s="2538">
        <v>2018</v>
      </c>
      <c r="H52" s="2545">
        <f>C61</f>
        <v>1E-3</v>
      </c>
      <c r="I52" s="2545">
        <f>D61</f>
        <v>0</v>
      </c>
      <c r="J52" s="2545">
        <f>E61</f>
        <v>7.885493727886779E-4</v>
      </c>
      <c r="K52" s="2"/>
      <c r="L52" s="2"/>
      <c r="M52" s="11"/>
      <c r="N52" s="11"/>
      <c r="O52" s="11"/>
      <c r="P52" s="11"/>
      <c r="Q52" s="11"/>
      <c r="R52" s="2"/>
      <c r="S52" s="2"/>
      <c r="T52" s="2"/>
      <c r="U52" s="2"/>
      <c r="V52" s="2"/>
      <c r="W52" s="2"/>
      <c r="X52" s="2"/>
      <c r="Y52" s="2"/>
      <c r="Z52" s="2"/>
      <c r="AA52" s="2"/>
      <c r="AB52" s="2"/>
      <c r="AC52" s="2"/>
      <c r="AD52" s="2"/>
      <c r="AE52" s="2"/>
      <c r="AF52" s="2"/>
      <c r="AG52" s="2"/>
      <c r="AH52" s="2"/>
      <c r="AI52" s="2"/>
      <c r="AJ52" s="2"/>
      <c r="AK52" s="2"/>
      <c r="AL52" s="2"/>
      <c r="AM52" s="2"/>
      <c r="AN52" s="2"/>
      <c r="AO52" s="2"/>
      <c r="AP52" s="2"/>
      <c r="AQ52" s="2"/>
      <c r="AR52" s="2"/>
      <c r="AS52" s="2"/>
      <c r="AT52" s="2"/>
      <c r="AU52" s="2"/>
      <c r="AV52" s="2"/>
      <c r="AW52" s="2"/>
      <c r="AX52" s="2"/>
      <c r="AY52" s="2"/>
      <c r="AZ52" s="2"/>
      <c r="BA52" s="2"/>
      <c r="BB52" s="2"/>
    </row>
    <row r="53" spans="1:54" s="2115" customFormat="1" ht="18.5" x14ac:dyDescent="0.35">
      <c r="A53" s="2"/>
      <c r="B53" s="2766" t="s">
        <v>376</v>
      </c>
      <c r="C53" s="2766"/>
      <c r="D53" s="2766"/>
      <c r="E53" s="2766"/>
      <c r="F53" s="2"/>
      <c r="G53" s="2538">
        <v>2019</v>
      </c>
      <c r="H53" s="2545">
        <f>C60</f>
        <v>5.0000000000000001E-3</v>
      </c>
      <c r="I53" s="2545">
        <f>D60</f>
        <v>0.01</v>
      </c>
      <c r="J53" s="2545">
        <f>E60</f>
        <v>6.0669994862901522E-3</v>
      </c>
      <c r="K53" s="2"/>
      <c r="L53" s="2"/>
      <c r="M53" s="11"/>
      <c r="N53" s="11"/>
      <c r="O53" s="11"/>
      <c r="P53" s="11"/>
      <c r="Q53" s="11"/>
      <c r="R53" s="2"/>
      <c r="S53" s="2"/>
      <c r="T53" s="2"/>
      <c r="U53" s="2"/>
      <c r="V53" s="2"/>
      <c r="W53" s="2"/>
      <c r="X53" s="2"/>
      <c r="Y53" s="2"/>
      <c r="Z53" s="2"/>
      <c r="AA53" s="2"/>
      <c r="AB53" s="2"/>
      <c r="AC53" s="2"/>
      <c r="AD53" s="2"/>
      <c r="AE53" s="2"/>
      <c r="AF53" s="2"/>
      <c r="AG53" s="2"/>
      <c r="AH53" s="2"/>
      <c r="AI53" s="2"/>
      <c r="AJ53" s="2"/>
      <c r="AK53" s="2"/>
      <c r="AL53" s="2"/>
      <c r="AM53" s="2"/>
      <c r="AN53" s="2"/>
      <c r="AO53" s="2"/>
      <c r="AP53" s="2"/>
      <c r="AQ53" s="2"/>
      <c r="AR53" s="2"/>
      <c r="AS53" s="2"/>
      <c r="AT53" s="2"/>
      <c r="AU53" s="2"/>
      <c r="AV53" s="2"/>
      <c r="AW53" s="2"/>
      <c r="AX53" s="2"/>
      <c r="AY53" s="2"/>
      <c r="AZ53" s="2"/>
      <c r="BA53" s="2"/>
      <c r="BB53" s="2"/>
    </row>
    <row r="54" spans="1:54" s="2115" customFormat="1" ht="46.5" x14ac:dyDescent="0.35">
      <c r="A54" s="2"/>
      <c r="B54" s="2537" t="s">
        <v>383</v>
      </c>
      <c r="C54" s="2537" t="s">
        <v>370</v>
      </c>
      <c r="D54" s="2537" t="s">
        <v>371</v>
      </c>
      <c r="E54" s="2537" t="s">
        <v>372</v>
      </c>
      <c r="F54" s="2"/>
      <c r="G54" s="2538">
        <v>2020</v>
      </c>
      <c r="H54" s="2545">
        <f>C59</f>
        <v>1.2E-2</v>
      </c>
      <c r="I54" s="2545">
        <f>D59</f>
        <v>1.0355029585798817E-2</v>
      </c>
      <c r="J54" s="2545">
        <f>E59</f>
        <v>8.9742629621308578E-3</v>
      </c>
      <c r="K54" s="2"/>
      <c r="L54" s="2"/>
      <c r="M54" s="11"/>
      <c r="N54" s="11"/>
      <c r="O54" s="11"/>
      <c r="P54" s="11"/>
      <c r="Q54" s="11"/>
      <c r="R54" s="2"/>
      <c r="S54" s="2"/>
      <c r="T54" s="2"/>
      <c r="U54" s="2"/>
      <c r="V54" s="2"/>
      <c r="W54" s="2"/>
      <c r="X54" s="2"/>
      <c r="Y54" s="2"/>
      <c r="Z54" s="2"/>
      <c r="AA54" s="2"/>
      <c r="AB54" s="2"/>
      <c r="AC54" s="2"/>
      <c r="AD54" s="2"/>
      <c r="AE54" s="2"/>
      <c r="AF54" s="2"/>
      <c r="AG54" s="2"/>
      <c r="AH54" s="2"/>
      <c r="AI54" s="2"/>
      <c r="AJ54" s="2"/>
      <c r="AK54" s="2"/>
      <c r="AL54" s="2"/>
      <c r="AM54" s="2"/>
      <c r="AN54" s="2"/>
      <c r="AO54" s="2"/>
      <c r="AP54" s="2"/>
      <c r="AQ54" s="2"/>
      <c r="AR54" s="2"/>
      <c r="AS54" s="2"/>
      <c r="AT54" s="2"/>
      <c r="AU54" s="2"/>
      <c r="AV54" s="2"/>
      <c r="AW54" s="2"/>
      <c r="AX54" s="2"/>
      <c r="AY54" s="2"/>
      <c r="AZ54" s="2"/>
      <c r="BA54" s="2"/>
      <c r="BB54" s="2"/>
    </row>
    <row r="55" spans="1:54" s="2115" customFormat="1" x14ac:dyDescent="0.35">
      <c r="A55" s="2"/>
      <c r="B55" s="2538">
        <v>2024</v>
      </c>
      <c r="C55" s="2547">
        <v>1.6012922262922263E-2</v>
      </c>
      <c r="D55" s="2547">
        <v>1.5699999999999999E-2</v>
      </c>
      <c r="E55" s="2547">
        <v>1.5971606033717833E-2</v>
      </c>
      <c r="F55" s="2"/>
      <c r="G55" s="2538">
        <v>2021</v>
      </c>
      <c r="H55" s="2545">
        <f>C58</f>
        <v>1.1995827538247567E-2</v>
      </c>
      <c r="I55" s="2545">
        <f>D58</f>
        <v>1.0999999999999999E-2</v>
      </c>
      <c r="J55" s="2545">
        <f>E58</f>
        <v>1.1802531329162343E-2</v>
      </c>
      <c r="K55" s="2"/>
      <c r="L55" s="2"/>
      <c r="M55" s="11"/>
      <c r="N55" s="11"/>
      <c r="O55" s="11"/>
      <c r="P55" s="11"/>
      <c r="Q55" s="11"/>
      <c r="R55" s="2"/>
      <c r="S55" s="2"/>
      <c r="T55" s="2"/>
      <c r="U55" s="2"/>
      <c r="V55" s="2"/>
      <c r="W55" s="2"/>
      <c r="X55" s="2"/>
      <c r="Y55" s="2"/>
      <c r="Z55" s="2"/>
      <c r="AA55" s="2"/>
      <c r="AB55" s="2"/>
      <c r="AC55" s="2"/>
      <c r="AD55" s="2"/>
      <c r="AE55" s="2"/>
      <c r="AF55" s="2"/>
      <c r="AG55" s="2"/>
      <c r="AH55" s="2"/>
      <c r="AI55" s="2"/>
      <c r="AJ55" s="2"/>
      <c r="AK55" s="2"/>
      <c r="AL55" s="2"/>
      <c r="AM55" s="2"/>
      <c r="AN55" s="2"/>
      <c r="AO55" s="2"/>
      <c r="AP55" s="2"/>
      <c r="AQ55" s="2"/>
      <c r="AR55" s="2"/>
      <c r="AS55" s="2"/>
      <c r="AT55" s="2"/>
      <c r="AU55" s="2"/>
      <c r="AV55" s="2"/>
      <c r="AW55" s="2"/>
      <c r="AX55" s="2"/>
      <c r="AY55" s="2"/>
      <c r="AZ55" s="2"/>
      <c r="BA55" s="2"/>
      <c r="BB55" s="2"/>
    </row>
    <row r="56" spans="1:54" s="2115" customFormat="1" x14ac:dyDescent="0.35">
      <c r="A56" s="2"/>
      <c r="B56" s="2538">
        <v>2023</v>
      </c>
      <c r="C56" s="2547">
        <v>1.4321979827050217E-2</v>
      </c>
      <c r="D56" s="2547">
        <v>1.4279801292311737E-2</v>
      </c>
      <c r="E56" s="2547">
        <v>1.4314137687644113E-2</v>
      </c>
      <c r="F56" s="2"/>
      <c r="G56" s="2538">
        <v>2022</v>
      </c>
      <c r="H56" s="2545">
        <f>C57</f>
        <v>1.2999999999999999E-2</v>
      </c>
      <c r="I56" s="2545">
        <f>D57</f>
        <v>1.2749999999999999E-2</v>
      </c>
      <c r="J56" s="2545">
        <f>E57</f>
        <v>1.2952328267966341E-2</v>
      </c>
      <c r="K56" s="2"/>
      <c r="L56" s="2"/>
      <c r="M56" s="11"/>
      <c r="N56" s="11"/>
      <c r="O56" s="11"/>
      <c r="P56" s="11"/>
      <c r="Q56" s="11"/>
      <c r="R56" s="2"/>
      <c r="S56" s="2"/>
      <c r="T56" s="2"/>
      <c r="U56" s="2"/>
      <c r="V56" s="2"/>
      <c r="W56" s="2"/>
      <c r="X56" s="2"/>
      <c r="Y56" s="2"/>
      <c r="Z56" s="2"/>
      <c r="AA56" s="2"/>
      <c r="AB56" s="2"/>
      <c r="AC56" s="2"/>
      <c r="AD56" s="2"/>
      <c r="AE56" s="2"/>
      <c r="AF56" s="2"/>
      <c r="AG56" s="2"/>
      <c r="AH56" s="2"/>
      <c r="AI56" s="2"/>
      <c r="AJ56" s="2"/>
      <c r="AK56" s="2"/>
      <c r="AL56" s="2"/>
      <c r="AM56" s="2"/>
      <c r="AN56" s="2"/>
      <c r="AO56" s="2"/>
      <c r="AP56" s="2"/>
      <c r="AQ56" s="2"/>
      <c r="AR56" s="2"/>
      <c r="AS56" s="2"/>
      <c r="AT56" s="2"/>
      <c r="AU56" s="2"/>
      <c r="AV56" s="2"/>
      <c r="AW56" s="2"/>
      <c r="AX56" s="2"/>
      <c r="AY56" s="2"/>
      <c r="AZ56" s="2"/>
      <c r="BA56" s="2"/>
      <c r="BB56" s="2"/>
    </row>
    <row r="57" spans="1:54" s="2115" customFormat="1" x14ac:dyDescent="0.35">
      <c r="A57" s="2"/>
      <c r="B57" s="2538">
        <v>2022</v>
      </c>
      <c r="C57" s="2545">
        <v>1.2999999999999999E-2</v>
      </c>
      <c r="D57" s="2545">
        <v>1.2749999999999999E-2</v>
      </c>
      <c r="E57" s="2545">
        <v>1.2952328267966341E-2</v>
      </c>
      <c r="F57" s="2"/>
      <c r="G57" s="2538">
        <v>2023</v>
      </c>
      <c r="H57" s="2547">
        <f>C56</f>
        <v>1.4321979827050217E-2</v>
      </c>
      <c r="I57" s="2547">
        <f>D56</f>
        <v>1.4279801292311737E-2</v>
      </c>
      <c r="J57" s="2547">
        <f>E56</f>
        <v>1.4314137687644113E-2</v>
      </c>
      <c r="K57" s="2"/>
      <c r="L57" s="2"/>
      <c r="M57" s="11"/>
      <c r="N57" s="11"/>
      <c r="O57" s="11"/>
      <c r="P57" s="11"/>
      <c r="Q57" s="11"/>
      <c r="R57" s="2"/>
      <c r="S57" s="2"/>
      <c r="T57" s="2"/>
      <c r="U57" s="2"/>
      <c r="V57" s="2"/>
      <c r="W57" s="2"/>
      <c r="X57" s="2"/>
      <c r="Y57" s="2"/>
      <c r="Z57" s="2"/>
      <c r="AA57" s="2"/>
      <c r="AB57" s="2"/>
      <c r="AC57" s="2"/>
      <c r="AD57" s="2"/>
      <c r="AE57" s="2"/>
      <c r="AF57" s="2"/>
      <c r="AG57" s="2"/>
      <c r="AH57" s="2"/>
      <c r="AI57" s="2"/>
      <c r="AJ57" s="2"/>
      <c r="AK57" s="2"/>
      <c r="AL57" s="2"/>
      <c r="AM57" s="2"/>
      <c r="AN57" s="2"/>
      <c r="AO57" s="2"/>
      <c r="AP57" s="2"/>
      <c r="AQ57" s="2"/>
      <c r="AR57" s="2"/>
      <c r="AS57" s="2"/>
      <c r="AT57" s="2"/>
      <c r="AU57" s="2"/>
      <c r="AV57" s="2"/>
      <c r="AW57" s="2"/>
      <c r="AX57" s="2"/>
      <c r="AY57" s="2"/>
      <c r="AZ57" s="2"/>
      <c r="BA57" s="2"/>
      <c r="BB57" s="2"/>
    </row>
    <row r="58" spans="1:54" s="2115" customFormat="1" x14ac:dyDescent="0.35">
      <c r="A58" s="2"/>
      <c r="B58" s="2538">
        <v>2021</v>
      </c>
      <c r="C58" s="2545">
        <v>1.1995827538247567E-2</v>
      </c>
      <c r="D58" s="2545">
        <v>1.0999999999999999E-2</v>
      </c>
      <c r="E58" s="2545">
        <v>1.1802531329162343E-2</v>
      </c>
      <c r="F58" s="2"/>
      <c r="G58" s="2538">
        <v>2024</v>
      </c>
      <c r="H58" s="2547">
        <f>C55</f>
        <v>1.6012922262922263E-2</v>
      </c>
      <c r="I58" s="2547">
        <f>D55</f>
        <v>1.5699999999999999E-2</v>
      </c>
      <c r="J58" s="2547">
        <f>E55</f>
        <v>1.5971606033717833E-2</v>
      </c>
      <c r="K58" s="2"/>
      <c r="L58" s="2"/>
      <c r="M58" s="11"/>
      <c r="N58" s="11"/>
      <c r="O58" s="11"/>
      <c r="P58" s="11"/>
      <c r="Q58" s="11"/>
      <c r="R58" s="2"/>
      <c r="S58" s="2"/>
      <c r="T58" s="2"/>
      <c r="U58" s="2"/>
      <c r="V58" s="2"/>
      <c r="W58" s="2"/>
      <c r="X58" s="2"/>
      <c r="Y58" s="2"/>
      <c r="Z58" s="2"/>
      <c r="AA58" s="2"/>
      <c r="AB58" s="2"/>
      <c r="AC58" s="2"/>
      <c r="AD58" s="2"/>
      <c r="AE58" s="2"/>
      <c r="AF58" s="2"/>
      <c r="AG58" s="2"/>
      <c r="AH58" s="2"/>
      <c r="AI58" s="2"/>
      <c r="AJ58" s="2"/>
      <c r="AK58" s="2"/>
      <c r="AL58" s="2"/>
      <c r="AM58" s="2"/>
      <c r="AN58" s="2"/>
      <c r="AO58" s="2"/>
      <c r="AP58" s="2"/>
      <c r="AQ58" s="2"/>
      <c r="AR58" s="2"/>
      <c r="AS58" s="2"/>
      <c r="AT58" s="2"/>
      <c r="AU58" s="2"/>
      <c r="AV58" s="2"/>
      <c r="AW58" s="2"/>
      <c r="AX58" s="2"/>
      <c r="AY58" s="2"/>
      <c r="AZ58" s="2"/>
      <c r="BA58" s="2"/>
      <c r="BB58" s="2"/>
    </row>
    <row r="59" spans="1:54" s="2115" customFormat="1" x14ac:dyDescent="0.35">
      <c r="A59" s="2"/>
      <c r="B59" s="2538">
        <v>2020</v>
      </c>
      <c r="C59" s="2545">
        <v>1.2E-2</v>
      </c>
      <c r="D59" s="2545">
        <v>1.0355029585798817E-2</v>
      </c>
      <c r="E59" s="2545">
        <v>8.9742629621308578E-3</v>
      </c>
      <c r="F59" s="2"/>
      <c r="G59" s="2"/>
      <c r="H59" s="2"/>
      <c r="I59" s="2"/>
      <c r="J59" s="2"/>
      <c r="K59" s="2"/>
      <c r="L59" s="2"/>
      <c r="M59" s="11"/>
      <c r="N59" s="11"/>
      <c r="O59" s="11"/>
      <c r="P59" s="11"/>
      <c r="Q59" s="11"/>
      <c r="R59" s="2"/>
      <c r="S59" s="2"/>
      <c r="T59" s="2"/>
      <c r="U59" s="2"/>
      <c r="V59" s="2"/>
      <c r="W59" s="2"/>
      <c r="X59" s="2"/>
      <c r="Y59" s="2"/>
      <c r="Z59" s="2"/>
      <c r="AA59" s="2"/>
      <c r="AB59" s="2"/>
      <c r="AC59" s="2"/>
      <c r="AD59" s="2"/>
      <c r="AE59" s="2"/>
      <c r="AF59" s="2"/>
      <c r="AG59" s="2"/>
      <c r="AH59" s="2"/>
      <c r="AI59" s="2"/>
      <c r="AJ59" s="2"/>
      <c r="AK59" s="2"/>
      <c r="AL59" s="2"/>
      <c r="AM59" s="2"/>
      <c r="AN59" s="2"/>
      <c r="AO59" s="2"/>
      <c r="AP59" s="2"/>
      <c r="AQ59" s="2"/>
      <c r="AR59" s="2"/>
      <c r="AS59" s="2"/>
      <c r="AT59" s="2"/>
      <c r="AU59" s="2"/>
      <c r="AV59" s="2"/>
      <c r="AW59" s="2"/>
      <c r="AX59" s="2"/>
      <c r="AY59" s="2"/>
      <c r="AZ59" s="2"/>
      <c r="BA59" s="2"/>
      <c r="BB59" s="2"/>
    </row>
    <row r="60" spans="1:54" s="2115" customFormat="1" x14ac:dyDescent="0.35">
      <c r="A60" s="2"/>
      <c r="B60" s="2538">
        <v>2019</v>
      </c>
      <c r="C60" s="2545">
        <v>5.0000000000000001E-3</v>
      </c>
      <c r="D60" s="2545">
        <v>0.01</v>
      </c>
      <c r="E60" s="2545">
        <v>6.0669994862901522E-3</v>
      </c>
      <c r="F60" s="2"/>
      <c r="G60" s="2"/>
      <c r="H60" s="2"/>
      <c r="I60" s="2"/>
      <c r="J60" s="2"/>
      <c r="K60" s="2"/>
      <c r="L60" s="2"/>
      <c r="M60" s="11"/>
      <c r="N60" s="11"/>
      <c r="O60" s="11"/>
      <c r="P60" s="11"/>
      <c r="Q60" s="11"/>
      <c r="R60" s="2"/>
      <c r="S60" s="2"/>
      <c r="T60" s="2"/>
      <c r="U60" s="2"/>
      <c r="V60" s="2"/>
      <c r="W60" s="2"/>
      <c r="X60" s="2"/>
      <c r="Y60" s="2"/>
      <c r="Z60" s="2"/>
      <c r="AA60" s="2"/>
      <c r="AB60" s="2"/>
      <c r="AC60" s="2"/>
      <c r="AD60" s="2"/>
      <c r="AE60" s="2"/>
      <c r="AF60" s="2"/>
      <c r="AG60" s="2"/>
      <c r="AH60" s="2"/>
      <c r="AI60" s="2"/>
      <c r="AJ60" s="2"/>
      <c r="AK60" s="2"/>
      <c r="AL60" s="2"/>
      <c r="AM60" s="2"/>
      <c r="AN60" s="2"/>
      <c r="AO60" s="2"/>
      <c r="AP60" s="2"/>
      <c r="AQ60" s="2"/>
      <c r="AR60" s="2"/>
      <c r="AS60" s="2"/>
      <c r="AT60" s="2"/>
      <c r="AU60" s="2"/>
      <c r="AV60" s="2"/>
      <c r="AW60" s="2"/>
      <c r="AX60" s="2"/>
      <c r="AY60" s="2"/>
      <c r="AZ60" s="2"/>
      <c r="BA60" s="2"/>
      <c r="BB60" s="2"/>
    </row>
    <row r="61" spans="1:54" s="2115" customFormat="1" x14ac:dyDescent="0.35">
      <c r="A61" s="2"/>
      <c r="B61" s="2538">
        <v>2018</v>
      </c>
      <c r="C61" s="2545">
        <v>1E-3</v>
      </c>
      <c r="D61" s="2545">
        <v>0</v>
      </c>
      <c r="E61" s="2545">
        <v>7.885493727886779E-4</v>
      </c>
      <c r="F61" s="2"/>
      <c r="G61" s="2"/>
      <c r="H61" s="2"/>
      <c r="I61" s="2"/>
      <c r="J61" s="2"/>
      <c r="K61" s="2"/>
      <c r="L61" s="2"/>
      <c r="M61" s="11"/>
      <c r="N61" s="11"/>
      <c r="O61" s="11"/>
      <c r="P61" s="11"/>
      <c r="Q61" s="11"/>
      <c r="R61" s="2"/>
      <c r="S61" s="2"/>
      <c r="T61" s="2"/>
      <c r="U61" s="2"/>
      <c r="V61" s="2"/>
      <c r="W61" s="2"/>
      <c r="X61" s="2"/>
      <c r="Y61" s="2"/>
      <c r="Z61" s="2"/>
      <c r="AA61" s="2"/>
      <c r="AB61" s="2"/>
      <c r="AC61" s="2"/>
      <c r="AD61" s="2"/>
      <c r="AE61" s="2"/>
      <c r="AF61" s="2"/>
      <c r="AG61" s="2"/>
      <c r="AH61" s="2"/>
      <c r="AI61" s="2"/>
      <c r="AJ61" s="2"/>
      <c r="AK61" s="2"/>
      <c r="AL61" s="2"/>
      <c r="AM61" s="2"/>
      <c r="AN61" s="2"/>
      <c r="AO61" s="2"/>
      <c r="AP61" s="2"/>
      <c r="AQ61" s="2"/>
      <c r="AR61" s="2"/>
      <c r="AS61" s="2"/>
      <c r="AT61" s="2"/>
      <c r="AU61" s="2"/>
      <c r="AV61" s="2"/>
      <c r="AW61" s="2"/>
      <c r="AX61" s="2"/>
      <c r="AY61" s="2"/>
      <c r="AZ61" s="2"/>
      <c r="BA61" s="2"/>
      <c r="BB61" s="2"/>
    </row>
    <row r="62" spans="1:54" s="2115" customFormat="1" x14ac:dyDescent="0.35">
      <c r="A62" s="2"/>
      <c r="B62" s="2"/>
      <c r="C62" s="2"/>
      <c r="D62" s="2"/>
      <c r="E62" s="2"/>
      <c r="F62" s="2"/>
      <c r="G62" s="2"/>
      <c r="H62" s="2"/>
      <c r="I62" s="2"/>
      <c r="J62" s="2"/>
      <c r="K62" s="2"/>
      <c r="L62" s="2"/>
      <c r="M62" s="11"/>
      <c r="N62" s="11"/>
      <c r="O62" s="11"/>
      <c r="P62" s="11"/>
      <c r="Q62" s="11"/>
      <c r="R62" s="2"/>
      <c r="S62" s="2"/>
      <c r="T62" s="2"/>
      <c r="U62" s="2"/>
      <c r="V62" s="2"/>
      <c r="W62" s="2"/>
      <c r="X62" s="2"/>
      <c r="Y62" s="2"/>
      <c r="Z62" s="2"/>
      <c r="AA62" s="2"/>
      <c r="AB62" s="2"/>
      <c r="AC62" s="2"/>
      <c r="AD62" s="2"/>
      <c r="AE62" s="2"/>
      <c r="AF62" s="2"/>
      <c r="AG62" s="2"/>
      <c r="AH62" s="2"/>
      <c r="AI62" s="2"/>
      <c r="AJ62" s="2"/>
      <c r="AK62" s="2"/>
      <c r="AL62" s="2"/>
      <c r="AM62" s="2"/>
      <c r="AN62" s="2"/>
      <c r="AO62" s="2"/>
      <c r="AP62" s="2"/>
      <c r="AQ62" s="2"/>
      <c r="AR62" s="2"/>
      <c r="AS62" s="2"/>
      <c r="AT62" s="2"/>
      <c r="AU62" s="2"/>
      <c r="AV62" s="2"/>
      <c r="AW62" s="2"/>
      <c r="AX62" s="2"/>
      <c r="AY62" s="2"/>
      <c r="AZ62" s="2"/>
      <c r="BA62" s="2"/>
      <c r="BB62" s="2"/>
    </row>
    <row r="63" spans="1:54" s="2115" customFormat="1" x14ac:dyDescent="0.35">
      <c r="A63" s="2"/>
      <c r="B63" s="2"/>
      <c r="C63" s="2"/>
      <c r="D63" s="2"/>
      <c r="E63" s="2"/>
      <c r="F63" s="2"/>
      <c r="G63" s="2"/>
      <c r="H63" s="2"/>
      <c r="I63" s="2"/>
      <c r="J63" s="2"/>
      <c r="K63" s="2"/>
      <c r="L63" s="2"/>
      <c r="M63" s="11"/>
      <c r="N63" s="11"/>
      <c r="O63" s="11"/>
      <c r="P63" s="11"/>
      <c r="Q63" s="11"/>
      <c r="R63" s="2"/>
      <c r="S63" s="2"/>
      <c r="T63" s="2"/>
      <c r="U63" s="2"/>
      <c r="V63" s="2"/>
      <c r="W63" s="2"/>
      <c r="X63" s="2"/>
      <c r="Y63" s="2"/>
      <c r="Z63" s="2"/>
      <c r="AA63" s="2"/>
      <c r="AB63" s="2"/>
      <c r="AC63" s="2"/>
      <c r="AD63" s="2"/>
      <c r="AE63" s="2"/>
      <c r="AF63" s="2"/>
      <c r="AG63" s="2"/>
      <c r="AH63" s="2"/>
      <c r="AI63" s="2"/>
      <c r="AJ63" s="2"/>
      <c r="AK63" s="2"/>
      <c r="AL63" s="2"/>
      <c r="AM63" s="2"/>
      <c r="AN63" s="2"/>
      <c r="AO63" s="2"/>
      <c r="AP63" s="2"/>
      <c r="AQ63" s="2"/>
      <c r="AR63" s="2"/>
      <c r="AS63" s="2"/>
      <c r="AT63" s="2"/>
      <c r="AU63" s="2"/>
      <c r="AV63" s="2"/>
      <c r="AW63" s="2"/>
      <c r="AX63" s="2"/>
      <c r="AY63" s="2"/>
      <c r="AZ63" s="2"/>
      <c r="BA63" s="2"/>
      <c r="BB63" s="2"/>
    </row>
    <row r="64" spans="1:54" s="2115" customFormat="1" ht="62" x14ac:dyDescent="0.35">
      <c r="A64" s="2"/>
      <c r="B64" s="2"/>
      <c r="C64" s="2"/>
      <c r="D64" s="2"/>
      <c r="E64" s="2"/>
      <c r="F64" s="2"/>
      <c r="G64" s="2"/>
      <c r="H64" s="2537" t="s">
        <v>389</v>
      </c>
      <c r="I64" s="2537" t="s">
        <v>390</v>
      </c>
      <c r="J64" s="2537" t="s">
        <v>391</v>
      </c>
      <c r="K64" s="2"/>
      <c r="L64" s="2"/>
      <c r="M64" s="11"/>
      <c r="N64" s="11"/>
      <c r="O64" s="11"/>
      <c r="P64" s="11"/>
      <c r="Q64" s="11"/>
      <c r="R64" s="2"/>
      <c r="S64" s="2"/>
      <c r="T64" s="2"/>
      <c r="U64" s="2"/>
      <c r="V64" s="2"/>
      <c r="W64" s="2"/>
      <c r="X64" s="2"/>
      <c r="Y64" s="2"/>
      <c r="Z64" s="2"/>
      <c r="AA64" s="2"/>
      <c r="AB64" s="2"/>
      <c r="AC64" s="2"/>
      <c r="AD64" s="2"/>
      <c r="AE64" s="2"/>
      <c r="AF64" s="2"/>
      <c r="AG64" s="2"/>
      <c r="AH64" s="2"/>
      <c r="AI64" s="2"/>
      <c r="AJ64" s="2"/>
      <c r="AK64" s="2"/>
      <c r="AL64" s="2"/>
      <c r="AM64" s="2"/>
      <c r="AN64" s="2"/>
      <c r="AO64" s="2"/>
      <c r="AP64" s="2"/>
      <c r="AQ64" s="2"/>
      <c r="AR64" s="2"/>
      <c r="AS64" s="2"/>
      <c r="AT64" s="2"/>
      <c r="AU64" s="2"/>
      <c r="AV64" s="2"/>
      <c r="AW64" s="2"/>
      <c r="AX64" s="2"/>
      <c r="AY64" s="2"/>
      <c r="AZ64" s="2"/>
      <c r="BA64" s="2"/>
      <c r="BB64" s="2"/>
    </row>
    <row r="65" spans="1:54" s="2115" customFormat="1" x14ac:dyDescent="0.35">
      <c r="A65" s="2"/>
      <c r="B65" s="2"/>
      <c r="C65" s="2"/>
      <c r="D65" s="2"/>
      <c r="E65" s="2"/>
      <c r="F65" s="2"/>
      <c r="G65" s="2538">
        <v>2018</v>
      </c>
      <c r="H65" s="2550" t="e">
        <f>C75</f>
        <v>#REF!</v>
      </c>
      <c r="I65" s="2550" t="e">
        <f>D75</f>
        <v>#REF!</v>
      </c>
      <c r="J65" s="2550" t="e">
        <f>E75</f>
        <v>#REF!</v>
      </c>
      <c r="K65" s="2"/>
      <c r="L65" s="2"/>
      <c r="M65" s="11"/>
      <c r="N65" s="11"/>
      <c r="O65" s="11"/>
      <c r="P65" s="11"/>
      <c r="Q65" s="11"/>
      <c r="R65" s="2"/>
      <c r="S65" s="2"/>
      <c r="T65" s="2"/>
      <c r="U65" s="2"/>
      <c r="V65" s="2"/>
      <c r="W65" s="2"/>
      <c r="X65" s="2"/>
      <c r="Y65" s="2"/>
      <c r="Z65" s="2"/>
      <c r="AA65" s="2"/>
      <c r="AB65" s="2"/>
      <c r="AC65" s="2"/>
      <c r="AD65" s="2"/>
      <c r="AE65" s="2"/>
      <c r="AF65" s="2"/>
      <c r="AG65" s="2"/>
      <c r="AH65" s="2"/>
      <c r="AI65" s="2"/>
      <c r="AJ65" s="2"/>
      <c r="AK65" s="2"/>
      <c r="AL65" s="2"/>
      <c r="AM65" s="2"/>
      <c r="AN65" s="2"/>
      <c r="AO65" s="2"/>
      <c r="AP65" s="2"/>
      <c r="AQ65" s="2"/>
      <c r="AR65" s="2"/>
      <c r="AS65" s="2"/>
      <c r="AT65" s="2"/>
      <c r="AU65" s="2"/>
      <c r="AV65" s="2"/>
      <c r="AW65" s="2"/>
      <c r="AX65" s="2"/>
      <c r="AY65" s="2"/>
      <c r="AZ65" s="2"/>
      <c r="BA65" s="2"/>
      <c r="BB65" s="2"/>
    </row>
    <row r="66" spans="1:54" s="2115" customFormat="1" x14ac:dyDescent="0.35">
      <c r="A66" s="2"/>
      <c r="B66" s="2"/>
      <c r="C66" s="2"/>
      <c r="D66" s="2"/>
      <c r="E66" s="2"/>
      <c r="F66" s="2"/>
      <c r="G66" s="2538">
        <v>2019</v>
      </c>
      <c r="H66" s="2550" t="e">
        <f>C74</f>
        <v>#REF!</v>
      </c>
      <c r="I66" s="2550" t="e">
        <f>D74</f>
        <v>#REF!</v>
      </c>
      <c r="J66" s="2550" t="e">
        <f>E74</f>
        <v>#REF!</v>
      </c>
      <c r="K66" s="2"/>
      <c r="L66" s="2"/>
      <c r="M66" s="11"/>
      <c r="N66" s="11"/>
      <c r="O66" s="11"/>
      <c r="P66" s="11"/>
      <c r="Q66" s="11"/>
      <c r="R66" s="2"/>
      <c r="S66" s="2"/>
      <c r="T66" s="2"/>
      <c r="U66" s="2"/>
      <c r="V66" s="2"/>
      <c r="W66" s="2"/>
      <c r="X66" s="2"/>
      <c r="Y66" s="2"/>
      <c r="Z66" s="2"/>
      <c r="AA66" s="2"/>
      <c r="AB66" s="2"/>
      <c r="AC66" s="2"/>
      <c r="AD66" s="2"/>
      <c r="AE66" s="2"/>
      <c r="AF66" s="2"/>
      <c r="AG66" s="2"/>
      <c r="AH66" s="2"/>
      <c r="AI66" s="2"/>
      <c r="AJ66" s="2"/>
      <c r="AK66" s="2"/>
      <c r="AL66" s="2"/>
      <c r="AM66" s="2"/>
      <c r="AN66" s="2"/>
      <c r="AO66" s="2"/>
      <c r="AP66" s="2"/>
      <c r="AQ66" s="2"/>
      <c r="AR66" s="2"/>
      <c r="AS66" s="2"/>
      <c r="AT66" s="2"/>
      <c r="AU66" s="2"/>
      <c r="AV66" s="2"/>
      <c r="AW66" s="2"/>
      <c r="AX66" s="2"/>
      <c r="AY66" s="2"/>
      <c r="AZ66" s="2"/>
      <c r="BA66" s="2"/>
      <c r="BB66" s="2"/>
    </row>
    <row r="67" spans="1:54" s="2115" customFormat="1" ht="18.5" x14ac:dyDescent="0.35">
      <c r="A67" s="2"/>
      <c r="B67" s="2766" t="s">
        <v>387</v>
      </c>
      <c r="C67" s="2766"/>
      <c r="D67" s="2766"/>
      <c r="E67" s="2766"/>
      <c r="F67" s="2"/>
      <c r="G67" s="2538">
        <v>2020</v>
      </c>
      <c r="H67" s="2550" t="e">
        <f>C73</f>
        <v>#REF!</v>
      </c>
      <c r="I67" s="2550" t="e">
        <f>D73</f>
        <v>#REF!</v>
      </c>
      <c r="J67" s="2550" t="e">
        <f>E73</f>
        <v>#REF!</v>
      </c>
      <c r="K67" s="2"/>
      <c r="L67" s="2"/>
      <c r="M67" s="11"/>
      <c r="N67" s="11"/>
      <c r="O67" s="11"/>
      <c r="P67" s="11"/>
      <c r="Q67" s="11"/>
      <c r="R67" s="2"/>
      <c r="S67" s="2"/>
      <c r="T67" s="2"/>
      <c r="U67" s="2"/>
      <c r="V67" s="2"/>
      <c r="W67" s="2"/>
      <c r="X67" s="2"/>
      <c r="Y67" s="2"/>
      <c r="Z67" s="2"/>
      <c r="AA67" s="2"/>
      <c r="AB67" s="2"/>
      <c r="AC67" s="2"/>
      <c r="AD67" s="2"/>
      <c r="AE67" s="2"/>
      <c r="AF67" s="2"/>
      <c r="AG67" s="2"/>
      <c r="AH67" s="2"/>
      <c r="AI67" s="2"/>
      <c r="AJ67" s="2"/>
      <c r="AK67" s="2"/>
      <c r="AL67" s="2"/>
      <c r="AM67" s="2"/>
      <c r="AN67" s="2"/>
      <c r="AO67" s="2"/>
      <c r="AP67" s="2"/>
      <c r="AQ67" s="2"/>
      <c r="AR67" s="2"/>
      <c r="AS67" s="2"/>
      <c r="AT67" s="2"/>
      <c r="AU67" s="2"/>
      <c r="AV67" s="2"/>
      <c r="AW67" s="2"/>
      <c r="AX67" s="2"/>
      <c r="AY67" s="2"/>
      <c r="AZ67" s="2"/>
      <c r="BA67" s="2"/>
      <c r="BB67" s="2"/>
    </row>
    <row r="68" spans="1:54" s="2115" customFormat="1" ht="31" x14ac:dyDescent="0.35">
      <c r="A68" s="2"/>
      <c r="B68" s="2537" t="s">
        <v>388</v>
      </c>
      <c r="C68" s="2537" t="s">
        <v>370</v>
      </c>
      <c r="D68" s="2537" t="s">
        <v>371</v>
      </c>
      <c r="E68" s="2537" t="s">
        <v>372</v>
      </c>
      <c r="F68" s="2"/>
      <c r="G68" s="2538">
        <v>2021</v>
      </c>
      <c r="H68" s="2550" t="e">
        <f>C72</f>
        <v>#REF!</v>
      </c>
      <c r="I68" s="2550" t="e">
        <f>D72</f>
        <v>#REF!</v>
      </c>
      <c r="J68" s="2550" t="e">
        <f>E72</f>
        <v>#REF!</v>
      </c>
      <c r="K68" s="2"/>
      <c r="L68" s="2"/>
      <c r="M68" s="11"/>
      <c r="N68" s="11"/>
      <c r="O68" s="11"/>
      <c r="P68" s="11"/>
      <c r="Q68" s="11"/>
      <c r="R68" s="2"/>
      <c r="S68" s="2"/>
      <c r="T68" s="2"/>
      <c r="U68" s="2"/>
      <c r="V68" s="2"/>
      <c r="W68" s="2"/>
      <c r="X68" s="2"/>
      <c r="Y68" s="2"/>
      <c r="Z68" s="2"/>
      <c r="AA68" s="2"/>
      <c r="AB68" s="2"/>
      <c r="AC68" s="2"/>
      <c r="AD68" s="2"/>
      <c r="AE68" s="2"/>
      <c r="AF68" s="2"/>
      <c r="AG68" s="2"/>
      <c r="AH68" s="2"/>
      <c r="AI68" s="2"/>
      <c r="AJ68" s="2"/>
      <c r="AK68" s="2"/>
      <c r="AL68" s="2"/>
      <c r="AM68" s="2"/>
      <c r="AN68" s="2"/>
      <c r="AO68" s="2"/>
      <c r="AP68" s="2"/>
      <c r="AQ68" s="2"/>
      <c r="AR68" s="2"/>
      <c r="AS68" s="2"/>
      <c r="AT68" s="2"/>
      <c r="AU68" s="2"/>
      <c r="AV68" s="2"/>
      <c r="AW68" s="2"/>
      <c r="AX68" s="2"/>
      <c r="AY68" s="2"/>
      <c r="AZ68" s="2"/>
      <c r="BA68" s="2"/>
      <c r="BB68" s="2"/>
    </row>
    <row r="69" spans="1:54" s="2115" customFormat="1" x14ac:dyDescent="0.35">
      <c r="A69" s="2"/>
      <c r="B69" s="2538">
        <v>2024</v>
      </c>
      <c r="C69" s="2551">
        <v>0</v>
      </c>
      <c r="D69" s="2551">
        <v>0</v>
      </c>
      <c r="E69" s="2551">
        <v>0</v>
      </c>
      <c r="F69" s="2"/>
      <c r="G69" s="2538">
        <v>2022</v>
      </c>
      <c r="H69" s="2550" t="e">
        <f>C71</f>
        <v>#REF!</v>
      </c>
      <c r="I69" s="2550" t="e">
        <f>D71</f>
        <v>#REF!</v>
      </c>
      <c r="J69" s="2550" t="e">
        <f>E71</f>
        <v>#REF!</v>
      </c>
      <c r="K69" s="2"/>
      <c r="L69" s="2"/>
      <c r="M69" s="11"/>
      <c r="N69" s="11"/>
      <c r="O69" s="11"/>
      <c r="P69" s="11"/>
      <c r="Q69" s="11"/>
      <c r="R69" s="2"/>
      <c r="S69" s="2"/>
      <c r="T69" s="2"/>
      <c r="U69" s="2"/>
      <c r="V69" s="2"/>
      <c r="W69" s="2"/>
      <c r="X69" s="2"/>
      <c r="Y69" s="2"/>
      <c r="Z69" s="2"/>
      <c r="AA69" s="2"/>
      <c r="AB69" s="2"/>
      <c r="AC69" s="2"/>
      <c r="AD69" s="2"/>
      <c r="AE69" s="2"/>
      <c r="AF69" s="2"/>
      <c r="AG69" s="2"/>
      <c r="AH69" s="2"/>
      <c r="AI69" s="2"/>
      <c r="AJ69" s="2"/>
      <c r="AK69" s="2"/>
      <c r="AL69" s="2"/>
      <c r="AM69" s="2"/>
      <c r="AN69" s="2"/>
      <c r="AO69" s="2"/>
      <c r="AP69" s="2"/>
      <c r="AQ69" s="2"/>
      <c r="AR69" s="2"/>
      <c r="AS69" s="2"/>
      <c r="AT69" s="2"/>
      <c r="AU69" s="2"/>
      <c r="AV69" s="2"/>
      <c r="AW69" s="2"/>
      <c r="AX69" s="2"/>
      <c r="AY69" s="2"/>
      <c r="AZ69" s="2"/>
      <c r="BA69" s="2"/>
      <c r="BB69" s="2"/>
    </row>
    <row r="70" spans="1:54" s="2115" customFormat="1" x14ac:dyDescent="0.35">
      <c r="A70" s="2"/>
      <c r="B70" s="2538">
        <v>2023</v>
      </c>
      <c r="C70" s="2551" t="e">
        <f>[2]Supply!#REF!</f>
        <v>#REF!</v>
      </c>
      <c r="D70" s="2551" t="e">
        <f>[2]Supply!#REF!</f>
        <v>#REF!</v>
      </c>
      <c r="E70" s="2551" t="e">
        <f>[2]Supply!#REF!</f>
        <v>#REF!</v>
      </c>
      <c r="F70" s="2"/>
      <c r="G70" s="2538">
        <v>2023</v>
      </c>
      <c r="H70" s="2551" t="e">
        <f>C70</f>
        <v>#REF!</v>
      </c>
      <c r="I70" s="2551" t="e">
        <f>D70</f>
        <v>#REF!</v>
      </c>
      <c r="J70" s="2551" t="e">
        <f>E70</f>
        <v>#REF!</v>
      </c>
      <c r="K70" s="2"/>
      <c r="L70" s="2"/>
      <c r="M70" s="11"/>
      <c r="N70" s="11"/>
      <c r="O70" s="11"/>
      <c r="P70" s="11"/>
      <c r="Q70" s="11"/>
      <c r="R70" s="2"/>
      <c r="S70" s="2"/>
      <c r="T70" s="2"/>
      <c r="U70" s="2"/>
      <c r="V70" s="2"/>
      <c r="W70" s="2"/>
      <c r="X70" s="2"/>
      <c r="Y70" s="2"/>
      <c r="Z70" s="2"/>
      <c r="AA70" s="2"/>
      <c r="AB70" s="2"/>
      <c r="AC70" s="2"/>
      <c r="AD70" s="2"/>
      <c r="AE70" s="2"/>
      <c r="AF70" s="2"/>
      <c r="AG70" s="2"/>
      <c r="AH70" s="2"/>
      <c r="AI70" s="2"/>
      <c r="AJ70" s="2"/>
      <c r="AK70" s="2"/>
      <c r="AL70" s="2"/>
      <c r="AM70" s="2"/>
      <c r="AN70" s="2"/>
      <c r="AO70" s="2"/>
      <c r="AP70" s="2"/>
      <c r="AQ70" s="2"/>
      <c r="AR70" s="2"/>
      <c r="AS70" s="2"/>
      <c r="AT70" s="2"/>
      <c r="AU70" s="2"/>
      <c r="AV70" s="2"/>
      <c r="AW70" s="2"/>
      <c r="AX70" s="2"/>
      <c r="AY70" s="2"/>
      <c r="AZ70" s="2"/>
      <c r="BA70" s="2"/>
      <c r="BB70" s="2"/>
    </row>
    <row r="71" spans="1:54" s="2115" customFormat="1" x14ac:dyDescent="0.35">
      <c r="A71" s="2"/>
      <c r="B71" s="2538">
        <v>2022</v>
      </c>
      <c r="C71" s="2550" t="e">
        <f>[2]Supply!#REF!</f>
        <v>#REF!</v>
      </c>
      <c r="D71" s="2550" t="e">
        <f>[2]Supply!#REF!</f>
        <v>#REF!</v>
      </c>
      <c r="E71" s="2550" t="e">
        <f>[2]Supply!#REF!</f>
        <v>#REF!</v>
      </c>
      <c r="F71" s="2"/>
      <c r="G71" s="2538">
        <v>2024</v>
      </c>
      <c r="H71" s="2551">
        <f>C69</f>
        <v>0</v>
      </c>
      <c r="I71" s="2551">
        <f>D69</f>
        <v>0</v>
      </c>
      <c r="J71" s="2551">
        <f>E69</f>
        <v>0</v>
      </c>
      <c r="K71" s="2"/>
      <c r="L71" s="2"/>
      <c r="M71" s="11"/>
      <c r="N71" s="11"/>
      <c r="O71" s="11"/>
      <c r="P71" s="11"/>
      <c r="Q71" s="11"/>
      <c r="R71" s="2"/>
      <c r="S71" s="2"/>
      <c r="T71" s="2"/>
      <c r="U71" s="2"/>
      <c r="V71" s="2"/>
      <c r="W71" s="2"/>
      <c r="X71" s="2"/>
      <c r="Y71" s="2"/>
      <c r="Z71" s="2"/>
      <c r="AA71" s="2"/>
      <c r="AB71" s="2"/>
      <c r="AC71" s="2"/>
      <c r="AD71" s="2"/>
      <c r="AE71" s="2"/>
      <c r="AF71" s="2"/>
      <c r="AG71" s="2"/>
      <c r="AH71" s="2"/>
      <c r="AI71" s="2"/>
      <c r="AJ71" s="2"/>
      <c r="AK71" s="2"/>
      <c r="AL71" s="2"/>
      <c r="AM71" s="2"/>
      <c r="AN71" s="2"/>
      <c r="AO71" s="2"/>
      <c r="AP71" s="2"/>
      <c r="AQ71" s="2"/>
      <c r="AR71" s="2"/>
      <c r="AS71" s="2"/>
      <c r="AT71" s="2"/>
      <c r="AU71" s="2"/>
      <c r="AV71" s="2"/>
      <c r="AW71" s="2"/>
      <c r="AX71" s="2"/>
      <c r="AY71" s="2"/>
      <c r="AZ71" s="2"/>
      <c r="BA71" s="2"/>
      <c r="BB71" s="2"/>
    </row>
    <row r="72" spans="1:54" s="2115" customFormat="1" x14ac:dyDescent="0.35">
      <c r="A72" s="2"/>
      <c r="B72" s="2538">
        <v>2021</v>
      </c>
      <c r="C72" s="2550" t="e">
        <f>[2]Supply!#REF!</f>
        <v>#REF!</v>
      </c>
      <c r="D72" s="2550" t="e">
        <f>[2]Supply!#REF!</f>
        <v>#REF!</v>
      </c>
      <c r="E72" s="2550" t="e">
        <f>[2]Supply!#REF!</f>
        <v>#REF!</v>
      </c>
      <c r="F72" s="11"/>
      <c r="G72" s="11"/>
      <c r="H72" s="11"/>
      <c r="I72" s="11"/>
      <c r="J72" s="11"/>
      <c r="K72" s="11"/>
      <c r="L72" s="11"/>
      <c r="M72" s="11"/>
      <c r="N72" s="11"/>
      <c r="O72" s="11"/>
      <c r="P72" s="11"/>
      <c r="Q72" s="11"/>
      <c r="R72" s="2"/>
      <c r="S72" s="2"/>
      <c r="T72" s="2"/>
      <c r="U72" s="2"/>
      <c r="V72" s="2"/>
      <c r="W72" s="2"/>
      <c r="X72" s="2"/>
      <c r="Y72" s="2"/>
      <c r="Z72" s="2"/>
      <c r="AA72" s="2"/>
      <c r="AB72" s="2"/>
      <c r="AC72" s="2"/>
      <c r="AD72" s="2"/>
      <c r="AE72" s="2"/>
      <c r="AF72" s="2"/>
      <c r="AG72" s="2"/>
      <c r="AH72" s="2"/>
      <c r="AI72" s="2"/>
      <c r="AJ72" s="2"/>
      <c r="AK72" s="2"/>
      <c r="AL72" s="2"/>
      <c r="AM72" s="2"/>
      <c r="AN72" s="2"/>
      <c r="AO72" s="2"/>
      <c r="AP72" s="2"/>
      <c r="AQ72" s="2"/>
      <c r="AR72" s="2"/>
      <c r="AS72" s="2"/>
      <c r="AT72" s="2"/>
      <c r="AU72" s="2"/>
      <c r="AV72" s="2"/>
      <c r="AW72" s="2"/>
      <c r="AX72" s="2"/>
      <c r="AY72" s="2"/>
      <c r="AZ72" s="2"/>
      <c r="BA72" s="2"/>
      <c r="BB72" s="2"/>
    </row>
    <row r="73" spans="1:54" s="2115" customFormat="1" x14ac:dyDescent="0.35">
      <c r="A73" s="2"/>
      <c r="B73" s="2538">
        <v>2020</v>
      </c>
      <c r="C73" s="2550" t="e">
        <f>[2]Supply!#REF!</f>
        <v>#REF!</v>
      </c>
      <c r="D73" s="2550" t="e">
        <f>[2]Supply!#REF!</f>
        <v>#REF!</v>
      </c>
      <c r="E73" s="2550" t="e">
        <f>[2]Supply!#REF!</f>
        <v>#REF!</v>
      </c>
      <c r="F73" s="2"/>
      <c r="G73" s="2"/>
      <c r="H73" s="2"/>
      <c r="I73" s="2"/>
      <c r="J73" s="2"/>
      <c r="K73" s="2"/>
      <c r="L73" s="11"/>
      <c r="M73" s="11"/>
      <c r="N73" s="11"/>
      <c r="O73" s="11"/>
      <c r="P73" s="11"/>
      <c r="Q73" s="11"/>
      <c r="R73" s="2"/>
      <c r="S73" s="2"/>
      <c r="T73" s="2"/>
      <c r="U73" s="2"/>
      <c r="V73" s="2"/>
      <c r="W73" s="2"/>
      <c r="X73" s="2"/>
      <c r="Y73" s="2"/>
      <c r="Z73" s="2"/>
      <c r="AA73" s="2"/>
      <c r="AB73" s="2"/>
      <c r="AC73" s="2"/>
      <c r="AD73" s="2"/>
      <c r="AE73" s="2"/>
      <c r="AF73" s="2"/>
      <c r="AG73" s="2"/>
      <c r="AH73" s="2"/>
      <c r="AI73" s="2"/>
      <c r="AJ73" s="2"/>
      <c r="AK73" s="2"/>
      <c r="AL73" s="2"/>
      <c r="AM73" s="2"/>
      <c r="AN73" s="2"/>
      <c r="AO73" s="2"/>
      <c r="AP73" s="2"/>
      <c r="AQ73" s="2"/>
      <c r="AR73" s="2"/>
      <c r="AS73" s="2"/>
      <c r="AT73" s="2"/>
      <c r="AU73" s="2"/>
      <c r="AV73" s="2"/>
      <c r="AW73" s="2"/>
      <c r="AX73" s="2"/>
      <c r="AY73" s="2"/>
      <c r="AZ73" s="2"/>
      <c r="BA73" s="2"/>
      <c r="BB73" s="2"/>
    </row>
    <row r="74" spans="1:54" s="2115" customFormat="1" x14ac:dyDescent="0.35">
      <c r="A74" s="2"/>
      <c r="B74" s="2538">
        <v>2019</v>
      </c>
      <c r="C74" s="2550" t="e">
        <f>[2]Supply!#REF!</f>
        <v>#REF!</v>
      </c>
      <c r="D74" s="2550" t="e">
        <f>[2]Supply!#REF!</f>
        <v>#REF!</v>
      </c>
      <c r="E74" s="2550" t="e">
        <f>[2]Supply!#REF!</f>
        <v>#REF!</v>
      </c>
      <c r="F74" s="2"/>
      <c r="G74" s="2"/>
      <c r="H74" s="2"/>
      <c r="I74" s="2"/>
      <c r="J74" s="2"/>
      <c r="K74" s="2"/>
      <c r="L74" s="11"/>
      <c r="M74" s="11"/>
      <c r="N74" s="11"/>
      <c r="O74" s="11"/>
      <c r="P74" s="11"/>
      <c r="Q74" s="11"/>
      <c r="R74" s="2"/>
      <c r="S74" s="2"/>
      <c r="T74" s="2"/>
      <c r="U74" s="2"/>
      <c r="V74" s="2"/>
      <c r="W74" s="2"/>
      <c r="X74" s="2"/>
      <c r="Y74" s="2"/>
      <c r="Z74" s="2"/>
      <c r="AA74" s="2"/>
      <c r="AB74" s="2"/>
      <c r="AC74" s="2"/>
      <c r="AD74" s="2"/>
      <c r="AE74" s="2"/>
      <c r="AF74" s="2"/>
      <c r="AG74" s="2"/>
      <c r="AH74" s="2"/>
      <c r="AI74" s="2"/>
      <c r="AJ74" s="2"/>
      <c r="AK74" s="2"/>
      <c r="AL74" s="2"/>
      <c r="AM74" s="2"/>
      <c r="AN74" s="2"/>
      <c r="AO74" s="2"/>
      <c r="AP74" s="2"/>
      <c r="AQ74" s="2"/>
      <c r="AR74" s="2"/>
      <c r="AS74" s="2"/>
      <c r="AT74" s="2"/>
      <c r="AU74" s="2"/>
      <c r="AV74" s="2"/>
      <c r="AW74" s="2"/>
      <c r="AX74" s="2"/>
      <c r="AY74" s="2"/>
      <c r="AZ74" s="2"/>
      <c r="BA74" s="2"/>
      <c r="BB74" s="2"/>
    </row>
    <row r="75" spans="1:54" s="2115" customFormat="1" x14ac:dyDescent="0.35">
      <c r="A75" s="2"/>
      <c r="B75" s="2538">
        <v>2018</v>
      </c>
      <c r="C75" s="2550" t="e">
        <f>[2]Supply!#REF!</f>
        <v>#REF!</v>
      </c>
      <c r="D75" s="2550" t="e">
        <f>[2]Supply!#REF!</f>
        <v>#REF!</v>
      </c>
      <c r="E75" s="2550" t="e">
        <f>[2]Supply!#REF!</f>
        <v>#REF!</v>
      </c>
      <c r="F75" s="2"/>
      <c r="G75" s="2"/>
      <c r="H75" s="2"/>
      <c r="I75" s="2"/>
      <c r="J75" s="2"/>
      <c r="K75" s="2"/>
      <c r="L75" s="11"/>
      <c r="M75" s="11"/>
      <c r="N75" s="11"/>
      <c r="O75" s="11"/>
      <c r="P75" s="11"/>
      <c r="Q75" s="11"/>
      <c r="R75" s="2"/>
      <c r="S75" s="2"/>
      <c r="T75" s="2"/>
      <c r="U75" s="2"/>
      <c r="V75" s="2"/>
      <c r="W75" s="2"/>
      <c r="X75" s="2"/>
      <c r="Y75" s="2"/>
      <c r="Z75" s="2"/>
      <c r="AA75" s="2"/>
      <c r="AB75" s="2"/>
      <c r="AC75" s="2"/>
      <c r="AD75" s="2"/>
      <c r="AE75" s="2"/>
      <c r="AF75" s="2"/>
      <c r="AG75" s="2"/>
      <c r="AH75" s="2"/>
      <c r="AI75" s="2"/>
      <c r="AJ75" s="2"/>
      <c r="AK75" s="2"/>
      <c r="AL75" s="2"/>
      <c r="AM75" s="2"/>
      <c r="AN75" s="2"/>
      <c r="AO75" s="2"/>
      <c r="AP75" s="2"/>
      <c r="AQ75" s="2"/>
      <c r="AR75" s="2"/>
      <c r="AS75" s="2"/>
      <c r="AT75" s="2"/>
      <c r="AU75" s="2"/>
      <c r="AV75" s="2"/>
      <c r="AW75" s="2"/>
      <c r="AX75" s="2"/>
      <c r="AY75" s="2"/>
      <c r="AZ75" s="2"/>
      <c r="BA75" s="2"/>
      <c r="BB75" s="2"/>
    </row>
    <row r="76" spans="1:54" s="2115" customFormat="1" ht="93" x14ac:dyDescent="0.35">
      <c r="A76" s="2"/>
      <c r="B76" s="2"/>
      <c r="C76" s="2"/>
      <c r="D76" s="2"/>
      <c r="E76" s="2"/>
      <c r="F76" s="2"/>
      <c r="G76" s="2"/>
      <c r="H76" s="2537" t="s">
        <v>394</v>
      </c>
      <c r="I76" s="2537" t="s">
        <v>395</v>
      </c>
      <c r="J76" s="2537" t="s">
        <v>396</v>
      </c>
      <c r="K76" s="2"/>
      <c r="L76" s="11"/>
      <c r="M76" s="11"/>
      <c r="N76" s="11"/>
      <c r="O76" s="11"/>
      <c r="P76" s="11"/>
      <c r="Q76" s="11"/>
      <c r="R76" s="2"/>
      <c r="S76" s="2"/>
      <c r="T76" s="2"/>
      <c r="U76" s="2"/>
      <c r="V76" s="2"/>
      <c r="W76" s="2"/>
      <c r="X76" s="2"/>
      <c r="Y76" s="2"/>
      <c r="Z76" s="2"/>
      <c r="AA76" s="2"/>
      <c r="AB76" s="2"/>
      <c r="AC76" s="2"/>
      <c r="AD76" s="2"/>
      <c r="AE76" s="2"/>
      <c r="AF76" s="2"/>
      <c r="AG76" s="2"/>
      <c r="AH76" s="2"/>
      <c r="AI76" s="2"/>
      <c r="AJ76" s="2"/>
      <c r="AK76" s="2"/>
      <c r="AL76" s="2"/>
      <c r="AM76" s="2"/>
      <c r="AN76" s="2"/>
      <c r="AO76" s="2"/>
      <c r="AP76" s="2"/>
      <c r="AQ76" s="2"/>
      <c r="AR76" s="2"/>
      <c r="AS76" s="2"/>
      <c r="AT76" s="2"/>
      <c r="AU76" s="2"/>
      <c r="AV76" s="2"/>
      <c r="AW76" s="2"/>
      <c r="AX76" s="2"/>
      <c r="AY76" s="2"/>
      <c r="AZ76" s="2"/>
      <c r="BA76" s="2"/>
      <c r="BB76" s="2"/>
    </row>
    <row r="77" spans="1:54" s="2115" customFormat="1" x14ac:dyDescent="0.35">
      <c r="A77" s="2"/>
      <c r="B77" s="2"/>
      <c r="C77" s="2"/>
      <c r="D77" s="2"/>
      <c r="E77" s="2"/>
      <c r="F77" s="2"/>
      <c r="G77" s="2538">
        <v>2018</v>
      </c>
      <c r="H77" s="2550">
        <f>C88</f>
        <v>0</v>
      </c>
      <c r="I77" s="2550">
        <f>D88</f>
        <v>0</v>
      </c>
      <c r="J77" s="2550">
        <f>E88</f>
        <v>0</v>
      </c>
      <c r="K77" s="2"/>
      <c r="L77" s="11"/>
      <c r="M77" s="11"/>
      <c r="N77" s="11"/>
      <c r="O77" s="11"/>
      <c r="P77" s="11"/>
      <c r="Q77" s="11"/>
      <c r="R77" s="2"/>
      <c r="S77" s="2"/>
      <c r="T77" s="2"/>
      <c r="U77" s="2"/>
      <c r="V77" s="2"/>
      <c r="W77" s="2"/>
      <c r="X77" s="2"/>
      <c r="Y77" s="2"/>
      <c r="Z77" s="2"/>
      <c r="AA77" s="2"/>
      <c r="AB77" s="2"/>
      <c r="AC77" s="2"/>
      <c r="AD77" s="2"/>
      <c r="AE77" s="2"/>
      <c r="AF77" s="2"/>
      <c r="AG77" s="2"/>
      <c r="AH77" s="2"/>
      <c r="AI77" s="2"/>
      <c r="AJ77" s="2"/>
      <c r="AK77" s="2"/>
      <c r="AL77" s="2"/>
      <c r="AM77" s="2"/>
      <c r="AN77" s="2"/>
      <c r="AO77" s="2"/>
      <c r="AP77" s="2"/>
      <c r="AQ77" s="2"/>
      <c r="AR77" s="2"/>
      <c r="AS77" s="2"/>
      <c r="AT77" s="2"/>
      <c r="AU77" s="2"/>
      <c r="AV77" s="2"/>
      <c r="AW77" s="2"/>
      <c r="AX77" s="2"/>
      <c r="AY77" s="2"/>
      <c r="AZ77" s="2"/>
      <c r="BA77" s="2"/>
      <c r="BB77" s="2"/>
    </row>
    <row r="78" spans="1:54" s="2115" customFormat="1" x14ac:dyDescent="0.35">
      <c r="A78" s="2"/>
      <c r="B78" s="2"/>
      <c r="C78" s="2"/>
      <c r="D78" s="2"/>
      <c r="E78" s="2"/>
      <c r="F78" s="2"/>
      <c r="G78" s="2538">
        <v>2019</v>
      </c>
      <c r="H78" s="2550">
        <f>C87</f>
        <v>0</v>
      </c>
      <c r="I78" s="2550">
        <f>D87</f>
        <v>0</v>
      </c>
      <c r="J78" s="2550">
        <f>E87</f>
        <v>0</v>
      </c>
      <c r="K78" s="2"/>
      <c r="L78" s="11"/>
      <c r="M78" s="11"/>
      <c r="N78" s="11"/>
      <c r="O78" s="11"/>
      <c r="P78" s="11"/>
      <c r="Q78" s="11"/>
      <c r="R78" s="2"/>
      <c r="S78" s="2"/>
      <c r="T78" s="2"/>
      <c r="U78" s="2"/>
      <c r="V78" s="2"/>
      <c r="W78" s="2"/>
      <c r="X78" s="2"/>
      <c r="Y78" s="2"/>
      <c r="Z78" s="2"/>
      <c r="AA78" s="2"/>
      <c r="AB78" s="2"/>
      <c r="AC78" s="2"/>
      <c r="AD78" s="2"/>
      <c r="AE78" s="2"/>
      <c r="AF78" s="2"/>
      <c r="AG78" s="2"/>
      <c r="AH78" s="2"/>
      <c r="AI78" s="2"/>
      <c r="AJ78" s="2"/>
      <c r="AK78" s="2"/>
      <c r="AL78" s="2"/>
      <c r="AM78" s="2"/>
      <c r="AN78" s="2"/>
      <c r="AO78" s="2"/>
      <c r="AP78" s="2"/>
      <c r="AQ78" s="2"/>
      <c r="AR78" s="2"/>
      <c r="AS78" s="2"/>
      <c r="AT78" s="2"/>
      <c r="AU78" s="2"/>
      <c r="AV78" s="2"/>
      <c r="AW78" s="2"/>
      <c r="AX78" s="2"/>
      <c r="AY78" s="2"/>
      <c r="AZ78" s="2"/>
      <c r="BA78" s="2"/>
      <c r="BB78" s="2"/>
    </row>
    <row r="79" spans="1:54" s="2115" customFormat="1" x14ac:dyDescent="0.35">
      <c r="A79" s="2"/>
      <c r="B79" s="2"/>
      <c r="C79" s="2"/>
      <c r="D79" s="2"/>
      <c r="E79" s="2"/>
      <c r="F79" s="2"/>
      <c r="G79" s="2538">
        <v>2020</v>
      </c>
      <c r="H79" s="2550">
        <f>C86</f>
        <v>2138971</v>
      </c>
      <c r="I79" s="2550">
        <f>D86</f>
        <v>89794</v>
      </c>
      <c r="J79" s="2550">
        <f>E86</f>
        <v>2228765</v>
      </c>
      <c r="K79" s="2"/>
      <c r="L79" s="11"/>
      <c r="M79" s="11"/>
      <c r="N79" s="11"/>
      <c r="O79" s="11"/>
      <c r="P79" s="11"/>
      <c r="Q79" s="11"/>
      <c r="R79" s="2"/>
      <c r="S79" s="2"/>
      <c r="T79" s="2"/>
      <c r="U79" s="2"/>
      <c r="V79" s="2"/>
      <c r="W79" s="2"/>
      <c r="X79" s="2"/>
      <c r="Y79" s="2"/>
      <c r="Z79" s="2"/>
      <c r="AA79" s="2"/>
      <c r="AB79" s="2"/>
      <c r="AC79" s="2"/>
      <c r="AD79" s="2"/>
      <c r="AE79" s="2"/>
      <c r="AF79" s="2"/>
      <c r="AG79" s="2"/>
      <c r="AH79" s="2"/>
      <c r="AI79" s="2"/>
      <c r="AJ79" s="2"/>
      <c r="AK79" s="2"/>
      <c r="AL79" s="2"/>
      <c r="AM79" s="2"/>
      <c r="AN79" s="2"/>
      <c r="AO79" s="2"/>
      <c r="AP79" s="2"/>
      <c r="AQ79" s="2"/>
      <c r="AR79" s="2"/>
      <c r="AS79" s="2"/>
      <c r="AT79" s="2"/>
      <c r="AU79" s="2"/>
      <c r="AV79" s="2"/>
      <c r="AW79" s="2"/>
      <c r="AX79" s="2"/>
      <c r="AY79" s="2"/>
      <c r="AZ79" s="2"/>
      <c r="BA79" s="2"/>
      <c r="BB79" s="2"/>
    </row>
    <row r="80" spans="1:54" s="2115" customFormat="1" ht="108.5" x14ac:dyDescent="0.35">
      <c r="A80" s="2"/>
      <c r="B80" s="2766" t="s">
        <v>392</v>
      </c>
      <c r="C80" s="2766"/>
      <c r="D80" s="2766"/>
      <c r="E80" s="2766"/>
      <c r="F80" s="2"/>
      <c r="G80" s="2538">
        <v>2021</v>
      </c>
      <c r="H80" s="2550">
        <f>C85</f>
        <v>1956774</v>
      </c>
      <c r="I80" s="2550">
        <f>D85</f>
        <v>91600.68</v>
      </c>
      <c r="J80" s="2550">
        <f>E85</f>
        <v>2048375</v>
      </c>
      <c r="K80" s="2538" t="s">
        <v>397</v>
      </c>
      <c r="L80" s="11"/>
      <c r="M80" s="11"/>
      <c r="N80" s="11"/>
      <c r="O80" s="11"/>
      <c r="P80" s="11"/>
      <c r="Q80" s="11"/>
      <c r="R80" s="2"/>
      <c r="S80" s="2"/>
      <c r="T80" s="2"/>
      <c r="U80" s="2"/>
      <c r="V80" s="2"/>
      <c r="W80" s="2"/>
      <c r="X80" s="2"/>
      <c r="Y80" s="2"/>
      <c r="Z80" s="2"/>
      <c r="AA80" s="2"/>
      <c r="AB80" s="2"/>
      <c r="AC80" s="2"/>
      <c r="AD80" s="2"/>
      <c r="AE80" s="2"/>
      <c r="AF80" s="2"/>
      <c r="AG80" s="2"/>
      <c r="AH80" s="2"/>
      <c r="AI80" s="2"/>
      <c r="AJ80" s="2"/>
      <c r="AK80" s="2"/>
      <c r="AL80" s="2"/>
      <c r="AM80" s="2"/>
      <c r="AN80" s="2"/>
      <c r="AO80" s="2"/>
      <c r="AP80" s="2"/>
      <c r="AQ80" s="2"/>
      <c r="AR80" s="2"/>
      <c r="AS80" s="2"/>
      <c r="AT80" s="2"/>
      <c r="AU80" s="2"/>
      <c r="AV80" s="2"/>
      <c r="AW80" s="2"/>
      <c r="AX80" s="2"/>
      <c r="AY80" s="2"/>
      <c r="AZ80" s="2"/>
      <c r="BA80" s="2"/>
      <c r="BB80" s="2"/>
    </row>
    <row r="81" spans="1:54" s="2115" customFormat="1" ht="31" x14ac:dyDescent="0.35">
      <c r="A81" s="2"/>
      <c r="B81" s="2537" t="s">
        <v>393</v>
      </c>
      <c r="C81" s="2537" t="s">
        <v>370</v>
      </c>
      <c r="D81" s="2537" t="s">
        <v>371</v>
      </c>
      <c r="E81" s="2537" t="s">
        <v>372</v>
      </c>
      <c r="F81" s="2"/>
      <c r="G81" s="2538">
        <v>2022</v>
      </c>
      <c r="H81" s="2550">
        <f>C84</f>
        <v>1208817</v>
      </c>
      <c r="I81" s="2550">
        <f>D84</f>
        <v>91785</v>
      </c>
      <c r="J81" s="2550">
        <f>E84</f>
        <v>1300602</v>
      </c>
      <c r="K81" s="2"/>
      <c r="L81" s="11"/>
      <c r="M81" s="11"/>
      <c r="N81" s="11"/>
      <c r="O81" s="11"/>
      <c r="P81" s="11"/>
      <c r="Q81" s="11"/>
      <c r="R81" s="2"/>
      <c r="S81" s="2"/>
      <c r="T81" s="2"/>
      <c r="U81" s="2"/>
      <c r="V81" s="2"/>
      <c r="W81" s="2"/>
      <c r="X81" s="2"/>
      <c r="Y81" s="2"/>
      <c r="Z81" s="2"/>
      <c r="AA81" s="2"/>
      <c r="AB81" s="2"/>
      <c r="AC81" s="2"/>
      <c r="AD81" s="2"/>
      <c r="AE81" s="2"/>
      <c r="AF81" s="2"/>
      <c r="AG81" s="2"/>
      <c r="AH81" s="2"/>
      <c r="AI81" s="2"/>
      <c r="AJ81" s="2"/>
      <c r="AK81" s="2"/>
      <c r="AL81" s="2"/>
      <c r="AM81" s="2"/>
      <c r="AN81" s="2"/>
      <c r="AO81" s="2"/>
      <c r="AP81" s="2"/>
      <c r="AQ81" s="2"/>
      <c r="AR81" s="2"/>
      <c r="AS81" s="2"/>
      <c r="AT81" s="2"/>
      <c r="AU81" s="2"/>
      <c r="AV81" s="2"/>
      <c r="AW81" s="2"/>
      <c r="AX81" s="2"/>
      <c r="AY81" s="2"/>
      <c r="AZ81" s="2"/>
      <c r="BA81" s="2"/>
      <c r="BB81" s="2"/>
    </row>
    <row r="82" spans="1:54" s="2115" customFormat="1" x14ac:dyDescent="0.35">
      <c r="A82" s="2"/>
      <c r="B82" s="2538">
        <v>2024</v>
      </c>
      <c r="C82" s="2551">
        <f>'Environment '!I71</f>
        <v>1228927</v>
      </c>
      <c r="D82" s="2551">
        <v>90458</v>
      </c>
      <c r="E82" s="2551">
        <f>'Environment '!K71</f>
        <v>1319822</v>
      </c>
      <c r="F82" s="2"/>
      <c r="G82" s="2538">
        <v>2023</v>
      </c>
      <c r="H82" s="2551">
        <f>C83</f>
        <v>1188402</v>
      </c>
      <c r="I82" s="2551">
        <f>D83</f>
        <v>88476</v>
      </c>
      <c r="J82" s="2551">
        <f>E83</f>
        <v>1276878</v>
      </c>
      <c r="K82" s="2"/>
      <c r="L82" s="11"/>
      <c r="M82" s="11"/>
      <c r="N82" s="11"/>
      <c r="O82" s="11"/>
      <c r="P82" s="11"/>
      <c r="Q82" s="11"/>
      <c r="R82" s="2"/>
      <c r="S82" s="2"/>
      <c r="T82" s="2"/>
      <c r="U82" s="2"/>
      <c r="V82" s="2"/>
      <c r="W82" s="2"/>
      <c r="X82" s="2"/>
      <c r="Y82" s="2"/>
      <c r="Z82" s="2"/>
      <c r="AA82" s="2"/>
      <c r="AB82" s="2"/>
      <c r="AC82" s="2"/>
      <c r="AD82" s="2"/>
      <c r="AE82" s="2"/>
      <c r="AF82" s="2"/>
      <c r="AG82" s="2"/>
      <c r="AH82" s="2"/>
      <c r="AI82" s="2"/>
      <c r="AJ82" s="2"/>
      <c r="AK82" s="2"/>
      <c r="AL82" s="2"/>
      <c r="AM82" s="2"/>
      <c r="AN82" s="2"/>
      <c r="AO82" s="2"/>
      <c r="AP82" s="2"/>
      <c r="AQ82" s="2"/>
      <c r="AR82" s="2"/>
      <c r="AS82" s="2"/>
      <c r="AT82" s="2"/>
      <c r="AU82" s="2"/>
      <c r="AV82" s="2"/>
      <c r="AW82" s="2"/>
      <c r="AX82" s="2"/>
      <c r="AY82" s="2"/>
      <c r="AZ82" s="2"/>
      <c r="BA82" s="2"/>
      <c r="BB82" s="2"/>
    </row>
    <row r="83" spans="1:54" s="2115" customFormat="1" x14ac:dyDescent="0.35">
      <c r="A83" s="2"/>
      <c r="B83" s="2538">
        <v>2023</v>
      </c>
      <c r="C83" s="2551">
        <f>'Environment '!Q71</f>
        <v>1188402</v>
      </c>
      <c r="D83" s="2551">
        <f>'Environment '!R71</f>
        <v>88476</v>
      </c>
      <c r="E83" s="2551">
        <f>'Environment '!S71</f>
        <v>1276878</v>
      </c>
      <c r="F83" s="2"/>
      <c r="G83" s="2538">
        <v>2024</v>
      </c>
      <c r="H83" s="2551">
        <f>C82</f>
        <v>1228927</v>
      </c>
      <c r="I83" s="2551">
        <f>D82</f>
        <v>90458</v>
      </c>
      <c r="J83" s="2551">
        <f>E82</f>
        <v>1319822</v>
      </c>
      <c r="K83" s="2550">
        <v>1114382.5</v>
      </c>
      <c r="L83" s="11"/>
      <c r="M83" s="11"/>
      <c r="N83" s="11"/>
      <c r="O83" s="11"/>
      <c r="P83" s="11"/>
      <c r="Q83" s="11"/>
      <c r="R83" s="2"/>
      <c r="S83" s="2"/>
      <c r="T83" s="2"/>
      <c r="U83" s="2"/>
      <c r="V83" s="2"/>
      <c r="W83" s="2"/>
      <c r="X83" s="2"/>
      <c r="Y83" s="2"/>
      <c r="Z83" s="2"/>
      <c r="AA83" s="2"/>
      <c r="AB83" s="2"/>
      <c r="AC83" s="2"/>
      <c r="AD83" s="2"/>
      <c r="AE83" s="2"/>
      <c r="AF83" s="2"/>
      <c r="AG83" s="2"/>
      <c r="AH83" s="2"/>
      <c r="AI83" s="2"/>
      <c r="AJ83" s="2"/>
      <c r="AK83" s="2"/>
      <c r="AL83" s="2"/>
      <c r="AM83" s="2"/>
      <c r="AN83" s="2"/>
      <c r="AO83" s="2"/>
      <c r="AP83" s="2"/>
      <c r="AQ83" s="2"/>
      <c r="AR83" s="2"/>
      <c r="AS83" s="2"/>
      <c r="AT83" s="2"/>
      <c r="AU83" s="2"/>
      <c r="AV83" s="2"/>
      <c r="AW83" s="2"/>
      <c r="AX83" s="2"/>
      <c r="AY83" s="2"/>
      <c r="AZ83" s="2"/>
      <c r="BA83" s="2"/>
      <c r="BB83" s="2"/>
    </row>
    <row r="84" spans="1:54" s="2115" customFormat="1" x14ac:dyDescent="0.35">
      <c r="A84" s="2"/>
      <c r="B84" s="2538">
        <v>2022</v>
      </c>
      <c r="C84" s="2550">
        <f>'Environment '!Y71</f>
        <v>1208817</v>
      </c>
      <c r="D84" s="2550">
        <f>'Environment '!Z71</f>
        <v>91785</v>
      </c>
      <c r="E84" s="2550">
        <f>'Environment '!AA71</f>
        <v>1300602</v>
      </c>
      <c r="F84" s="2"/>
      <c r="G84" s="2538" t="s">
        <v>382</v>
      </c>
      <c r="H84" s="2"/>
      <c r="I84" s="2"/>
      <c r="J84" s="2"/>
      <c r="K84" s="2550">
        <v>1114382.5</v>
      </c>
      <c r="L84" s="11"/>
      <c r="M84" s="11"/>
      <c r="N84" s="11"/>
      <c r="O84" s="11"/>
      <c r="P84" s="11"/>
      <c r="Q84" s="11"/>
      <c r="R84" s="2"/>
      <c r="S84" s="2"/>
      <c r="T84" s="2"/>
      <c r="U84" s="2"/>
      <c r="V84" s="2"/>
      <c r="W84" s="2"/>
      <c r="X84" s="2"/>
      <c r="Y84" s="2"/>
      <c r="Z84" s="2"/>
      <c r="AA84" s="2"/>
      <c r="AB84" s="2"/>
      <c r="AC84" s="2"/>
      <c r="AD84" s="2"/>
      <c r="AE84" s="2"/>
      <c r="AF84" s="2"/>
      <c r="AG84" s="2"/>
      <c r="AH84" s="2"/>
      <c r="AI84" s="2"/>
      <c r="AJ84" s="2"/>
      <c r="AK84" s="2"/>
      <c r="AL84" s="2"/>
      <c r="AM84" s="2"/>
      <c r="AN84" s="2"/>
      <c r="AO84" s="2"/>
      <c r="AP84" s="2"/>
      <c r="AQ84" s="2"/>
      <c r="AR84" s="2"/>
      <c r="AS84" s="2"/>
      <c r="AT84" s="2"/>
      <c r="AU84" s="2"/>
      <c r="AV84" s="2"/>
      <c r="AW84" s="2"/>
      <c r="AX84" s="2"/>
      <c r="AY84" s="2"/>
      <c r="AZ84" s="2"/>
      <c r="BA84" s="2"/>
      <c r="BB84" s="2"/>
    </row>
    <row r="85" spans="1:54" s="2115" customFormat="1" x14ac:dyDescent="0.35">
      <c r="A85" s="2"/>
      <c r="B85" s="2538">
        <v>2021</v>
      </c>
      <c r="C85" s="2550">
        <f>'Environment '!AG71</f>
        <v>1956774</v>
      </c>
      <c r="D85" s="2550">
        <f>'Environment '!AH71</f>
        <v>91600.68</v>
      </c>
      <c r="E85" s="2550">
        <f>'Environment '!AI71</f>
        <v>2048375</v>
      </c>
      <c r="F85" s="2"/>
      <c r="G85" s="2538">
        <v>2035</v>
      </c>
      <c r="H85" s="2"/>
      <c r="I85" s="2"/>
      <c r="J85" s="2550">
        <f>J79*0.5</f>
        <v>1114382.5</v>
      </c>
      <c r="K85" s="2550">
        <v>1114382.5</v>
      </c>
      <c r="L85" s="11"/>
      <c r="M85" s="11"/>
      <c r="N85" s="11"/>
      <c r="O85" s="11"/>
      <c r="P85" s="11"/>
      <c r="Q85" s="11"/>
      <c r="R85" s="2"/>
      <c r="S85" s="2"/>
      <c r="T85" s="2"/>
      <c r="U85" s="2"/>
      <c r="V85" s="2"/>
      <c r="W85" s="2"/>
      <c r="X85" s="2"/>
      <c r="Y85" s="2"/>
      <c r="Z85" s="2"/>
      <c r="AA85" s="2"/>
      <c r="AB85" s="2"/>
      <c r="AC85" s="2"/>
      <c r="AD85" s="2"/>
      <c r="AE85" s="2"/>
      <c r="AF85" s="2"/>
      <c r="AG85" s="2"/>
      <c r="AH85" s="2"/>
      <c r="AI85" s="2"/>
      <c r="AJ85" s="2"/>
      <c r="AK85" s="2"/>
      <c r="AL85" s="2"/>
      <c r="AM85" s="2"/>
      <c r="AN85" s="2"/>
      <c r="AO85" s="2"/>
      <c r="AP85" s="2"/>
      <c r="AQ85" s="2"/>
      <c r="AR85" s="2"/>
      <c r="AS85" s="2"/>
      <c r="AT85" s="2"/>
      <c r="AU85" s="2"/>
      <c r="AV85" s="2"/>
      <c r="AW85" s="2"/>
      <c r="AX85" s="2"/>
      <c r="AY85" s="2"/>
      <c r="AZ85" s="2"/>
      <c r="BA85" s="2"/>
      <c r="BB85" s="2"/>
    </row>
    <row r="86" spans="1:54" s="2115" customFormat="1" x14ac:dyDescent="0.35">
      <c r="A86" s="2"/>
      <c r="B86" s="2538">
        <v>2020</v>
      </c>
      <c r="C86" s="2550">
        <f>'Environment '!AO71</f>
        <v>2138971</v>
      </c>
      <c r="D86" s="2550">
        <f>'Environment '!AP71</f>
        <v>89794</v>
      </c>
      <c r="E86" s="2550">
        <f>'Environment '!AQ71</f>
        <v>2228765</v>
      </c>
      <c r="F86" s="2552"/>
      <c r="G86" s="2"/>
      <c r="H86" s="2"/>
      <c r="I86" s="2"/>
      <c r="J86" s="2"/>
      <c r="K86" s="2550">
        <v>1114382.5</v>
      </c>
      <c r="L86" s="11"/>
      <c r="M86" s="11"/>
      <c r="N86" s="11"/>
      <c r="O86" s="11"/>
      <c r="P86" s="11"/>
      <c r="Q86" s="11"/>
      <c r="R86" s="2"/>
      <c r="S86" s="2"/>
      <c r="T86" s="2"/>
      <c r="U86" s="2"/>
      <c r="V86" s="2"/>
      <c r="W86" s="2"/>
      <c r="X86" s="2"/>
      <c r="Y86" s="2"/>
      <c r="Z86" s="2"/>
      <c r="AA86" s="2"/>
      <c r="AB86" s="2"/>
      <c r="AC86" s="2"/>
      <c r="AD86" s="2"/>
      <c r="AE86" s="2"/>
      <c r="AF86" s="2"/>
      <c r="AG86" s="2"/>
      <c r="AH86" s="2"/>
      <c r="AI86" s="2"/>
      <c r="AJ86" s="2"/>
      <c r="AK86" s="2"/>
      <c r="AL86" s="2"/>
      <c r="AM86" s="2"/>
      <c r="AN86" s="2"/>
      <c r="AO86" s="2"/>
      <c r="AP86" s="2"/>
      <c r="AQ86" s="2"/>
      <c r="AR86" s="2"/>
      <c r="AS86" s="2"/>
      <c r="AT86" s="2"/>
      <c r="AU86" s="2"/>
      <c r="AV86" s="2"/>
      <c r="AW86" s="2"/>
      <c r="AX86" s="2"/>
      <c r="AY86" s="2"/>
      <c r="AZ86" s="2"/>
      <c r="BA86" s="2"/>
      <c r="BB86" s="2"/>
    </row>
    <row r="87" spans="1:54" s="2115" customFormat="1" x14ac:dyDescent="0.35">
      <c r="A87" s="2"/>
      <c r="B87" s="2538"/>
      <c r="C87" s="2550"/>
      <c r="D87" s="2550"/>
      <c r="E87" s="2550"/>
      <c r="F87" s="2"/>
      <c r="G87" s="2"/>
      <c r="H87" s="2"/>
      <c r="I87" s="2"/>
      <c r="J87" s="2"/>
      <c r="K87" s="2550">
        <v>1114382.5</v>
      </c>
      <c r="L87" s="11"/>
      <c r="M87" s="11"/>
      <c r="N87" s="11"/>
      <c r="O87" s="11"/>
      <c r="P87" s="11"/>
      <c r="Q87" s="11"/>
      <c r="R87" s="2"/>
      <c r="S87" s="2"/>
      <c r="T87" s="2"/>
      <c r="U87" s="2"/>
      <c r="V87" s="2"/>
      <c r="W87" s="2"/>
      <c r="X87" s="2"/>
      <c r="Y87" s="2"/>
      <c r="Z87" s="2"/>
      <c r="AA87" s="2"/>
      <c r="AB87" s="2"/>
      <c r="AC87" s="2"/>
      <c r="AD87" s="2"/>
      <c r="AE87" s="2"/>
      <c r="AF87" s="2"/>
      <c r="AG87" s="2"/>
      <c r="AH87" s="2"/>
      <c r="AI87" s="2"/>
      <c r="AJ87" s="2"/>
      <c r="AK87" s="2"/>
      <c r="AL87" s="2"/>
      <c r="AM87" s="2"/>
      <c r="AN87" s="2"/>
      <c r="AO87" s="2"/>
      <c r="AP87" s="2"/>
      <c r="AQ87" s="2"/>
      <c r="AR87" s="2"/>
      <c r="AS87" s="2"/>
      <c r="AT87" s="2"/>
      <c r="AU87" s="2"/>
      <c r="AV87" s="2"/>
      <c r="AW87" s="2"/>
      <c r="AX87" s="2"/>
      <c r="AY87" s="2"/>
      <c r="AZ87" s="2"/>
      <c r="BA87" s="2"/>
      <c r="BB87" s="2"/>
    </row>
    <row r="88" spans="1:54" s="2115" customFormat="1" x14ac:dyDescent="0.35">
      <c r="A88" s="2"/>
      <c r="B88" s="2538"/>
      <c r="C88" s="2550"/>
      <c r="D88" s="2550"/>
      <c r="E88" s="2550"/>
      <c r="F88" s="2"/>
      <c r="G88" s="2"/>
      <c r="H88" s="2"/>
      <c r="I88" s="2"/>
      <c r="J88" s="2"/>
      <c r="K88" s="2550">
        <v>1114382.5</v>
      </c>
      <c r="L88" s="11"/>
      <c r="M88" s="11"/>
      <c r="N88" s="11"/>
      <c r="O88" s="11"/>
      <c r="P88" s="11"/>
      <c r="Q88" s="11"/>
      <c r="R88" s="2"/>
      <c r="S88" s="2"/>
      <c r="T88" s="2"/>
      <c r="U88" s="2"/>
      <c r="V88" s="2"/>
      <c r="W88" s="2"/>
      <c r="X88" s="2"/>
      <c r="Y88" s="2"/>
      <c r="Z88" s="2"/>
      <c r="AA88" s="2"/>
      <c r="AB88" s="2"/>
      <c r="AC88" s="2"/>
      <c r="AD88" s="2"/>
      <c r="AE88" s="2"/>
      <c r="AF88" s="2"/>
      <c r="AG88" s="2"/>
      <c r="AH88" s="2"/>
      <c r="AI88" s="2"/>
      <c r="AJ88" s="2"/>
      <c r="AK88" s="2"/>
      <c r="AL88" s="2"/>
      <c r="AM88" s="2"/>
      <c r="AN88" s="2"/>
      <c r="AO88" s="2"/>
      <c r="AP88" s="2"/>
      <c r="AQ88" s="2"/>
      <c r="AR88" s="2"/>
      <c r="AS88" s="2"/>
      <c r="AT88" s="2"/>
      <c r="AU88" s="2"/>
      <c r="AV88" s="2"/>
      <c r="AW88" s="2"/>
      <c r="AX88" s="2"/>
      <c r="AY88" s="2"/>
      <c r="AZ88" s="2"/>
      <c r="BA88" s="2"/>
      <c r="BB88" s="2"/>
    </row>
    <row r="89" spans="1:54" s="2115" customFormat="1" x14ac:dyDescent="0.35">
      <c r="A89" s="2"/>
      <c r="B89" s="2"/>
      <c r="C89" s="2"/>
      <c r="D89" s="2"/>
      <c r="E89" s="2"/>
      <c r="F89" s="2"/>
      <c r="K89" s="2550">
        <v>1114382.5</v>
      </c>
      <c r="L89" s="11"/>
      <c r="M89" s="2"/>
      <c r="N89" s="11"/>
      <c r="O89" s="2"/>
      <c r="P89" s="2"/>
      <c r="Q89" s="2"/>
      <c r="R89" s="2"/>
      <c r="S89" s="2"/>
      <c r="T89" s="2"/>
      <c r="U89" s="2"/>
      <c r="V89" s="2"/>
      <c r="W89" s="2"/>
      <c r="X89" s="2"/>
      <c r="Y89" s="2"/>
      <c r="Z89" s="2"/>
      <c r="AA89" s="2"/>
      <c r="AB89" s="2"/>
      <c r="AC89" s="2"/>
      <c r="AD89" s="2"/>
      <c r="AE89" s="2"/>
      <c r="AF89" s="2"/>
      <c r="AG89" s="2"/>
      <c r="AH89" s="2"/>
      <c r="AI89" s="2"/>
      <c r="AJ89" s="2"/>
      <c r="AK89" s="2"/>
      <c r="AL89" s="2"/>
      <c r="AM89" s="2"/>
      <c r="AN89" s="2"/>
      <c r="AO89" s="2"/>
      <c r="AP89" s="2"/>
      <c r="AQ89" s="2"/>
      <c r="AR89" s="2"/>
      <c r="AS89" s="2"/>
      <c r="AT89" s="2"/>
      <c r="AU89" s="2"/>
      <c r="AV89" s="2"/>
      <c r="AW89" s="2"/>
      <c r="AX89" s="2"/>
      <c r="AY89" s="2"/>
      <c r="AZ89" s="2"/>
      <c r="BA89" s="2"/>
      <c r="BB89" s="2"/>
    </row>
    <row r="90" spans="1:54" s="2115" customFormat="1" x14ac:dyDescent="0.35">
      <c r="A90" s="2"/>
      <c r="B90" s="2"/>
      <c r="C90" s="2"/>
      <c r="D90" s="2"/>
      <c r="E90" s="2"/>
      <c r="F90" s="2"/>
      <c r="K90" s="2550">
        <v>1114382.5</v>
      </c>
      <c r="L90" s="11"/>
      <c r="M90" s="2"/>
      <c r="N90" s="11"/>
      <c r="O90" s="2"/>
      <c r="P90" s="2"/>
      <c r="Q90" s="2"/>
      <c r="R90" s="2"/>
      <c r="S90" s="2"/>
      <c r="T90" s="2"/>
      <c r="U90" s="2"/>
      <c r="V90" s="2"/>
      <c r="W90" s="2"/>
      <c r="X90" s="2"/>
      <c r="Y90" s="2"/>
      <c r="Z90" s="2"/>
      <c r="AA90" s="2"/>
      <c r="AB90" s="2"/>
      <c r="AC90" s="2"/>
      <c r="AD90" s="2"/>
      <c r="AE90" s="2"/>
      <c r="AF90" s="2"/>
      <c r="AG90" s="2"/>
      <c r="AH90" s="2"/>
      <c r="AI90" s="2"/>
      <c r="AJ90" s="2"/>
      <c r="AK90" s="2"/>
      <c r="AL90" s="2"/>
      <c r="AM90" s="2"/>
      <c r="AN90" s="2"/>
      <c r="AO90" s="2"/>
      <c r="AP90" s="2"/>
      <c r="AQ90" s="2"/>
      <c r="AR90" s="2"/>
      <c r="AS90" s="2"/>
      <c r="AT90" s="2"/>
      <c r="AU90" s="2"/>
      <c r="AV90" s="2"/>
      <c r="AW90" s="2"/>
      <c r="AX90" s="2"/>
      <c r="AY90" s="2"/>
      <c r="AZ90" s="2"/>
      <c r="BA90" s="2"/>
      <c r="BB90" s="2"/>
    </row>
    <row r="91" spans="1:54" x14ac:dyDescent="0.35">
      <c r="A91" s="2"/>
      <c r="B91" s="2"/>
      <c r="C91" s="2"/>
      <c r="D91" s="2"/>
      <c r="E91" s="2"/>
      <c r="F91" s="2"/>
      <c r="G91" s="2115"/>
      <c r="H91" s="2115"/>
      <c r="I91" s="2115"/>
      <c r="J91" s="2115"/>
      <c r="K91" s="2"/>
      <c r="L91" s="11"/>
      <c r="M91" s="2"/>
      <c r="N91" s="11"/>
      <c r="O91" s="2"/>
      <c r="P91" s="2"/>
      <c r="Q91" s="2"/>
      <c r="R91" s="2"/>
      <c r="S91" s="2"/>
      <c r="T91" s="2"/>
      <c r="U91" s="2"/>
      <c r="V91" s="2"/>
      <c r="W91" s="2"/>
      <c r="X91" s="2"/>
      <c r="Y91" s="2"/>
      <c r="Z91" s="2"/>
      <c r="AA91" s="2"/>
      <c r="AB91" s="2"/>
      <c r="AC91" s="2"/>
      <c r="AD91" s="2"/>
      <c r="AE91" s="2"/>
      <c r="AF91" s="2"/>
      <c r="AG91" s="2"/>
      <c r="AH91" s="2"/>
      <c r="AI91" s="2"/>
      <c r="AJ91" s="2"/>
      <c r="AK91" s="2"/>
      <c r="AL91" s="2"/>
      <c r="AM91" s="2"/>
      <c r="AN91" s="2"/>
      <c r="AO91" s="2"/>
      <c r="AP91" s="2"/>
      <c r="AQ91" s="2"/>
      <c r="AR91" s="2"/>
      <c r="AS91" s="2"/>
      <c r="AT91" s="2"/>
      <c r="AU91" s="2"/>
      <c r="AV91" s="2"/>
      <c r="AW91" s="2"/>
      <c r="AX91" s="2"/>
      <c r="AY91" s="2"/>
      <c r="AZ91" s="2"/>
      <c r="BA91" s="2"/>
      <c r="BB91" s="2"/>
    </row>
    <row r="92" spans="1:54" x14ac:dyDescent="0.35">
      <c r="A92" s="2"/>
      <c r="B92" s="2"/>
      <c r="C92" s="2"/>
      <c r="D92" s="2"/>
      <c r="E92" s="2"/>
      <c r="F92" s="2"/>
      <c r="G92" s="2115"/>
      <c r="H92" s="2115"/>
      <c r="I92" s="2115"/>
      <c r="J92" s="2115"/>
      <c r="K92" s="2"/>
      <c r="L92" s="2"/>
      <c r="M92" s="2"/>
      <c r="N92" s="11"/>
      <c r="O92" s="2"/>
      <c r="P92" s="2"/>
      <c r="Q92" s="2"/>
      <c r="R92" s="2"/>
      <c r="S92" s="2"/>
      <c r="T92" s="2"/>
      <c r="U92" s="2"/>
      <c r="V92" s="2"/>
      <c r="W92" s="2"/>
      <c r="X92" s="2"/>
      <c r="Y92" s="2"/>
      <c r="Z92" s="2"/>
      <c r="AA92" s="2"/>
      <c r="AB92" s="2"/>
      <c r="AC92" s="2"/>
      <c r="AD92" s="2"/>
      <c r="AE92" s="2"/>
      <c r="AF92" s="2"/>
      <c r="AG92" s="2"/>
      <c r="AH92" s="2"/>
      <c r="AI92" s="2"/>
      <c r="AJ92" s="2"/>
      <c r="AK92" s="2"/>
      <c r="AL92" s="2"/>
      <c r="AM92" s="2"/>
      <c r="AN92" s="2"/>
      <c r="AO92" s="2"/>
      <c r="AP92" s="2"/>
      <c r="AQ92" s="2"/>
      <c r="AR92" s="2"/>
      <c r="AS92" s="2"/>
      <c r="AT92" s="2"/>
      <c r="AU92" s="2"/>
      <c r="AV92" s="2"/>
      <c r="AW92" s="2"/>
      <c r="AX92" s="2"/>
      <c r="AY92" s="2"/>
      <c r="AZ92" s="2"/>
      <c r="BA92" s="2"/>
      <c r="BB92" s="2"/>
    </row>
    <row r="93" spans="1:54" x14ac:dyDescent="0.35">
      <c r="A93" s="2"/>
      <c r="B93" s="2"/>
      <c r="C93" s="2"/>
      <c r="D93" s="2"/>
      <c r="E93" s="2"/>
      <c r="F93" s="2"/>
      <c r="G93" s="2115"/>
      <c r="H93" s="2115"/>
      <c r="I93" s="2115"/>
      <c r="J93" s="2115"/>
      <c r="K93" s="2115"/>
      <c r="L93" s="2"/>
      <c r="M93" s="2"/>
      <c r="N93" s="11"/>
      <c r="O93" s="2"/>
      <c r="P93" s="2"/>
      <c r="Q93" s="2"/>
      <c r="R93" s="2"/>
      <c r="S93" s="2"/>
      <c r="T93" s="2"/>
      <c r="U93" s="2"/>
      <c r="V93" s="2"/>
      <c r="W93" s="2"/>
      <c r="X93" s="2"/>
      <c r="Y93" s="2"/>
      <c r="Z93" s="2"/>
      <c r="AA93" s="2"/>
      <c r="AB93" s="2"/>
      <c r="AC93" s="2"/>
      <c r="AD93" s="2"/>
      <c r="AE93" s="2"/>
      <c r="AF93" s="2"/>
      <c r="AG93" s="2"/>
      <c r="AH93" s="2"/>
      <c r="AI93" s="2"/>
      <c r="AJ93" s="2"/>
      <c r="AK93" s="2"/>
      <c r="AL93" s="2"/>
      <c r="AM93" s="2"/>
      <c r="AN93" s="2"/>
      <c r="AO93" s="2"/>
      <c r="AP93" s="2"/>
      <c r="AQ93" s="2"/>
      <c r="AR93" s="2"/>
      <c r="AS93" s="2"/>
      <c r="AT93" s="2"/>
      <c r="AU93" s="2"/>
      <c r="AV93" s="2"/>
      <c r="AW93" s="2"/>
      <c r="AX93" s="2"/>
      <c r="AY93" s="2"/>
      <c r="AZ93" s="2"/>
      <c r="BA93" s="2"/>
      <c r="BB93" s="2"/>
    </row>
    <row r="94" spans="1:54" x14ac:dyDescent="0.35">
      <c r="A94" s="2115"/>
      <c r="B94" s="2115"/>
      <c r="C94" s="2115"/>
      <c r="D94" s="2115"/>
      <c r="E94" s="2115"/>
      <c r="F94" s="2115"/>
      <c r="G94" s="2115"/>
      <c r="H94" s="2115"/>
      <c r="I94" s="2115"/>
      <c r="J94" s="2115"/>
      <c r="K94" s="2115"/>
      <c r="L94" s="2115"/>
      <c r="M94" s="2115"/>
    </row>
    <row r="95" spans="1:54" x14ac:dyDescent="0.35">
      <c r="A95" s="2115"/>
      <c r="B95" s="2115"/>
      <c r="C95" s="2115"/>
      <c r="D95" s="2115"/>
      <c r="E95" s="2115"/>
      <c r="F95" s="2115"/>
      <c r="G95" s="2115"/>
      <c r="H95" s="2115"/>
      <c r="I95" s="2115"/>
      <c r="J95" s="2115"/>
      <c r="K95" s="2115"/>
      <c r="L95" s="2115"/>
      <c r="M95" s="2115"/>
    </row>
    <row r="96" spans="1:54" x14ac:dyDescent="0.35">
      <c r="A96" s="2115"/>
      <c r="B96" s="2115"/>
      <c r="C96" s="2115"/>
      <c r="D96" s="2115"/>
      <c r="E96" s="2115"/>
      <c r="F96" s="2115"/>
      <c r="G96" s="2115"/>
      <c r="H96" s="2115"/>
      <c r="I96" s="2115"/>
      <c r="J96" s="2115"/>
      <c r="K96" s="2115"/>
      <c r="L96" s="2115"/>
      <c r="M96" s="2115"/>
    </row>
    <row r="97" spans="1:13" x14ac:dyDescent="0.35">
      <c r="A97" s="2115"/>
      <c r="B97" s="2115"/>
      <c r="C97" s="2115"/>
      <c r="D97" s="2115"/>
      <c r="E97" s="2115"/>
      <c r="F97" s="2115"/>
      <c r="G97" s="2115"/>
      <c r="H97" s="2115"/>
      <c r="I97" s="2115"/>
      <c r="J97" s="2115"/>
      <c r="K97" s="2115"/>
      <c r="L97" s="2115"/>
      <c r="M97" s="2115"/>
    </row>
    <row r="98" spans="1:13" x14ac:dyDescent="0.35">
      <c r="A98" s="2115"/>
      <c r="B98" s="2115"/>
      <c r="C98" s="2115"/>
      <c r="D98" s="2115"/>
      <c r="E98" s="2115"/>
      <c r="F98" s="2115"/>
      <c r="G98" s="2115"/>
      <c r="H98" s="2115"/>
      <c r="I98" s="2115"/>
      <c r="J98" s="2115"/>
      <c r="K98" s="2115"/>
      <c r="L98" s="2115"/>
      <c r="M98" s="2115"/>
    </row>
    <row r="99" spans="1:13" x14ac:dyDescent="0.35">
      <c r="A99" s="2115"/>
      <c r="B99" s="2115"/>
      <c r="C99" s="2115"/>
      <c r="D99" s="2115"/>
      <c r="E99" s="2115"/>
      <c r="F99" s="2115"/>
      <c r="G99" s="2115"/>
      <c r="H99" s="2115"/>
      <c r="I99" s="2115"/>
      <c r="J99" s="2115"/>
      <c r="K99" s="2115"/>
      <c r="L99" s="2115"/>
    </row>
    <row r="100" spans="1:13" x14ac:dyDescent="0.35">
      <c r="A100" s="2115"/>
      <c r="B100" s="2115"/>
      <c r="C100" s="2115"/>
      <c r="D100" s="2115"/>
      <c r="E100" s="2115"/>
      <c r="F100" s="2115"/>
      <c r="G100" s="2115"/>
      <c r="H100" s="2115"/>
      <c r="I100" s="2115"/>
      <c r="J100" s="2115"/>
      <c r="K100" s="2115"/>
      <c r="L100" s="2115"/>
    </row>
    <row r="101" spans="1:13" x14ac:dyDescent="0.35">
      <c r="A101" s="2115"/>
      <c r="B101" s="2115"/>
      <c r="C101" s="2115"/>
      <c r="D101" s="2115"/>
      <c r="E101" s="2115"/>
      <c r="F101" s="2115"/>
      <c r="G101" s="2115"/>
      <c r="H101" s="2115"/>
      <c r="I101" s="2115"/>
      <c r="J101" s="2115"/>
      <c r="K101" s="2115"/>
      <c r="L101" s="2115"/>
    </row>
    <row r="102" spans="1:13" x14ac:dyDescent="0.35">
      <c r="A102" s="255"/>
      <c r="B102" s="255"/>
      <c r="C102" s="255"/>
      <c r="D102" s="255"/>
      <c r="E102" s="255"/>
      <c r="F102" s="255"/>
      <c r="K102" s="255"/>
    </row>
    <row r="103" spans="1:13" x14ac:dyDescent="0.35">
      <c r="A103" s="255"/>
      <c r="B103" s="255"/>
      <c r="C103" s="255"/>
      <c r="D103" s="255"/>
      <c r="E103" s="255"/>
      <c r="F103" s="255"/>
      <c r="K103" s="255"/>
    </row>
  </sheetData>
  <sheetProtection algorithmName="SHA-512" hashValue="MaBwTTbscHANthIc8ltjppkVPL/AC8QavttjkQEE7zd2B3R8vrJqB365TjwH3ik/74RVKlqT76rsHAKoqtZvfw==" saltValue="2NQuFLkv10vso/vBF5wrGg==" spinCount="100000" sheet="1" objects="1" scenarios="1"/>
  <mergeCells count="11">
    <mergeCell ref="B10:E10"/>
    <mergeCell ref="A1:E4"/>
    <mergeCell ref="F2:G2"/>
    <mergeCell ref="F3:G3"/>
    <mergeCell ref="A7:E7"/>
    <mergeCell ref="B8:C8"/>
    <mergeCell ref="B25:E25"/>
    <mergeCell ref="B39:E39"/>
    <mergeCell ref="B53:E53"/>
    <mergeCell ref="B67:E67"/>
    <mergeCell ref="B80:E80"/>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8F40B-A2F4-433E-B641-013C897C64AE}">
  <sheetPr>
    <tabColor theme="7" tint="0.39997558519241921"/>
    <pageSetUpPr autoPageBreaks="0"/>
  </sheetPr>
  <dimension ref="A1:BY49"/>
  <sheetViews>
    <sheetView showGridLines="0" zoomScale="90" zoomScaleNormal="90" workbookViewId="0">
      <pane xSplit="3" topLeftCell="D1" activePane="topRight" state="frozen"/>
      <selection activeCell="B13" sqref="B13"/>
      <selection pane="topRight" activeCell="D1" sqref="D1"/>
    </sheetView>
  </sheetViews>
  <sheetFormatPr baseColWidth="10" defaultColWidth="11" defaultRowHeight="15.5" x14ac:dyDescent="0.35"/>
  <cols>
    <col min="1" max="1" width="18.58203125" style="255" customWidth="1"/>
    <col min="2" max="2" width="50.58203125" customWidth="1"/>
    <col min="3" max="3" width="35.58203125" customWidth="1"/>
    <col min="4" max="51" width="15.58203125" customWidth="1"/>
    <col min="52" max="59" width="15.58203125" style="1" customWidth="1"/>
    <col min="60" max="69" width="11" style="1"/>
  </cols>
  <sheetData>
    <row r="1" spans="1:77" s="5" customFormat="1" ht="15.65" customHeight="1" x14ac:dyDescent="0.35">
      <c r="A1" s="2635" t="s">
        <v>398</v>
      </c>
      <c r="B1" s="2635"/>
      <c r="C1" s="2635"/>
    </row>
    <row r="2" spans="1:77" s="5" customFormat="1" ht="15.65" customHeight="1" x14ac:dyDescent="0.35">
      <c r="A2" s="2635"/>
      <c r="B2" s="2635"/>
      <c r="C2" s="2635"/>
    </row>
    <row r="3" spans="1:77" s="5" customFormat="1" ht="15.65" customHeight="1" x14ac:dyDescent="0.35">
      <c r="A3" s="2635"/>
      <c r="B3" s="2635"/>
      <c r="C3" s="2635"/>
    </row>
    <row r="4" spans="1:77" s="5" customFormat="1" ht="15.65" customHeight="1" x14ac:dyDescent="0.35">
      <c r="A4" s="2635"/>
      <c r="B4" s="2635"/>
      <c r="C4" s="2635"/>
    </row>
    <row r="5" spans="1:77" s="5" customFormat="1" ht="15.65" customHeight="1" x14ac:dyDescent="0.35">
      <c r="F5" s="884"/>
      <c r="Y5" s="884"/>
    </row>
    <row r="6" spans="1:77" s="5" customFormat="1" ht="15.65" customHeight="1" x14ac:dyDescent="0.35">
      <c r="I6" s="1102"/>
      <c r="Q6" s="1102"/>
      <c r="Y6" s="1102"/>
    </row>
    <row r="7" spans="1:77" s="5" customFormat="1" ht="31.5" customHeight="1" x14ac:dyDescent="0.35">
      <c r="A7" s="2687" t="s">
        <v>399</v>
      </c>
      <c r="B7" s="2687"/>
      <c r="C7" s="2687"/>
      <c r="E7" s="566"/>
      <c r="F7" s="566"/>
      <c r="G7" s="566"/>
      <c r="H7" s="1102"/>
      <c r="M7" s="566"/>
      <c r="N7" s="566"/>
      <c r="O7" s="566"/>
      <c r="P7" s="1102"/>
      <c r="Y7" s="1102"/>
      <c r="AG7" s="1102"/>
      <c r="AO7" s="1102"/>
    </row>
    <row r="8" spans="1:77" s="5" customFormat="1" ht="15.65" customHeight="1" thickBot="1" x14ac:dyDescent="0.4">
      <c r="A8" s="45"/>
      <c r="B8" s="45"/>
      <c r="C8" s="45"/>
    </row>
    <row r="9" spans="1:77" s="5" customFormat="1" ht="30" customHeight="1" thickTop="1" x14ac:dyDescent="0.35">
      <c r="A9" s="2688" t="s">
        <v>400</v>
      </c>
      <c r="B9" s="2690"/>
      <c r="C9" s="2690"/>
      <c r="D9" s="2771">
        <v>2024</v>
      </c>
      <c r="E9" s="2690"/>
      <c r="F9" s="2690"/>
      <c r="G9" s="2690"/>
      <c r="H9" s="2690"/>
      <c r="I9" s="2690"/>
      <c r="J9" s="2690"/>
      <c r="K9" s="2772"/>
      <c r="L9" s="2771">
        <v>2023</v>
      </c>
      <c r="M9" s="2690"/>
      <c r="N9" s="2690"/>
      <c r="O9" s="2690"/>
      <c r="P9" s="2690"/>
      <c r="Q9" s="2690"/>
      <c r="R9" s="2690"/>
      <c r="S9" s="2772"/>
      <c r="T9" s="2771">
        <v>2022</v>
      </c>
      <c r="U9" s="2690"/>
      <c r="V9" s="2690"/>
      <c r="W9" s="2690"/>
      <c r="X9" s="2690"/>
      <c r="Y9" s="2690"/>
      <c r="Z9" s="2690"/>
      <c r="AA9" s="2772"/>
      <c r="AB9" s="2771">
        <v>2021</v>
      </c>
      <c r="AC9" s="2690"/>
      <c r="AD9" s="2690"/>
      <c r="AE9" s="2690"/>
      <c r="AF9" s="2690"/>
      <c r="AG9" s="2690"/>
      <c r="AH9" s="2690"/>
      <c r="AI9" s="2772"/>
      <c r="AJ9" s="2771">
        <v>2020</v>
      </c>
      <c r="AK9" s="2690"/>
      <c r="AL9" s="2690"/>
      <c r="AM9" s="2690"/>
      <c r="AN9" s="2690"/>
      <c r="AO9" s="2690"/>
      <c r="AP9" s="2690"/>
      <c r="AQ9" s="2772"/>
      <c r="AR9" s="2771">
        <v>2019</v>
      </c>
      <c r="AS9" s="2690"/>
      <c r="AT9" s="2690"/>
      <c r="AU9" s="2690"/>
      <c r="AV9" s="2690"/>
      <c r="AW9" s="2690"/>
      <c r="AX9" s="2690"/>
      <c r="AY9" s="2772"/>
      <c r="AZ9" s="2771">
        <v>2018</v>
      </c>
      <c r="BA9" s="2690"/>
      <c r="BB9" s="2690"/>
      <c r="BC9" s="2690"/>
      <c r="BD9" s="2690"/>
      <c r="BE9" s="2690"/>
      <c r="BF9" s="2690"/>
      <c r="BG9" s="2741"/>
    </row>
    <row r="10" spans="1:77" s="89" customFormat="1" ht="40" customHeight="1" x14ac:dyDescent="0.35">
      <c r="A10" s="591" t="s">
        <v>401</v>
      </c>
      <c r="B10" s="621" t="s">
        <v>402</v>
      </c>
      <c r="C10" s="621" t="s">
        <v>403</v>
      </c>
      <c r="D10" s="636" t="s">
        <v>404</v>
      </c>
      <c r="E10" s="616" t="s">
        <v>405</v>
      </c>
      <c r="F10" s="616" t="s">
        <v>406</v>
      </c>
      <c r="G10" s="616" t="s">
        <v>407</v>
      </c>
      <c r="H10" s="617" t="s">
        <v>408</v>
      </c>
      <c r="I10" s="618" t="s">
        <v>370</v>
      </c>
      <c r="J10" s="619" t="s">
        <v>371</v>
      </c>
      <c r="K10" s="620" t="s">
        <v>372</v>
      </c>
      <c r="L10" s="636" t="s">
        <v>404</v>
      </c>
      <c r="M10" s="616" t="s">
        <v>405</v>
      </c>
      <c r="N10" s="616" t="s">
        <v>406</v>
      </c>
      <c r="O10" s="616" t="s">
        <v>407</v>
      </c>
      <c r="P10" s="617" t="s">
        <v>408</v>
      </c>
      <c r="Q10" s="618" t="s">
        <v>370</v>
      </c>
      <c r="R10" s="619" t="s">
        <v>371</v>
      </c>
      <c r="S10" s="620" t="s">
        <v>372</v>
      </c>
      <c r="T10" s="636" t="s">
        <v>404</v>
      </c>
      <c r="U10" s="616" t="s">
        <v>405</v>
      </c>
      <c r="V10" s="616" t="s">
        <v>406</v>
      </c>
      <c r="W10" s="616" t="s">
        <v>407</v>
      </c>
      <c r="X10" s="617" t="s">
        <v>408</v>
      </c>
      <c r="Y10" s="618" t="s">
        <v>370</v>
      </c>
      <c r="Z10" s="619" t="s">
        <v>371</v>
      </c>
      <c r="AA10" s="620" t="s">
        <v>372</v>
      </c>
      <c r="AB10" s="636" t="s">
        <v>404</v>
      </c>
      <c r="AC10" s="616" t="s">
        <v>405</v>
      </c>
      <c r="AD10" s="616" t="s">
        <v>406</v>
      </c>
      <c r="AE10" s="616" t="s">
        <v>407</v>
      </c>
      <c r="AF10" s="617" t="s">
        <v>408</v>
      </c>
      <c r="AG10" s="618" t="s">
        <v>370</v>
      </c>
      <c r="AH10" s="619" t="s">
        <v>371</v>
      </c>
      <c r="AI10" s="620" t="s">
        <v>372</v>
      </c>
      <c r="AJ10" s="636" t="s">
        <v>404</v>
      </c>
      <c r="AK10" s="616" t="s">
        <v>405</v>
      </c>
      <c r="AL10" s="616" t="s">
        <v>406</v>
      </c>
      <c r="AM10" s="616" t="s">
        <v>407</v>
      </c>
      <c r="AN10" s="617" t="s">
        <v>408</v>
      </c>
      <c r="AO10" s="618" t="s">
        <v>370</v>
      </c>
      <c r="AP10" s="619" t="s">
        <v>371</v>
      </c>
      <c r="AQ10" s="620" t="s">
        <v>372</v>
      </c>
      <c r="AR10" s="636" t="s">
        <v>404</v>
      </c>
      <c r="AS10" s="616" t="s">
        <v>405</v>
      </c>
      <c r="AT10" s="616" t="s">
        <v>406</v>
      </c>
      <c r="AU10" s="616" t="s">
        <v>407</v>
      </c>
      <c r="AV10" s="617" t="s">
        <v>408</v>
      </c>
      <c r="AW10" s="618" t="s">
        <v>370</v>
      </c>
      <c r="AX10" s="619" t="s">
        <v>371</v>
      </c>
      <c r="AY10" s="620" t="s">
        <v>372</v>
      </c>
      <c r="AZ10" s="636" t="s">
        <v>404</v>
      </c>
      <c r="BA10" s="616" t="s">
        <v>405</v>
      </c>
      <c r="BB10" s="616" t="s">
        <v>406</v>
      </c>
      <c r="BC10" s="616" t="s">
        <v>407</v>
      </c>
      <c r="BD10" s="617" t="s">
        <v>408</v>
      </c>
      <c r="BE10" s="618" t="s">
        <v>370</v>
      </c>
      <c r="BF10" s="619" t="s">
        <v>371</v>
      </c>
      <c r="BG10" s="624" t="s">
        <v>372</v>
      </c>
    </row>
    <row r="11" spans="1:77" s="5" customFormat="1" ht="27" customHeight="1" x14ac:dyDescent="0.35">
      <c r="A11" s="2773" t="s">
        <v>409</v>
      </c>
      <c r="B11" s="2774"/>
      <c r="C11" s="2774"/>
      <c r="D11" s="630"/>
      <c r="E11" s="627"/>
      <c r="F11" s="627"/>
      <c r="G11" s="627"/>
      <c r="H11" s="632"/>
      <c r="I11" s="626"/>
      <c r="J11" s="628"/>
      <c r="K11" s="633"/>
      <c r="L11" s="630"/>
      <c r="M11" s="627"/>
      <c r="N11" s="627"/>
      <c r="O11" s="627"/>
      <c r="P11" s="632"/>
      <c r="Q11" s="626"/>
      <c r="R11" s="628"/>
      <c r="S11" s="633"/>
      <c r="T11" s="630"/>
      <c r="U11" s="627"/>
      <c r="V11" s="627"/>
      <c r="W11" s="627"/>
      <c r="X11" s="628"/>
      <c r="Y11" s="626"/>
      <c r="Z11" s="628"/>
      <c r="AA11" s="629"/>
      <c r="AB11" s="630"/>
      <c r="AC11" s="627"/>
      <c r="AD11" s="627"/>
      <c r="AE11" s="627"/>
      <c r="AF11" s="628"/>
      <c r="AG11" s="626"/>
      <c r="AH11" s="628"/>
      <c r="AI11" s="629"/>
      <c r="AJ11" s="630"/>
      <c r="AK11" s="627"/>
      <c r="AL11" s="627"/>
      <c r="AM11" s="627"/>
      <c r="AN11" s="628"/>
      <c r="AO11" s="626"/>
      <c r="AP11" s="628"/>
      <c r="AQ11" s="629"/>
      <c r="AR11" s="630"/>
      <c r="AS11" s="627"/>
      <c r="AT11" s="627"/>
      <c r="AU11" s="627"/>
      <c r="AV11" s="628"/>
      <c r="AW11" s="626"/>
      <c r="AX11" s="628"/>
      <c r="AY11" s="629"/>
      <c r="AZ11" s="630"/>
      <c r="BA11" s="627"/>
      <c r="BB11" s="627"/>
      <c r="BC11" s="627"/>
      <c r="BD11" s="628"/>
      <c r="BE11" s="626"/>
      <c r="BF11" s="628"/>
      <c r="BG11" s="631"/>
    </row>
    <row r="12" spans="1:77" s="5" customFormat="1" ht="24" customHeight="1" x14ac:dyDescent="0.35">
      <c r="A12" s="2770" t="s">
        <v>410</v>
      </c>
      <c r="B12" s="2770"/>
      <c r="C12" s="2770"/>
      <c r="D12" s="95"/>
      <c r="E12" s="93"/>
      <c r="F12" s="93"/>
      <c r="G12" s="93"/>
      <c r="H12" s="640"/>
      <c r="I12" s="92"/>
      <c r="J12" s="94"/>
      <c r="K12" s="641"/>
      <c r="L12" s="95"/>
      <c r="M12" s="93"/>
      <c r="N12" s="93"/>
      <c r="O12" s="93"/>
      <c r="P12" s="640"/>
      <c r="Q12" s="92"/>
      <c r="R12" s="94"/>
      <c r="S12" s="641"/>
      <c r="T12" s="95"/>
      <c r="U12" s="93"/>
      <c r="V12" s="93"/>
      <c r="W12" s="93"/>
      <c r="X12" s="94"/>
      <c r="Y12" s="92"/>
      <c r="Z12" s="94"/>
      <c r="AA12" s="91"/>
      <c r="AB12" s="95"/>
      <c r="AC12" s="93"/>
      <c r="AD12" s="93"/>
      <c r="AE12" s="93"/>
      <c r="AF12" s="94"/>
      <c r="AG12" s="92"/>
      <c r="AH12" s="94"/>
      <c r="AI12" s="91"/>
      <c r="AJ12" s="95"/>
      <c r="AK12" s="93"/>
      <c r="AL12" s="93"/>
      <c r="AM12" s="93"/>
      <c r="AN12" s="94"/>
      <c r="AO12" s="92"/>
      <c r="AP12" s="94"/>
      <c r="AQ12" s="91"/>
      <c r="AR12" s="95"/>
      <c r="AS12" s="93"/>
      <c r="AT12" s="93"/>
      <c r="AU12" s="93"/>
      <c r="AV12" s="94"/>
      <c r="AW12" s="92"/>
      <c r="AX12" s="94"/>
      <c r="AY12" s="91"/>
      <c r="AZ12" s="95"/>
      <c r="BA12" s="93"/>
      <c r="BB12" s="93"/>
      <c r="BC12" s="93"/>
      <c r="BD12" s="94"/>
      <c r="BE12" s="92"/>
      <c r="BF12" s="94"/>
      <c r="BG12" s="102"/>
    </row>
    <row r="13" spans="1:77" s="5" customFormat="1" ht="15.75" customHeight="1" x14ac:dyDescent="0.35">
      <c r="A13" s="252" t="s">
        <v>136</v>
      </c>
      <c r="B13" s="61" t="s">
        <v>411</v>
      </c>
      <c r="C13" s="19" t="s">
        <v>412</v>
      </c>
      <c r="D13" s="1604"/>
      <c r="E13" s="1605">
        <v>319.60000000000002</v>
      </c>
      <c r="F13" s="1605">
        <v>223.84</v>
      </c>
      <c r="G13" s="1605">
        <v>80.38</v>
      </c>
      <c r="H13" s="1606">
        <v>40.130000000000003</v>
      </c>
      <c r="I13" s="1683">
        <v>663.95</v>
      </c>
      <c r="J13" s="1608"/>
      <c r="K13" s="1695">
        <v>663.95</v>
      </c>
      <c r="L13" s="1604"/>
      <c r="M13" s="1605">
        <v>300.3</v>
      </c>
      <c r="N13" s="1605">
        <v>242</v>
      </c>
      <c r="O13" s="1605">
        <v>77.8</v>
      </c>
      <c r="P13" s="1606">
        <v>40.5</v>
      </c>
      <c r="Q13" s="1607">
        <v>660.59999999999991</v>
      </c>
      <c r="R13" s="1608"/>
      <c r="S13" s="1695">
        <v>660.59999999999991</v>
      </c>
      <c r="T13" s="928"/>
      <c r="U13" s="929">
        <v>275</v>
      </c>
      <c r="V13" s="929">
        <v>247.5</v>
      </c>
      <c r="W13" s="929">
        <v>79.2</v>
      </c>
      <c r="X13" s="930">
        <v>44.5</v>
      </c>
      <c r="Y13" s="931">
        <v>646.20000000000005</v>
      </c>
      <c r="Z13" s="932"/>
      <c r="AA13" s="933">
        <v>646.20000000000005</v>
      </c>
      <c r="AB13" s="934"/>
      <c r="AC13" s="935">
        <v>324.7</v>
      </c>
      <c r="AD13" s="935">
        <v>274.14999999999998</v>
      </c>
      <c r="AE13" s="935">
        <v>78.599999999999994</v>
      </c>
      <c r="AF13" s="936">
        <v>44</v>
      </c>
      <c r="AG13" s="937">
        <v>721.4794576894376</v>
      </c>
      <c r="AH13" s="938"/>
      <c r="AI13" s="939">
        <v>721.4794576894376</v>
      </c>
      <c r="AJ13" s="934"/>
      <c r="AK13" s="935">
        <v>359.6</v>
      </c>
      <c r="AL13" s="935">
        <v>246.8</v>
      </c>
      <c r="AM13" s="935">
        <v>79.3</v>
      </c>
      <c r="AN13" s="936">
        <v>48.2</v>
      </c>
      <c r="AO13" s="937">
        <v>733.90000000000009</v>
      </c>
      <c r="AP13" s="938"/>
      <c r="AQ13" s="940">
        <v>733.90000000000009</v>
      </c>
      <c r="AR13" s="934"/>
      <c r="AS13" s="935">
        <v>363.36</v>
      </c>
      <c r="AT13" s="935">
        <v>276.60000000000002</v>
      </c>
      <c r="AU13" s="935">
        <v>71.900000000000006</v>
      </c>
      <c r="AV13" s="936">
        <v>58.05</v>
      </c>
      <c r="AW13" s="937">
        <v>769.91</v>
      </c>
      <c r="AX13" s="938"/>
      <c r="AY13" s="940">
        <v>769.91</v>
      </c>
      <c r="AZ13" s="934"/>
      <c r="BA13" s="935">
        <v>357.8</v>
      </c>
      <c r="BB13" s="935">
        <v>248</v>
      </c>
      <c r="BC13" s="935">
        <v>72.2</v>
      </c>
      <c r="BD13" s="936">
        <v>47.3</v>
      </c>
      <c r="BE13" s="937">
        <v>725.3</v>
      </c>
      <c r="BF13" s="941"/>
      <c r="BG13" s="942">
        <v>725.3</v>
      </c>
    </row>
    <row r="14" spans="1:77" s="5" customFormat="1" x14ac:dyDescent="0.35">
      <c r="A14" s="252" t="s">
        <v>136</v>
      </c>
      <c r="B14" s="19" t="s">
        <v>413</v>
      </c>
      <c r="C14" s="19" t="s">
        <v>412</v>
      </c>
      <c r="D14" s="1604"/>
      <c r="E14" s="1609"/>
      <c r="F14" s="1609"/>
      <c r="G14" s="1609"/>
      <c r="H14" s="1610"/>
      <c r="I14" s="1611"/>
      <c r="J14" s="1612">
        <v>7107.1</v>
      </c>
      <c r="K14" s="1695">
        <v>7107.1</v>
      </c>
      <c r="L14" s="1604"/>
      <c r="M14" s="1609"/>
      <c r="N14" s="1609"/>
      <c r="O14" s="1609"/>
      <c r="P14" s="1610"/>
      <c r="Q14" s="1611"/>
      <c r="R14" s="1612">
        <v>7109.9</v>
      </c>
      <c r="S14" s="1695">
        <v>7109.9</v>
      </c>
      <c r="T14" s="928"/>
      <c r="U14" s="943"/>
      <c r="V14" s="943"/>
      <c r="W14" s="943"/>
      <c r="X14" s="944"/>
      <c r="Y14" s="945"/>
      <c r="Z14" s="946">
        <v>7108.2000000000007</v>
      </c>
      <c r="AA14" s="933">
        <v>7108.2000000000007</v>
      </c>
      <c r="AB14" s="934"/>
      <c r="AC14" s="947"/>
      <c r="AD14" s="947"/>
      <c r="AE14" s="947"/>
      <c r="AF14" s="941"/>
      <c r="AG14" s="948"/>
      <c r="AH14" s="946">
        <v>6702</v>
      </c>
      <c r="AI14" s="939">
        <v>6702</v>
      </c>
      <c r="AJ14" s="934"/>
      <c r="AK14" s="947"/>
      <c r="AL14" s="947"/>
      <c r="AM14" s="947"/>
      <c r="AN14" s="941"/>
      <c r="AO14" s="948"/>
      <c r="AP14" s="946">
        <v>6444</v>
      </c>
      <c r="AQ14" s="940">
        <v>6444</v>
      </c>
      <c r="AR14" s="934"/>
      <c r="AS14" s="947"/>
      <c r="AT14" s="947"/>
      <c r="AU14" s="947"/>
      <c r="AV14" s="941"/>
      <c r="AW14" s="948"/>
      <c r="AX14" s="946">
        <v>6533</v>
      </c>
      <c r="AY14" s="940">
        <v>6533</v>
      </c>
      <c r="AZ14" s="934"/>
      <c r="BA14" s="947"/>
      <c r="BB14" s="947"/>
      <c r="BC14" s="947"/>
      <c r="BD14" s="941"/>
      <c r="BE14" s="948"/>
      <c r="BF14" s="936">
        <v>6065</v>
      </c>
      <c r="BG14" s="942">
        <v>6065</v>
      </c>
    </row>
    <row r="15" spans="1:77" s="840" customFormat="1" ht="31" x14ac:dyDescent="0.35">
      <c r="A15" s="252" t="s">
        <v>136</v>
      </c>
      <c r="B15" s="19" t="s">
        <v>414</v>
      </c>
      <c r="C15" s="10" t="s">
        <v>415</v>
      </c>
      <c r="D15" s="1613">
        <v>0</v>
      </c>
      <c r="E15" s="1614">
        <v>3326.7</v>
      </c>
      <c r="F15" s="1614">
        <v>2359.1999999999998</v>
      </c>
      <c r="G15" s="1614">
        <v>732.6</v>
      </c>
      <c r="H15" s="2344"/>
      <c r="I15" s="1607">
        <v>6418.5</v>
      </c>
      <c r="J15" s="1616">
        <v>194.9</v>
      </c>
      <c r="K15" s="1617">
        <v>6613.4</v>
      </c>
      <c r="L15" s="2175">
        <v>0</v>
      </c>
      <c r="M15" s="2176">
        <v>2923.8</v>
      </c>
      <c r="N15" s="2176">
        <v>2532.5</v>
      </c>
      <c r="O15" s="2176">
        <v>672.3</v>
      </c>
      <c r="P15" s="2344"/>
      <c r="Q15" s="2177">
        <f>L15+M15+N15+O15</f>
        <v>6128.6</v>
      </c>
      <c r="R15" s="2178">
        <v>195.9</v>
      </c>
      <c r="S15" s="2179">
        <f>Q15+R15</f>
        <v>6324.5</v>
      </c>
      <c r="T15" s="2180">
        <v>0</v>
      </c>
      <c r="U15" s="2181">
        <v>2558.9</v>
      </c>
      <c r="V15" s="2181">
        <v>2406.1999999999998</v>
      </c>
      <c r="W15" s="2181">
        <v>703.5</v>
      </c>
      <c r="X15" s="2344"/>
      <c r="Y15" s="2345">
        <f>SUM(U15:X15)</f>
        <v>5668.6</v>
      </c>
      <c r="Z15" s="2184">
        <v>193.4</v>
      </c>
      <c r="AA15" s="2346">
        <f>Y15+Z15</f>
        <v>5862</v>
      </c>
      <c r="AB15" s="987">
        <v>0</v>
      </c>
      <c r="AC15" s="929">
        <v>3621</v>
      </c>
      <c r="AD15" s="929">
        <v>2981.3</v>
      </c>
      <c r="AE15" s="929">
        <v>697.8</v>
      </c>
      <c r="AF15" s="2344"/>
      <c r="AG15" s="2345">
        <f>SUM(AC15:AF15)</f>
        <v>7300.1</v>
      </c>
      <c r="AH15" s="988">
        <v>170</v>
      </c>
      <c r="AI15" s="2346">
        <f>AG15+AH15</f>
        <v>7470.1</v>
      </c>
      <c r="AJ15" s="987">
        <v>0</v>
      </c>
      <c r="AK15" s="929">
        <v>2655.1</v>
      </c>
      <c r="AL15" s="929">
        <v>1844.5</v>
      </c>
      <c r="AM15" s="929">
        <v>480.3</v>
      </c>
      <c r="AN15" s="2344"/>
      <c r="AO15" s="931">
        <v>4979.9000000000005</v>
      </c>
      <c r="AP15" s="988">
        <v>149.4</v>
      </c>
      <c r="AQ15" s="989">
        <v>5129.3</v>
      </c>
      <c r="AR15" s="987">
        <v>0</v>
      </c>
      <c r="AS15" s="929">
        <v>2363.9</v>
      </c>
      <c r="AT15" s="929">
        <v>2007.9</v>
      </c>
      <c r="AU15" s="929">
        <v>432.2</v>
      </c>
      <c r="AV15" s="2344"/>
      <c r="AW15" s="931">
        <v>4804</v>
      </c>
      <c r="AX15" s="988">
        <v>160.5</v>
      </c>
      <c r="AY15" s="989">
        <v>4964.5</v>
      </c>
      <c r="AZ15" s="987">
        <v>0</v>
      </c>
      <c r="BA15" s="929">
        <v>2493.5</v>
      </c>
      <c r="BB15" s="929">
        <v>1609.2</v>
      </c>
      <c r="BC15" s="929">
        <v>457.6</v>
      </c>
      <c r="BD15" s="2344"/>
      <c r="BE15" s="931">
        <v>4560.3</v>
      </c>
      <c r="BF15" s="930">
        <v>172.8</v>
      </c>
      <c r="BG15" s="2182">
        <v>4733.1000000000004</v>
      </c>
      <c r="BH15" s="18"/>
      <c r="BI15" s="18"/>
      <c r="BJ15" s="18"/>
      <c r="BK15" s="18"/>
      <c r="BL15" s="18"/>
      <c r="BM15" s="18"/>
      <c r="BN15" s="18"/>
      <c r="BO15" s="18"/>
      <c r="BP15" s="18"/>
      <c r="BQ15" s="18"/>
      <c r="BR15" s="18"/>
      <c r="BS15" s="18"/>
      <c r="BT15" s="18"/>
      <c r="BU15" s="18"/>
      <c r="BV15" s="18"/>
      <c r="BW15" s="18"/>
      <c r="BX15" s="18"/>
      <c r="BY15" s="18"/>
    </row>
    <row r="16" spans="1:77" s="840" customFormat="1" ht="16" thickBot="1" x14ac:dyDescent="0.4">
      <c r="A16" s="625" t="s">
        <v>136</v>
      </c>
      <c r="B16" s="841" t="s">
        <v>416</v>
      </c>
      <c r="C16" s="841" t="s">
        <v>417</v>
      </c>
      <c r="D16" s="1618">
        <v>-16.299999999999997</v>
      </c>
      <c r="E16" s="1619">
        <v>1861.1999999999998</v>
      </c>
      <c r="F16" s="1619">
        <v>1130.3</v>
      </c>
      <c r="G16" s="1619">
        <v>275.80000000000007</v>
      </c>
      <c r="H16" s="1620">
        <v>99.9</v>
      </c>
      <c r="I16" s="1694">
        <v>3350.8999999999996</v>
      </c>
      <c r="J16" s="1621">
        <v>75.900000000000006</v>
      </c>
      <c r="K16" s="1622">
        <v>3426.7999999999997</v>
      </c>
      <c r="L16" s="956">
        <f>Q16-(M16+N16+O16+P16)</f>
        <v>-239.80000000000018</v>
      </c>
      <c r="M16" s="1619">
        <v>1724.6000000000001</v>
      </c>
      <c r="N16" s="1619">
        <v>1219</v>
      </c>
      <c r="O16" s="1619">
        <v>215.09999999999997</v>
      </c>
      <c r="P16" s="1620">
        <v>86.8</v>
      </c>
      <c r="Q16" s="1694">
        <v>3005.7000000000003</v>
      </c>
      <c r="R16" s="1621">
        <v>81.5</v>
      </c>
      <c r="S16" s="1622">
        <v>3087.2000000000003</v>
      </c>
      <c r="T16" s="956">
        <f>Y16-(U16+V16+W16+X16)</f>
        <v>-188.69999999999982</v>
      </c>
      <c r="U16" s="951">
        <v>1472.8000000000002</v>
      </c>
      <c r="V16" s="951">
        <v>1157.1999999999998</v>
      </c>
      <c r="W16" s="951">
        <v>261.2</v>
      </c>
      <c r="X16" s="952">
        <v>147.19999999999999</v>
      </c>
      <c r="Y16" s="953">
        <v>2849.7</v>
      </c>
      <c r="Z16" s="954">
        <v>80.000000000000014</v>
      </c>
      <c r="AA16" s="955">
        <v>2929.7</v>
      </c>
      <c r="AB16" s="956">
        <f>AG16-(AC16+AD16+AE16+AF16)</f>
        <v>-187.19999999999982</v>
      </c>
      <c r="AC16" s="957">
        <v>2526</v>
      </c>
      <c r="AD16" s="957">
        <v>1919.3000000000002</v>
      </c>
      <c r="AE16" s="957">
        <v>337.09999999999997</v>
      </c>
      <c r="AF16" s="958">
        <v>172.8</v>
      </c>
      <c r="AG16" s="959">
        <v>4768.0000000000009</v>
      </c>
      <c r="AH16" s="960">
        <v>68.2</v>
      </c>
      <c r="AI16" s="961">
        <v>4836.2000000000007</v>
      </c>
      <c r="AJ16" s="956">
        <f>AO16-(AK16+AL16+AM16+AN16)</f>
        <v>-157.79999999999973</v>
      </c>
      <c r="AK16" s="957">
        <v>1663</v>
      </c>
      <c r="AL16" s="957">
        <v>911.7</v>
      </c>
      <c r="AM16" s="957">
        <v>165.8</v>
      </c>
      <c r="AN16" s="958">
        <v>95.5</v>
      </c>
      <c r="AO16" s="959">
        <v>2678.2000000000003</v>
      </c>
      <c r="AP16" s="960">
        <v>61</v>
      </c>
      <c r="AQ16" s="961">
        <v>2739.2000000000003</v>
      </c>
      <c r="AR16" s="956">
        <f>AW16-(AS16+AT16+AU16+AV16)</f>
        <v>-184.40000000000009</v>
      </c>
      <c r="AS16" s="957">
        <v>1384.1</v>
      </c>
      <c r="AT16" s="957">
        <v>959.5</v>
      </c>
      <c r="AU16" s="957">
        <v>86.3</v>
      </c>
      <c r="AV16" s="958">
        <v>112.6</v>
      </c>
      <c r="AW16" s="959">
        <v>2358.1</v>
      </c>
      <c r="AX16" s="960">
        <v>80.8</v>
      </c>
      <c r="AY16" s="961">
        <v>2438.9</v>
      </c>
      <c r="AZ16" s="956">
        <f>BE16-(BA16+BB16+BC16+BD16)</f>
        <v>-141.20000000000027</v>
      </c>
      <c r="BA16" s="957">
        <v>1427.1999999999998</v>
      </c>
      <c r="BB16" s="957">
        <v>630.9</v>
      </c>
      <c r="BC16" s="957">
        <v>135.1</v>
      </c>
      <c r="BD16" s="958">
        <v>87.4</v>
      </c>
      <c r="BE16" s="959">
        <v>2139.3999999999996</v>
      </c>
      <c r="BF16" s="958">
        <v>88.9</v>
      </c>
      <c r="BG16" s="962">
        <v>2228.2999999999997</v>
      </c>
      <c r="BH16" s="18"/>
      <c r="BI16" s="18"/>
      <c r="BJ16" s="18"/>
      <c r="BK16" s="18"/>
      <c r="BL16" s="18"/>
      <c r="BM16" s="18"/>
      <c r="BN16" s="18"/>
      <c r="BO16" s="18"/>
      <c r="BP16" s="18"/>
      <c r="BQ16" s="18"/>
      <c r="BR16" s="18"/>
      <c r="BS16" s="18"/>
      <c r="BT16" s="18"/>
      <c r="BU16" s="18"/>
      <c r="BV16" s="18"/>
      <c r="BW16" s="18"/>
      <c r="BX16" s="18"/>
      <c r="BY16" s="18"/>
    </row>
    <row r="17" spans="1:77" s="18" customFormat="1" ht="16.5" customHeight="1" thickTop="1" thickBot="1" x14ac:dyDescent="0.4">
      <c r="A17" s="622"/>
      <c r="B17" s="19"/>
      <c r="C17" s="19"/>
      <c r="D17" s="623"/>
      <c r="E17" s="623"/>
      <c r="F17" s="623"/>
      <c r="G17" s="623"/>
      <c r="H17" s="623"/>
      <c r="I17" s="623"/>
      <c r="J17" s="623"/>
      <c r="K17" s="2382"/>
      <c r="L17" s="623"/>
      <c r="M17" s="623"/>
      <c r="N17" s="623"/>
      <c r="O17" s="623"/>
      <c r="P17" s="623"/>
      <c r="Q17" s="623"/>
      <c r="R17" s="623"/>
      <c r="S17" s="623"/>
      <c r="T17" s="963"/>
      <c r="U17" s="963"/>
      <c r="V17" s="963"/>
      <c r="W17" s="963"/>
      <c r="X17" s="963"/>
      <c r="Y17" s="1187"/>
      <c r="Z17" s="964"/>
      <c r="AA17" s="963"/>
      <c r="AB17" s="963"/>
      <c r="AC17" s="963"/>
      <c r="AD17" s="963"/>
      <c r="AE17" s="963"/>
      <c r="AF17" s="963"/>
      <c r="AG17" s="964"/>
      <c r="AH17" s="964"/>
      <c r="AI17" s="963"/>
      <c r="AJ17" s="963"/>
      <c r="AK17" s="963"/>
      <c r="AL17" s="963"/>
      <c r="AM17" s="963"/>
      <c r="AN17" s="963"/>
      <c r="AO17" s="964"/>
      <c r="AP17" s="964"/>
      <c r="AQ17" s="963"/>
      <c r="AR17" s="963"/>
      <c r="AS17" s="963"/>
      <c r="AT17" s="963"/>
      <c r="AU17" s="963"/>
      <c r="AV17" s="963"/>
      <c r="AW17" s="964"/>
      <c r="AX17" s="964"/>
      <c r="AY17" s="963"/>
      <c r="AZ17" s="963"/>
      <c r="BA17" s="963"/>
      <c r="BB17" s="963"/>
      <c r="BC17" s="963"/>
      <c r="BD17" s="963"/>
      <c r="BE17" s="964"/>
      <c r="BF17" s="963"/>
      <c r="BG17" s="963"/>
    </row>
    <row r="18" spans="1:77" s="5" customFormat="1" ht="30" customHeight="1" thickTop="1" x14ac:dyDescent="0.35">
      <c r="A18" s="2688" t="s">
        <v>400</v>
      </c>
      <c r="B18" s="2690"/>
      <c r="C18" s="2690"/>
      <c r="D18" s="2777">
        <v>2024</v>
      </c>
      <c r="E18" s="2778"/>
      <c r="F18" s="2778"/>
      <c r="G18" s="2778"/>
      <c r="H18" s="2778"/>
      <c r="I18" s="2778"/>
      <c r="J18" s="2778"/>
      <c r="K18" s="2779"/>
      <c r="L18" s="2777">
        <v>2023</v>
      </c>
      <c r="M18" s="2778"/>
      <c r="N18" s="2778"/>
      <c r="O18" s="2778"/>
      <c r="P18" s="2778"/>
      <c r="Q18" s="2778"/>
      <c r="R18" s="2778"/>
      <c r="S18" s="2779"/>
      <c r="T18" s="2777">
        <v>2022</v>
      </c>
      <c r="U18" s="2778"/>
      <c r="V18" s="2778"/>
      <c r="W18" s="2778"/>
      <c r="X18" s="2778"/>
      <c r="Y18" s="2778"/>
      <c r="Z18" s="2778"/>
      <c r="AA18" s="2779"/>
      <c r="AB18" s="2777">
        <v>2021</v>
      </c>
      <c r="AC18" s="2778"/>
      <c r="AD18" s="2778"/>
      <c r="AE18" s="2778"/>
      <c r="AF18" s="2778"/>
      <c r="AG18" s="2778"/>
      <c r="AH18" s="2778"/>
      <c r="AI18" s="2779"/>
      <c r="AJ18" s="2777">
        <v>2020</v>
      </c>
      <c r="AK18" s="2778"/>
      <c r="AL18" s="2778"/>
      <c r="AM18" s="2778"/>
      <c r="AN18" s="2778"/>
      <c r="AO18" s="2778"/>
      <c r="AP18" s="2778"/>
      <c r="AQ18" s="2779"/>
      <c r="AR18" s="2777">
        <v>2019</v>
      </c>
      <c r="AS18" s="2778"/>
      <c r="AT18" s="2778"/>
      <c r="AU18" s="2778"/>
      <c r="AV18" s="2778"/>
      <c r="AW18" s="2778"/>
      <c r="AX18" s="2778"/>
      <c r="AY18" s="2779"/>
      <c r="AZ18" s="2777">
        <v>2018</v>
      </c>
      <c r="BA18" s="2778"/>
      <c r="BB18" s="2778"/>
      <c r="BC18" s="2778"/>
      <c r="BD18" s="2778"/>
      <c r="BE18" s="2778"/>
      <c r="BF18" s="2778"/>
      <c r="BG18" s="2780"/>
    </row>
    <row r="19" spans="1:77" s="89" customFormat="1" ht="40" customHeight="1" x14ac:dyDescent="0.35">
      <c r="A19" s="591" t="s">
        <v>401</v>
      </c>
      <c r="B19" s="621" t="s">
        <v>402</v>
      </c>
      <c r="C19" s="621" t="s">
        <v>403</v>
      </c>
      <c r="D19" s="636" t="s">
        <v>404</v>
      </c>
      <c r="E19" s="616" t="s">
        <v>405</v>
      </c>
      <c r="F19" s="616" t="s">
        <v>406</v>
      </c>
      <c r="G19" s="616" t="s">
        <v>407</v>
      </c>
      <c r="H19" s="634" t="s">
        <v>408</v>
      </c>
      <c r="I19" s="618" t="s">
        <v>370</v>
      </c>
      <c r="J19" s="619" t="s">
        <v>371</v>
      </c>
      <c r="K19" s="635" t="s">
        <v>372</v>
      </c>
      <c r="L19" s="636" t="s">
        <v>404</v>
      </c>
      <c r="M19" s="616" t="s">
        <v>405</v>
      </c>
      <c r="N19" s="616" t="s">
        <v>406</v>
      </c>
      <c r="O19" s="616" t="s">
        <v>407</v>
      </c>
      <c r="P19" s="634" t="s">
        <v>408</v>
      </c>
      <c r="Q19" s="618" t="s">
        <v>370</v>
      </c>
      <c r="R19" s="619" t="s">
        <v>371</v>
      </c>
      <c r="S19" s="635" t="s">
        <v>372</v>
      </c>
      <c r="T19" s="965" t="s">
        <v>404</v>
      </c>
      <c r="U19" s="966" t="s">
        <v>405</v>
      </c>
      <c r="V19" s="966" t="s">
        <v>406</v>
      </c>
      <c r="W19" s="966" t="s">
        <v>407</v>
      </c>
      <c r="X19" s="967" t="s">
        <v>408</v>
      </c>
      <c r="Y19" s="968" t="s">
        <v>370</v>
      </c>
      <c r="Z19" s="969" t="s">
        <v>371</v>
      </c>
      <c r="AA19" s="970" t="s">
        <v>372</v>
      </c>
      <c r="AB19" s="965" t="s">
        <v>404</v>
      </c>
      <c r="AC19" s="966" t="s">
        <v>405</v>
      </c>
      <c r="AD19" s="966" t="s">
        <v>406</v>
      </c>
      <c r="AE19" s="966" t="s">
        <v>407</v>
      </c>
      <c r="AF19" s="967" t="s">
        <v>408</v>
      </c>
      <c r="AG19" s="968" t="s">
        <v>370</v>
      </c>
      <c r="AH19" s="969" t="s">
        <v>371</v>
      </c>
      <c r="AI19" s="970" t="s">
        <v>372</v>
      </c>
      <c r="AJ19" s="965" t="s">
        <v>404</v>
      </c>
      <c r="AK19" s="966" t="s">
        <v>405</v>
      </c>
      <c r="AL19" s="966" t="s">
        <v>406</v>
      </c>
      <c r="AM19" s="966" t="s">
        <v>407</v>
      </c>
      <c r="AN19" s="967" t="s">
        <v>408</v>
      </c>
      <c r="AO19" s="968" t="s">
        <v>370</v>
      </c>
      <c r="AP19" s="969" t="s">
        <v>371</v>
      </c>
      <c r="AQ19" s="970" t="s">
        <v>372</v>
      </c>
      <c r="AR19" s="965" t="s">
        <v>404</v>
      </c>
      <c r="AS19" s="966" t="s">
        <v>405</v>
      </c>
      <c r="AT19" s="966" t="s">
        <v>406</v>
      </c>
      <c r="AU19" s="966" t="s">
        <v>407</v>
      </c>
      <c r="AV19" s="967" t="s">
        <v>408</v>
      </c>
      <c r="AW19" s="968" t="s">
        <v>370</v>
      </c>
      <c r="AX19" s="969" t="s">
        <v>371</v>
      </c>
      <c r="AY19" s="970" t="s">
        <v>372</v>
      </c>
      <c r="AZ19" s="965" t="s">
        <v>404</v>
      </c>
      <c r="BA19" s="966" t="s">
        <v>405</v>
      </c>
      <c r="BB19" s="966" t="s">
        <v>406</v>
      </c>
      <c r="BC19" s="966" t="s">
        <v>407</v>
      </c>
      <c r="BD19" s="967" t="s">
        <v>408</v>
      </c>
      <c r="BE19" s="968" t="s">
        <v>370</v>
      </c>
      <c r="BF19" s="969" t="s">
        <v>371</v>
      </c>
      <c r="BG19" s="971" t="s">
        <v>372</v>
      </c>
    </row>
    <row r="20" spans="1:77" ht="27" customHeight="1" x14ac:dyDescent="0.35">
      <c r="A20" s="2773" t="s">
        <v>418</v>
      </c>
      <c r="B20" s="2774"/>
      <c r="C20" s="2774"/>
      <c r="D20" s="630"/>
      <c r="E20" s="627"/>
      <c r="F20" s="627"/>
      <c r="G20" s="627"/>
      <c r="H20" s="632"/>
      <c r="I20" s="842"/>
      <c r="J20" s="843"/>
      <c r="K20" s="844"/>
      <c r="L20" s="630"/>
      <c r="M20" s="627"/>
      <c r="N20" s="627"/>
      <c r="O20" s="627"/>
      <c r="P20" s="632"/>
      <c r="Q20" s="842"/>
      <c r="R20" s="843"/>
      <c r="S20" s="844"/>
      <c r="T20" s="972"/>
      <c r="U20" s="973"/>
      <c r="V20" s="973"/>
      <c r="W20" s="973"/>
      <c r="X20" s="974"/>
      <c r="Y20" s="975"/>
      <c r="Z20" s="976"/>
      <c r="AA20" s="977"/>
      <c r="AB20" s="978"/>
      <c r="AC20" s="979"/>
      <c r="AD20" s="979"/>
      <c r="AE20" s="979"/>
      <c r="AF20" s="976"/>
      <c r="AG20" s="975"/>
      <c r="AH20" s="976"/>
      <c r="AI20" s="977"/>
      <c r="AJ20" s="978"/>
      <c r="AK20" s="979"/>
      <c r="AL20" s="979"/>
      <c r="AM20" s="979"/>
      <c r="AN20" s="976"/>
      <c r="AO20" s="975"/>
      <c r="AP20" s="976"/>
      <c r="AQ20" s="977"/>
      <c r="AR20" s="978"/>
      <c r="AS20" s="979"/>
      <c r="AT20" s="979"/>
      <c r="AU20" s="979"/>
      <c r="AV20" s="976"/>
      <c r="AW20" s="975"/>
      <c r="AX20" s="976"/>
      <c r="AY20" s="977"/>
      <c r="AZ20" s="978"/>
      <c r="BA20" s="979"/>
      <c r="BB20" s="979"/>
      <c r="BC20" s="979"/>
      <c r="BD20" s="976"/>
      <c r="BE20" s="975"/>
      <c r="BF20" s="976"/>
      <c r="BG20" s="980"/>
      <c r="BR20" s="1"/>
      <c r="BS20" s="1"/>
      <c r="BT20" s="1"/>
      <c r="BU20" s="1"/>
      <c r="BV20" s="1"/>
      <c r="BW20" s="1"/>
      <c r="BX20" s="1"/>
      <c r="BY20" s="1"/>
    </row>
    <row r="21" spans="1:77" s="5" customFormat="1" ht="24" customHeight="1" x14ac:dyDescent="0.35">
      <c r="A21" s="2770" t="s">
        <v>419</v>
      </c>
      <c r="B21" s="2770"/>
      <c r="C21" s="2770"/>
      <c r="D21" s="95"/>
      <c r="E21" s="93"/>
      <c r="F21" s="93"/>
      <c r="G21" s="93"/>
      <c r="H21" s="640"/>
      <c r="I21" s="92"/>
      <c r="J21" s="94"/>
      <c r="K21" s="641"/>
      <c r="L21" s="95"/>
      <c r="M21" s="93"/>
      <c r="N21" s="93"/>
      <c r="O21" s="93"/>
      <c r="P21" s="640"/>
      <c r="Q21" s="92"/>
      <c r="R21" s="94"/>
      <c r="S21" s="641"/>
      <c r="T21" s="981"/>
      <c r="U21" s="982"/>
      <c r="V21" s="982"/>
      <c r="W21" s="982"/>
      <c r="X21" s="983"/>
      <c r="Y21" s="984"/>
      <c r="Z21" s="983"/>
      <c r="AA21" s="985"/>
      <c r="AB21" s="981"/>
      <c r="AC21" s="982"/>
      <c r="AD21" s="982"/>
      <c r="AE21" s="982"/>
      <c r="AF21" s="983"/>
      <c r="AG21" s="984"/>
      <c r="AH21" s="983"/>
      <c r="AI21" s="985"/>
      <c r="AJ21" s="981"/>
      <c r="AK21" s="982"/>
      <c r="AL21" s="982"/>
      <c r="AM21" s="982"/>
      <c r="AN21" s="983"/>
      <c r="AO21" s="984"/>
      <c r="AP21" s="983"/>
      <c r="AQ21" s="985"/>
      <c r="AR21" s="981"/>
      <c r="AS21" s="982"/>
      <c r="AT21" s="982"/>
      <c r="AU21" s="982"/>
      <c r="AV21" s="983"/>
      <c r="AW21" s="984"/>
      <c r="AX21" s="983"/>
      <c r="AY21" s="985"/>
      <c r="AZ21" s="981"/>
      <c r="BA21" s="982"/>
      <c r="BB21" s="982"/>
      <c r="BC21" s="982"/>
      <c r="BD21" s="983"/>
      <c r="BE21" s="984"/>
      <c r="BF21" s="983"/>
      <c r="BG21" s="986"/>
    </row>
    <row r="22" spans="1:77" s="840" customFormat="1" ht="31" x14ac:dyDescent="0.35">
      <c r="A22" s="253" t="s">
        <v>195</v>
      </c>
      <c r="B22" s="61" t="s">
        <v>420</v>
      </c>
      <c r="C22" s="5" t="s">
        <v>415</v>
      </c>
      <c r="D22" s="1613">
        <v>40</v>
      </c>
      <c r="E22" s="1614">
        <v>3329.8999999999996</v>
      </c>
      <c r="F22" s="1614">
        <v>2360.1999999999998</v>
      </c>
      <c r="G22" s="1614">
        <v>733.2</v>
      </c>
      <c r="H22" s="1615">
        <v>368.56484212999993</v>
      </c>
      <c r="I22" s="1693">
        <v>6831.8648421299995</v>
      </c>
      <c r="J22" s="1616">
        <v>198.3</v>
      </c>
      <c r="K22" s="1625">
        <v>7030.1648421299997</v>
      </c>
      <c r="L22" s="1613">
        <v>34.799999999999997</v>
      </c>
      <c r="M22" s="1614">
        <v>2927.8</v>
      </c>
      <c r="N22" s="1614">
        <v>2536.8000000000002</v>
      </c>
      <c r="O22" s="1614">
        <v>675.8</v>
      </c>
      <c r="P22" s="1615">
        <v>371.47027704999999</v>
      </c>
      <c r="Q22" s="1693">
        <v>6546.6702770500005</v>
      </c>
      <c r="R22" s="1616">
        <v>200.1</v>
      </c>
      <c r="S22" s="1623">
        <v>6746.7702770500009</v>
      </c>
      <c r="T22" s="987">
        <v>23.4</v>
      </c>
      <c r="U22" s="929">
        <v>2562.8000000000002</v>
      </c>
      <c r="V22" s="929">
        <v>2408.3999999999996</v>
      </c>
      <c r="W22" s="929">
        <v>707.3</v>
      </c>
      <c r="X22" s="930">
        <v>391.89267292499994</v>
      </c>
      <c r="Y22" s="931">
        <v>6093.7926729250003</v>
      </c>
      <c r="Z22" s="988">
        <v>198</v>
      </c>
      <c r="AA22" s="989">
        <v>6291.7926729249994</v>
      </c>
      <c r="AB22" s="949">
        <v>22.8</v>
      </c>
      <c r="AC22" s="935">
        <v>3624.4</v>
      </c>
      <c r="AD22" s="935">
        <v>2983</v>
      </c>
      <c r="AE22" s="935">
        <v>697.8</v>
      </c>
      <c r="AF22" s="936">
        <v>424.71078351000006</v>
      </c>
      <c r="AG22" s="937">
        <v>7752.7107835100014</v>
      </c>
      <c r="AH22" s="946">
        <v>173.9</v>
      </c>
      <c r="AI22" s="940">
        <v>7926.6107835100011</v>
      </c>
      <c r="AJ22" s="949">
        <v>19.3</v>
      </c>
      <c r="AK22" s="935">
        <v>2657.2999999999997</v>
      </c>
      <c r="AL22" s="935">
        <v>1845.1</v>
      </c>
      <c r="AM22" s="935">
        <v>480.6</v>
      </c>
      <c r="AN22" s="936">
        <v>298.75169423</v>
      </c>
      <c r="AO22" s="937">
        <v>5301.0516942300001</v>
      </c>
      <c r="AP22" s="946">
        <v>154</v>
      </c>
      <c r="AQ22" s="940">
        <v>5455.0516942300001</v>
      </c>
      <c r="AR22" s="949">
        <v>15.50309964</v>
      </c>
      <c r="AS22" s="935">
        <v>2367.9278295099998</v>
      </c>
      <c r="AT22" s="935">
        <v>2013.49157109</v>
      </c>
      <c r="AU22" s="935">
        <v>432.58358630999999</v>
      </c>
      <c r="AV22" s="936">
        <v>688.27180762</v>
      </c>
      <c r="AW22" s="937">
        <v>5517.7778941699999</v>
      </c>
      <c r="AX22" s="946">
        <v>163.49315085293591</v>
      </c>
      <c r="AY22" s="940">
        <v>5681.2710450229361</v>
      </c>
      <c r="AZ22" s="949">
        <v>10.4</v>
      </c>
      <c r="BA22" s="935">
        <v>2496.8000000000002</v>
      </c>
      <c r="BB22" s="935">
        <v>1612.6</v>
      </c>
      <c r="BC22" s="935">
        <v>460.7</v>
      </c>
      <c r="BD22" s="936">
        <v>612.29999999999995</v>
      </c>
      <c r="BE22" s="937">
        <v>5192.8</v>
      </c>
      <c r="BF22" s="936">
        <v>174.5</v>
      </c>
      <c r="BG22" s="942">
        <v>5367.3</v>
      </c>
      <c r="BH22" s="18"/>
      <c r="BI22" s="18"/>
      <c r="BJ22" s="18"/>
      <c r="BK22" s="18"/>
      <c r="BL22" s="18"/>
      <c r="BM22" s="18"/>
      <c r="BN22" s="18"/>
      <c r="BO22" s="18"/>
      <c r="BP22" s="18"/>
      <c r="BQ22" s="18"/>
      <c r="BR22" s="18"/>
      <c r="BS22" s="18"/>
      <c r="BT22" s="18"/>
      <c r="BU22" s="18"/>
      <c r="BV22" s="18"/>
      <c r="BW22" s="18"/>
      <c r="BX22" s="18"/>
      <c r="BY22" s="18"/>
    </row>
    <row r="23" spans="1:77" s="840" customFormat="1" x14ac:dyDescent="0.35">
      <c r="A23" s="253" t="s">
        <v>195</v>
      </c>
      <c r="B23" s="61" t="s">
        <v>421</v>
      </c>
      <c r="C23" s="61" t="s">
        <v>417</v>
      </c>
      <c r="D23" s="1624">
        <v>85.3</v>
      </c>
      <c r="E23" s="1605">
        <v>46.7</v>
      </c>
      <c r="F23" s="1605">
        <v>40.099999999999994</v>
      </c>
      <c r="G23" s="1605">
        <v>11</v>
      </c>
      <c r="H23" s="1606">
        <v>2.5127667950000001</v>
      </c>
      <c r="I23" s="1693">
        <v>185.612766795</v>
      </c>
      <c r="J23" s="1612">
        <v>1.1000000000000001</v>
      </c>
      <c r="K23" s="1625">
        <v>186.71276679499999</v>
      </c>
      <c r="L23" s="1624">
        <v>72.2</v>
      </c>
      <c r="M23" s="1605">
        <v>38</v>
      </c>
      <c r="N23" s="1605">
        <v>20.299999999999997</v>
      </c>
      <c r="O23" s="1605">
        <v>6.8</v>
      </c>
      <c r="P23" s="1606">
        <v>1.003941465</v>
      </c>
      <c r="Q23" s="1693">
        <v>138.30394146500001</v>
      </c>
      <c r="R23" s="1612">
        <v>0.8</v>
      </c>
      <c r="S23" s="1625">
        <v>139.10394146500002</v>
      </c>
      <c r="T23" s="987">
        <v>19.799999999999997</v>
      </c>
      <c r="U23" s="929">
        <v>10.7</v>
      </c>
      <c r="V23" s="929">
        <v>6.6</v>
      </c>
      <c r="W23" s="929">
        <v>2.4</v>
      </c>
      <c r="X23" s="930">
        <v>0.73490817500000005</v>
      </c>
      <c r="Y23" s="931">
        <v>40.234908174999994</v>
      </c>
      <c r="Z23" s="988">
        <v>0.7</v>
      </c>
      <c r="AA23" s="989">
        <v>40.934908174999997</v>
      </c>
      <c r="AB23" s="949">
        <v>1.7000000000000002</v>
      </c>
      <c r="AC23" s="935">
        <v>1.4</v>
      </c>
      <c r="AD23" s="935">
        <v>1.5</v>
      </c>
      <c r="AE23" s="935">
        <v>0.30000000000000004</v>
      </c>
      <c r="AF23" s="936">
        <v>0.12845816499999999</v>
      </c>
      <c r="AG23" s="937">
        <v>5.0284581649999991</v>
      </c>
      <c r="AH23" s="946">
        <v>0.1</v>
      </c>
      <c r="AI23" s="940">
        <v>5.1284581649999987</v>
      </c>
      <c r="AJ23" s="949">
        <v>9</v>
      </c>
      <c r="AK23" s="935">
        <v>4.7</v>
      </c>
      <c r="AL23" s="935">
        <v>4.3</v>
      </c>
      <c r="AM23" s="935">
        <v>0.79999999999999993</v>
      </c>
      <c r="AN23" s="936">
        <v>0.44999999999999996</v>
      </c>
      <c r="AO23" s="937">
        <v>19.25</v>
      </c>
      <c r="AP23" s="946">
        <v>0.1</v>
      </c>
      <c r="AQ23" s="940">
        <v>19.350000000000001</v>
      </c>
      <c r="AR23" s="949">
        <v>26.2</v>
      </c>
      <c r="AS23" s="935">
        <v>11.1</v>
      </c>
      <c r="AT23" s="935">
        <v>7.9</v>
      </c>
      <c r="AU23" s="935">
        <v>1.4</v>
      </c>
      <c r="AV23" s="936">
        <v>1.45</v>
      </c>
      <c r="AW23" s="937">
        <v>48.05</v>
      </c>
      <c r="AX23" s="946">
        <v>0.5</v>
      </c>
      <c r="AY23" s="940">
        <v>48.55</v>
      </c>
      <c r="AZ23" s="949">
        <v>17</v>
      </c>
      <c r="BA23" s="935">
        <v>6</v>
      </c>
      <c r="BB23" s="935">
        <v>5.0999999999999996</v>
      </c>
      <c r="BC23" s="935">
        <v>1.2</v>
      </c>
      <c r="BD23" s="936">
        <v>0.8</v>
      </c>
      <c r="BE23" s="937">
        <v>30.1</v>
      </c>
      <c r="BF23" s="936">
        <v>0.8</v>
      </c>
      <c r="BG23" s="942">
        <v>30.900000000000002</v>
      </c>
      <c r="BH23" s="18"/>
      <c r="BI23" s="18"/>
      <c r="BJ23" s="18"/>
      <c r="BK23" s="18"/>
      <c r="BL23" s="18"/>
      <c r="BM23" s="18"/>
      <c r="BN23" s="18"/>
      <c r="BO23" s="18"/>
      <c r="BP23" s="18"/>
      <c r="BQ23" s="18"/>
      <c r="BR23" s="18"/>
      <c r="BS23" s="18"/>
      <c r="BT23" s="18"/>
      <c r="BU23" s="18"/>
      <c r="BV23" s="18"/>
      <c r="BW23" s="18"/>
      <c r="BX23" s="18"/>
      <c r="BY23" s="18"/>
    </row>
    <row r="24" spans="1:77" s="840" customFormat="1" x14ac:dyDescent="0.35">
      <c r="A24" s="253" t="s">
        <v>195</v>
      </c>
      <c r="B24" s="61" t="s">
        <v>422</v>
      </c>
      <c r="C24" s="61" t="s">
        <v>417</v>
      </c>
      <c r="D24" s="1624">
        <v>125.3</v>
      </c>
      <c r="E24" s="1605">
        <v>3376.5999999999995</v>
      </c>
      <c r="F24" s="1605">
        <v>2400.2999999999997</v>
      </c>
      <c r="G24" s="1605">
        <v>744.2</v>
      </c>
      <c r="H24" s="1605">
        <v>371.07760892499994</v>
      </c>
      <c r="I24" s="1693">
        <v>7017.4776089249999</v>
      </c>
      <c r="J24" s="1612">
        <v>199.4</v>
      </c>
      <c r="K24" s="1625">
        <v>7216.8776089249995</v>
      </c>
      <c r="L24" s="1624">
        <v>107</v>
      </c>
      <c r="M24" s="1605">
        <v>2965.8</v>
      </c>
      <c r="N24" s="1605">
        <v>2557.1000000000004</v>
      </c>
      <c r="O24" s="1605">
        <v>682.59999999999991</v>
      </c>
      <c r="P24" s="1606">
        <v>372.47421851500002</v>
      </c>
      <c r="Q24" s="1693">
        <v>6684.9742185149998</v>
      </c>
      <c r="R24" s="1612">
        <v>200.9</v>
      </c>
      <c r="S24" s="1625">
        <v>6885.8742185149995</v>
      </c>
      <c r="T24" s="987">
        <v>43.199999999999996</v>
      </c>
      <c r="U24" s="929">
        <v>2573.5</v>
      </c>
      <c r="V24" s="929">
        <v>2414.9999999999995</v>
      </c>
      <c r="W24" s="929">
        <v>709.69999999999993</v>
      </c>
      <c r="X24" s="930">
        <v>392.62758109999993</v>
      </c>
      <c r="Y24" s="931">
        <v>6134.0275810999983</v>
      </c>
      <c r="Z24" s="988">
        <v>198.7</v>
      </c>
      <c r="AA24" s="989">
        <v>6332.727581099999</v>
      </c>
      <c r="AB24" s="949">
        <v>24.5</v>
      </c>
      <c r="AC24" s="935">
        <v>3625.8</v>
      </c>
      <c r="AD24" s="935">
        <v>2984.5</v>
      </c>
      <c r="AE24" s="935">
        <v>698.09999999999991</v>
      </c>
      <c r="AF24" s="936">
        <v>424.83924167500004</v>
      </c>
      <c r="AG24" s="937">
        <v>7757.7392416750017</v>
      </c>
      <c r="AH24" s="946">
        <v>174</v>
      </c>
      <c r="AI24" s="940">
        <v>7931.7392416750008</v>
      </c>
      <c r="AJ24" s="949">
        <v>28.3</v>
      </c>
      <c r="AK24" s="935">
        <v>2661.9999999999995</v>
      </c>
      <c r="AL24" s="935">
        <v>1849.3999999999999</v>
      </c>
      <c r="AM24" s="935">
        <v>481.40000000000003</v>
      </c>
      <c r="AN24" s="936">
        <v>299.20169422999999</v>
      </c>
      <c r="AO24" s="937">
        <v>5320.3016942300001</v>
      </c>
      <c r="AP24" s="946">
        <v>154.1</v>
      </c>
      <c r="AQ24" s="940">
        <v>5474.4016942300004</v>
      </c>
      <c r="AR24" s="949">
        <v>41.703099639999998</v>
      </c>
      <c r="AS24" s="935">
        <v>2379.0278295099997</v>
      </c>
      <c r="AT24" s="935">
        <v>2021.3915710900001</v>
      </c>
      <c r="AU24" s="935">
        <v>433.98358630999996</v>
      </c>
      <c r="AV24" s="936">
        <v>689.72180762000005</v>
      </c>
      <c r="AW24" s="937">
        <v>5565.82789417</v>
      </c>
      <c r="AX24" s="946">
        <v>163.99315085293591</v>
      </c>
      <c r="AY24" s="940">
        <v>5729.8210450229362</v>
      </c>
      <c r="AZ24" s="949">
        <v>27.4</v>
      </c>
      <c r="BA24" s="935">
        <v>2502.8000000000002</v>
      </c>
      <c r="BB24" s="935">
        <v>1617.6999999999998</v>
      </c>
      <c r="BC24" s="935">
        <v>461.9</v>
      </c>
      <c r="BD24" s="936">
        <v>613.09999999999991</v>
      </c>
      <c r="BE24" s="937">
        <v>5222.9000000000005</v>
      </c>
      <c r="BF24" s="936">
        <v>175.3</v>
      </c>
      <c r="BG24" s="942">
        <v>5398.2</v>
      </c>
      <c r="BH24" s="18"/>
      <c r="BI24" s="18"/>
      <c r="BJ24" s="18"/>
      <c r="BK24" s="18"/>
      <c r="BL24" s="18"/>
      <c r="BM24" s="18"/>
      <c r="BN24" s="18"/>
      <c r="BO24" s="18"/>
      <c r="BP24" s="18"/>
      <c r="BQ24" s="18"/>
      <c r="BR24" s="18"/>
      <c r="BS24" s="18"/>
      <c r="BT24" s="18"/>
      <c r="BU24" s="18"/>
      <c r="BV24" s="18"/>
      <c r="BW24" s="18"/>
      <c r="BX24" s="18"/>
      <c r="BY24" s="18"/>
    </row>
    <row r="25" spans="1:77" s="840" customFormat="1" x14ac:dyDescent="0.35">
      <c r="A25" s="253" t="s">
        <v>195</v>
      </c>
      <c r="B25" s="61" t="s">
        <v>423</v>
      </c>
      <c r="C25" s="61" t="s">
        <v>417</v>
      </c>
      <c r="D25" s="1624">
        <v>87.237000000000009</v>
      </c>
      <c r="E25" s="1605">
        <v>124.75500000000001</v>
      </c>
      <c r="F25" s="1605">
        <v>241.66499999999999</v>
      </c>
      <c r="G25" s="1605">
        <v>68.377999999999986</v>
      </c>
      <c r="H25" s="1606">
        <v>36.719965770000002</v>
      </c>
      <c r="I25" s="1693">
        <v>558.75496577000001</v>
      </c>
      <c r="J25" s="1612">
        <v>46.603025110000004</v>
      </c>
      <c r="K25" s="1625">
        <v>605.35799087999999</v>
      </c>
      <c r="L25" s="1624">
        <v>84.935000000000002</v>
      </c>
      <c r="M25" s="1605">
        <v>135.922</v>
      </c>
      <c r="N25" s="1605">
        <v>275.26900000000001</v>
      </c>
      <c r="O25" s="1605">
        <v>72.527000000000001</v>
      </c>
      <c r="P25" s="1606">
        <v>48.776369995000003</v>
      </c>
      <c r="Q25" s="1693">
        <v>617.429369995</v>
      </c>
      <c r="R25" s="1612">
        <v>50.514179440903291</v>
      </c>
      <c r="S25" s="1625">
        <v>667.94354943590338</v>
      </c>
      <c r="T25" s="987">
        <v>77.710908880000019</v>
      </c>
      <c r="U25" s="929">
        <v>110.40337778999999</v>
      </c>
      <c r="V25" s="929">
        <v>200.20323710999998</v>
      </c>
      <c r="W25" s="929">
        <v>77.305582319999999</v>
      </c>
      <c r="X25" s="930">
        <v>37.863437400000002</v>
      </c>
      <c r="Y25" s="937">
        <v>503.48654349999998</v>
      </c>
      <c r="Z25" s="988">
        <v>44.073228525431261</v>
      </c>
      <c r="AA25" s="989">
        <v>547.55977202543124</v>
      </c>
      <c r="AB25" s="949">
        <v>73.020981739999996</v>
      </c>
      <c r="AC25" s="935">
        <v>111.11966736000001</v>
      </c>
      <c r="AD25" s="935">
        <v>215.50120636999998</v>
      </c>
      <c r="AE25" s="935">
        <v>59.157161170000002</v>
      </c>
      <c r="AF25" s="936">
        <v>36.279046395000016</v>
      </c>
      <c r="AG25" s="937">
        <v>495.07806303500001</v>
      </c>
      <c r="AH25" s="946">
        <v>42.076114767487127</v>
      </c>
      <c r="AI25" s="940">
        <v>537.15417780248708</v>
      </c>
      <c r="AJ25" s="949">
        <v>67.249427929999996</v>
      </c>
      <c r="AK25" s="935">
        <v>88.035447140000002</v>
      </c>
      <c r="AL25" s="935">
        <v>207.97711618000002</v>
      </c>
      <c r="AM25" s="935">
        <v>54.202117489999999</v>
      </c>
      <c r="AN25" s="936">
        <v>38.567577739999983</v>
      </c>
      <c r="AO25" s="937">
        <v>456.03168648000002</v>
      </c>
      <c r="AP25" s="946">
        <v>38.034332933956001</v>
      </c>
      <c r="AQ25" s="940">
        <v>494.06601941395598</v>
      </c>
      <c r="AR25" s="949">
        <v>61.408427869999997</v>
      </c>
      <c r="AS25" s="935">
        <v>105.99622581999999</v>
      </c>
      <c r="AT25" s="935">
        <v>178.73245039</v>
      </c>
      <c r="AU25" s="935">
        <v>59.369766409999997</v>
      </c>
      <c r="AV25" s="936">
        <v>34.499999999999993</v>
      </c>
      <c r="AW25" s="937">
        <v>440.00687048999998</v>
      </c>
      <c r="AX25" s="946">
        <v>41.600000000000009</v>
      </c>
      <c r="AY25" s="940">
        <v>481.60687049000001</v>
      </c>
      <c r="AZ25" s="949">
        <v>59.768424420000002</v>
      </c>
      <c r="BA25" s="935">
        <v>111.13</v>
      </c>
      <c r="BB25" s="935">
        <v>187.08</v>
      </c>
      <c r="BC25" s="935">
        <v>51.6</v>
      </c>
      <c r="BD25" s="936">
        <v>39.991252304999996</v>
      </c>
      <c r="BE25" s="937">
        <v>449.56967672500002</v>
      </c>
      <c r="BF25" s="936">
        <v>38.200000000000003</v>
      </c>
      <c r="BG25" s="942">
        <v>487.76967672500001</v>
      </c>
      <c r="BH25" s="18"/>
      <c r="BI25" s="18"/>
      <c r="BJ25" s="18"/>
      <c r="BK25" s="18"/>
      <c r="BL25" s="18"/>
      <c r="BM25" s="18"/>
      <c r="BN25" s="18"/>
      <c r="BO25" s="18"/>
      <c r="BP25" s="18"/>
      <c r="BQ25" s="18"/>
      <c r="BR25" s="18"/>
      <c r="BS25" s="18"/>
      <c r="BT25" s="18"/>
      <c r="BU25" s="18"/>
      <c r="BV25" s="18"/>
      <c r="BW25" s="18"/>
      <c r="BX25" s="18"/>
      <c r="BY25" s="18"/>
    </row>
    <row r="26" spans="1:77" s="840" customFormat="1" x14ac:dyDescent="0.35">
      <c r="A26" s="253" t="s">
        <v>195</v>
      </c>
      <c r="B26" s="61" t="s">
        <v>424</v>
      </c>
      <c r="C26" s="61" t="s">
        <v>417</v>
      </c>
      <c r="D26" s="1624">
        <v>-47.33700000000001</v>
      </c>
      <c r="E26" s="1605">
        <v>2127.9800819499997</v>
      </c>
      <c r="F26" s="1605">
        <v>2399.1252775100002</v>
      </c>
      <c r="G26" s="1605">
        <v>510.65975836999996</v>
      </c>
      <c r="H26" s="1606">
        <v>266.24780127000002</v>
      </c>
      <c r="I26" s="1693">
        <v>5256.6759190999992</v>
      </c>
      <c r="J26" s="1612">
        <v>112.46961772999998</v>
      </c>
      <c r="K26" s="1625">
        <v>5369.1455368299994</v>
      </c>
      <c r="L26" s="1624">
        <v>32.064999999999998</v>
      </c>
      <c r="M26" s="1605">
        <v>1853.1327329200001</v>
      </c>
      <c r="N26" s="1605">
        <v>2067.2551378899998</v>
      </c>
      <c r="O26" s="1605">
        <v>502.85882963999995</v>
      </c>
      <c r="P26" s="1606">
        <v>244.69413025499998</v>
      </c>
      <c r="Q26" s="1693">
        <v>4700.0058307050003</v>
      </c>
      <c r="R26" s="1612">
        <v>122.43591567909672</v>
      </c>
      <c r="S26" s="1625">
        <v>4822.4417463840964</v>
      </c>
      <c r="T26" s="987">
        <v>49.678582838254982</v>
      </c>
      <c r="U26" s="929">
        <v>1832.8536117799995</v>
      </c>
      <c r="V26" s="929">
        <v>1923.0804401099999</v>
      </c>
      <c r="W26" s="929">
        <v>430.03075104999994</v>
      </c>
      <c r="X26" s="930">
        <v>259.42010191999998</v>
      </c>
      <c r="Y26" s="937">
        <v>4495.063487698254</v>
      </c>
      <c r="Z26" s="988">
        <v>124.61178097039284</v>
      </c>
      <c r="AA26" s="989">
        <v>4619.6752686686468</v>
      </c>
      <c r="AB26" s="949">
        <v>116.84978309575381</v>
      </c>
      <c r="AC26" s="935">
        <v>1836.1944120600001</v>
      </c>
      <c r="AD26" s="935">
        <v>1653.6610873900001</v>
      </c>
      <c r="AE26" s="935">
        <v>358.29705512000004</v>
      </c>
      <c r="AF26" s="936">
        <v>299.01529148999998</v>
      </c>
      <c r="AG26" s="937">
        <v>4264.0176291557545</v>
      </c>
      <c r="AH26" s="946">
        <v>94.999242932512871</v>
      </c>
      <c r="AI26" s="940">
        <v>4359.0168720882675</v>
      </c>
      <c r="AJ26" s="949">
        <v>62.127201771731102</v>
      </c>
      <c r="AK26" s="935">
        <v>1667.3529486900002</v>
      </c>
      <c r="AL26" s="935">
        <v>1170.2066183999998</v>
      </c>
      <c r="AM26" s="935">
        <v>304.67828360999999</v>
      </c>
      <c r="AN26" s="936">
        <v>235.08391075500003</v>
      </c>
      <c r="AO26" s="937">
        <v>3439.4489632267314</v>
      </c>
      <c r="AP26" s="946">
        <v>85.862352526044035</v>
      </c>
      <c r="AQ26" s="940">
        <v>3525.3113157527755</v>
      </c>
      <c r="AR26" s="949">
        <v>87.16910215999998</v>
      </c>
      <c r="AS26" s="935">
        <v>1355.0577769199999</v>
      </c>
      <c r="AT26" s="935">
        <v>1340.8953271400003</v>
      </c>
      <c r="AU26" s="935">
        <v>347.34023626999999</v>
      </c>
      <c r="AV26" s="936">
        <v>238.29999999999998</v>
      </c>
      <c r="AW26" s="937">
        <v>3368.7624424900005</v>
      </c>
      <c r="AX26" s="946">
        <v>124.53214484</v>
      </c>
      <c r="AY26" s="940">
        <v>3493.2945873300005</v>
      </c>
      <c r="AZ26" s="949">
        <v>104.53157557999998</v>
      </c>
      <c r="BA26" s="935">
        <v>1187.0700000000002</v>
      </c>
      <c r="BB26" s="935">
        <v>1281.6199999999999</v>
      </c>
      <c r="BC26" s="935">
        <v>307.89999999999998</v>
      </c>
      <c r="BD26" s="936">
        <v>223.208747695</v>
      </c>
      <c r="BE26" s="937">
        <v>3104.330323275</v>
      </c>
      <c r="BF26" s="936">
        <v>139.30000000000001</v>
      </c>
      <c r="BG26" s="942">
        <v>3243.6303232750001</v>
      </c>
      <c r="BH26" s="18"/>
      <c r="BI26" s="18"/>
      <c r="BJ26" s="18"/>
      <c r="BK26" s="18"/>
      <c r="BL26" s="18"/>
      <c r="BM26" s="18"/>
      <c r="BN26" s="18"/>
      <c r="BO26" s="18"/>
      <c r="BP26" s="18"/>
      <c r="BQ26" s="18"/>
      <c r="BR26" s="18"/>
      <c r="BS26" s="18"/>
      <c r="BT26" s="18"/>
      <c r="BU26" s="18"/>
      <c r="BV26" s="18"/>
      <c r="BW26" s="18"/>
      <c r="BX26" s="18"/>
      <c r="BY26" s="18"/>
    </row>
    <row r="27" spans="1:77" s="840" customFormat="1" x14ac:dyDescent="0.35">
      <c r="A27" s="253" t="s">
        <v>195</v>
      </c>
      <c r="B27" s="61" t="s">
        <v>425</v>
      </c>
      <c r="C27" s="61" t="s">
        <v>417</v>
      </c>
      <c r="D27" s="1624">
        <v>0</v>
      </c>
      <c r="E27" s="1605">
        <v>42.56491805000001</v>
      </c>
      <c r="F27" s="1605">
        <v>1.1097224899999998</v>
      </c>
      <c r="G27" s="1605">
        <v>0.56224163000000005</v>
      </c>
      <c r="H27" s="1606">
        <v>3.8987864650000001</v>
      </c>
      <c r="I27" s="1693">
        <v>48.135668635000009</v>
      </c>
      <c r="J27" s="1612">
        <v>0.52735715999999988</v>
      </c>
      <c r="K27" s="1625">
        <v>48.66302579500001</v>
      </c>
      <c r="L27" s="1624">
        <v>0</v>
      </c>
      <c r="M27" s="1605">
        <v>39.645267080000004</v>
      </c>
      <c r="N27" s="1605">
        <v>2.8758621100000004</v>
      </c>
      <c r="O27" s="1605">
        <v>1.4141703600000002</v>
      </c>
      <c r="P27" s="1606">
        <v>4.0108848450000005</v>
      </c>
      <c r="Q27" s="1693">
        <v>47.946184395000003</v>
      </c>
      <c r="R27" s="1612">
        <v>0.54990488000000004</v>
      </c>
      <c r="S27" s="1625">
        <v>48.496089275000003</v>
      </c>
      <c r="T27" s="987">
        <v>0</v>
      </c>
      <c r="U27" s="929">
        <v>51.132577319999996</v>
      </c>
      <c r="V27" s="929">
        <v>2.8584356299999998</v>
      </c>
      <c r="W27" s="929">
        <v>1.2891282400000001</v>
      </c>
      <c r="X27" s="930">
        <v>1.5229658100000001</v>
      </c>
      <c r="Y27" s="937">
        <v>56.803106999999997</v>
      </c>
      <c r="Z27" s="988">
        <v>0.57692200000000005</v>
      </c>
      <c r="AA27" s="989">
        <v>57.380029</v>
      </c>
      <c r="AB27" s="949">
        <v>0</v>
      </c>
      <c r="AC27" s="935">
        <v>41.782664770000004</v>
      </c>
      <c r="AD27" s="935">
        <v>3.5372752599999999</v>
      </c>
      <c r="AE27" s="935">
        <v>1.15253118</v>
      </c>
      <c r="AF27" s="936">
        <v>1.3383145249999999</v>
      </c>
      <c r="AG27" s="937">
        <v>47.810785735000003</v>
      </c>
      <c r="AH27" s="946">
        <v>0.47297307999999999</v>
      </c>
      <c r="AI27" s="940">
        <v>48.283758815000006</v>
      </c>
      <c r="AJ27" s="949">
        <v>0</v>
      </c>
      <c r="AK27" s="935">
        <v>37.5</v>
      </c>
      <c r="AL27" s="935">
        <v>4.5</v>
      </c>
      <c r="AM27" s="935">
        <v>1.1000000000000001</v>
      </c>
      <c r="AN27" s="936">
        <v>1.95</v>
      </c>
      <c r="AO27" s="937">
        <v>45.050000000000004</v>
      </c>
      <c r="AP27" s="946">
        <v>0.69750566000000003</v>
      </c>
      <c r="AQ27" s="940">
        <v>45.747505660000002</v>
      </c>
      <c r="AR27" s="949">
        <v>0</v>
      </c>
      <c r="AS27" s="935">
        <v>33.044085949999996</v>
      </c>
      <c r="AT27" s="935">
        <v>3.29538054</v>
      </c>
      <c r="AU27" s="935">
        <v>0.86443543999999994</v>
      </c>
      <c r="AV27" s="936">
        <v>2.2999999999999998</v>
      </c>
      <c r="AW27" s="937">
        <v>39.503901929999991</v>
      </c>
      <c r="AX27" s="946">
        <v>1.2</v>
      </c>
      <c r="AY27" s="940">
        <v>40.703901929999994</v>
      </c>
      <c r="AZ27" s="949">
        <v>0</v>
      </c>
      <c r="BA27" s="935">
        <v>27.9</v>
      </c>
      <c r="BB27" s="935">
        <v>2.1</v>
      </c>
      <c r="BC27" s="935">
        <v>0.7</v>
      </c>
      <c r="BD27" s="936">
        <v>3</v>
      </c>
      <c r="BE27" s="937">
        <v>33.700000000000003</v>
      </c>
      <c r="BF27" s="936">
        <v>0.64521896643247467</v>
      </c>
      <c r="BG27" s="942">
        <v>34.345218966432476</v>
      </c>
      <c r="BH27" s="18"/>
      <c r="BI27" s="18"/>
      <c r="BJ27" s="18"/>
      <c r="BK27" s="18"/>
      <c r="BL27" s="18"/>
      <c r="BM27" s="18"/>
      <c r="BN27" s="18"/>
      <c r="BO27" s="18"/>
      <c r="BP27" s="18"/>
      <c r="BQ27" s="18"/>
      <c r="BR27" s="18"/>
      <c r="BS27" s="18"/>
      <c r="BT27" s="18"/>
      <c r="BU27" s="18"/>
      <c r="BV27" s="18"/>
      <c r="BW27" s="18"/>
      <c r="BX27" s="18"/>
      <c r="BY27" s="18"/>
    </row>
    <row r="28" spans="1:77" s="840" customFormat="1" x14ac:dyDescent="0.35">
      <c r="A28" s="253" t="s">
        <v>195</v>
      </c>
      <c r="B28" s="61" t="s">
        <v>426</v>
      </c>
      <c r="C28" s="61" t="s">
        <v>417</v>
      </c>
      <c r="D28" s="1624">
        <v>67.6895524371417</v>
      </c>
      <c r="E28" s="1605">
        <v>144.91254142999998</v>
      </c>
      <c r="F28" s="1605">
        <v>98.037043949999983</v>
      </c>
      <c r="G28" s="1605">
        <v>12.69175577</v>
      </c>
      <c r="H28" s="1606">
        <v>3.2015735300000001</v>
      </c>
      <c r="I28" s="1693">
        <v>326.53246711714166</v>
      </c>
      <c r="J28" s="1612">
        <v>0.23645350000000001</v>
      </c>
      <c r="K28" s="1625">
        <v>326.76892061714165</v>
      </c>
      <c r="L28" s="1624">
        <v>50.677021036098402</v>
      </c>
      <c r="M28" s="1605">
        <v>83.587354379999994</v>
      </c>
      <c r="N28" s="1605">
        <v>17.852973429999999</v>
      </c>
      <c r="O28" s="1605">
        <v>13.169097390000001</v>
      </c>
      <c r="P28" s="1606">
        <v>4.9359860800000002</v>
      </c>
      <c r="Q28" s="1693">
        <v>170.22243231609838</v>
      </c>
      <c r="R28" s="1612">
        <v>0.72041876999999988</v>
      </c>
      <c r="S28" s="1625">
        <v>170.94285108609839</v>
      </c>
      <c r="T28" s="987">
        <v>28.620065858526502</v>
      </c>
      <c r="U28" s="929">
        <v>23.082575290000001</v>
      </c>
      <c r="V28" s="929">
        <v>7.4125026799999993</v>
      </c>
      <c r="W28" s="929">
        <v>14.701480270000001</v>
      </c>
      <c r="X28" s="930">
        <v>2.5335112899999999</v>
      </c>
      <c r="Y28" s="937">
        <v>76.350135388526496</v>
      </c>
      <c r="Z28" s="988">
        <v>0.45031358999999999</v>
      </c>
      <c r="AA28" s="989">
        <v>76.800448978526504</v>
      </c>
      <c r="AB28" s="949">
        <v>40.428435520000001</v>
      </c>
      <c r="AC28" s="935">
        <v>19.02289133</v>
      </c>
      <c r="AD28" s="935">
        <v>16.62231697</v>
      </c>
      <c r="AE28" s="935">
        <v>5.1127116500000005</v>
      </c>
      <c r="AF28" s="936">
        <v>1.7818229099999998</v>
      </c>
      <c r="AG28" s="937">
        <v>82.968178379999998</v>
      </c>
      <c r="AH28" s="946">
        <v>0.49888728000000004</v>
      </c>
      <c r="AI28" s="940">
        <v>83.467065660000003</v>
      </c>
      <c r="AJ28" s="949">
        <v>5.4306826800000074</v>
      </c>
      <c r="AK28" s="935">
        <v>20.059375989999999</v>
      </c>
      <c r="AL28" s="935">
        <v>16.721528169999999</v>
      </c>
      <c r="AM28" s="935">
        <v>9.0447550499999991</v>
      </c>
      <c r="AN28" s="936">
        <v>0.14518749</v>
      </c>
      <c r="AO28" s="937">
        <v>51.401529380000007</v>
      </c>
      <c r="AP28" s="946">
        <v>1.4675123700000001</v>
      </c>
      <c r="AQ28" s="940">
        <v>52.869041750000008</v>
      </c>
      <c r="AR28" s="949">
        <v>20.923586529999998</v>
      </c>
      <c r="AS28" s="935">
        <v>7.0181636300000001</v>
      </c>
      <c r="AT28" s="935">
        <v>25.818050490000001</v>
      </c>
      <c r="AU28" s="935">
        <v>20.217084839999998</v>
      </c>
      <c r="AV28" s="936">
        <v>0</v>
      </c>
      <c r="AW28" s="937">
        <v>73.976885490000001</v>
      </c>
      <c r="AX28" s="946">
        <v>2.2967286099999997</v>
      </c>
      <c r="AY28" s="940">
        <v>76.273614100000003</v>
      </c>
      <c r="AZ28" s="949">
        <v>23.3</v>
      </c>
      <c r="BA28" s="935">
        <v>3.7</v>
      </c>
      <c r="BB28" s="935">
        <v>20.100000000000001</v>
      </c>
      <c r="BC28" s="935">
        <v>19</v>
      </c>
      <c r="BD28" s="936">
        <v>0</v>
      </c>
      <c r="BE28" s="937">
        <v>66.099999999999994</v>
      </c>
      <c r="BF28" s="936">
        <v>2.1</v>
      </c>
      <c r="BG28" s="942">
        <v>68.199999999999989</v>
      </c>
      <c r="BH28" s="18"/>
      <c r="BI28" s="18"/>
      <c r="BJ28" s="18"/>
      <c r="BK28" s="18"/>
      <c r="BL28" s="18"/>
      <c r="BM28" s="18"/>
      <c r="BN28" s="18"/>
      <c r="BO28" s="18"/>
      <c r="BP28" s="18"/>
      <c r="BQ28" s="18"/>
      <c r="BR28" s="18"/>
      <c r="BS28" s="18"/>
      <c r="BT28" s="18"/>
      <c r="BU28" s="18"/>
      <c r="BV28" s="18"/>
      <c r="BW28" s="18"/>
      <c r="BX28" s="18"/>
      <c r="BY28" s="18"/>
    </row>
    <row r="29" spans="1:77" s="840" customFormat="1" x14ac:dyDescent="0.35">
      <c r="A29" s="253" t="s">
        <v>195</v>
      </c>
      <c r="B29" s="61" t="s">
        <v>427</v>
      </c>
      <c r="C29" s="61" t="s">
        <v>417</v>
      </c>
      <c r="D29" s="1624">
        <v>72.134223500000004</v>
      </c>
      <c r="E29" s="1605">
        <v>481.26948099999998</v>
      </c>
      <c r="F29" s="1605">
        <v>105.31100099999999</v>
      </c>
      <c r="G29" s="1605">
        <v>0.90754699999999988</v>
      </c>
      <c r="H29" s="1606">
        <v>-1.8170729099999998</v>
      </c>
      <c r="I29" s="1693">
        <v>657.80517958999997</v>
      </c>
      <c r="J29" s="1612">
        <v>14.8</v>
      </c>
      <c r="K29" s="1625">
        <v>672.60517958999992</v>
      </c>
      <c r="L29" s="1624">
        <v>-2.8024999499999961</v>
      </c>
      <c r="M29" s="1605">
        <v>365.37449806000012</v>
      </c>
      <c r="N29" s="1605">
        <v>155.49357441999999</v>
      </c>
      <c r="O29" s="1605">
        <v>1.7463258500000001</v>
      </c>
      <c r="P29" s="1606">
        <v>3.0145868450000002</v>
      </c>
      <c r="Q29" s="1693">
        <v>522.82648522500017</v>
      </c>
      <c r="R29" s="1612">
        <v>14.96994956</v>
      </c>
      <c r="S29" s="1625">
        <v>537.7964347850002</v>
      </c>
      <c r="T29" s="987">
        <v>22.109058090000005</v>
      </c>
      <c r="U29" s="929">
        <v>354.54587982999999</v>
      </c>
      <c r="V29" s="929">
        <v>398.93163895000004</v>
      </c>
      <c r="W29" s="929">
        <v>11.531524970000001</v>
      </c>
      <c r="X29" s="930">
        <v>6.5662632499999996</v>
      </c>
      <c r="Y29" s="937">
        <v>793.68436509000003</v>
      </c>
      <c r="Z29" s="990">
        <v>6.5688766599999999</v>
      </c>
      <c r="AA29" s="989">
        <v>800.25324175000003</v>
      </c>
      <c r="AB29" s="949">
        <v>217.84042343000002</v>
      </c>
      <c r="AC29" s="935">
        <v>545.6475216</v>
      </c>
      <c r="AD29" s="935">
        <v>13.52900603</v>
      </c>
      <c r="AE29" s="935">
        <v>0.98924778000000035</v>
      </c>
      <c r="AF29" s="936">
        <v>1.9016396600000003</v>
      </c>
      <c r="AG29" s="937">
        <v>779.90783850000003</v>
      </c>
      <c r="AH29" s="991">
        <v>8.9580532899999987</v>
      </c>
      <c r="AI29" s="940">
        <v>788.86589178999998</v>
      </c>
      <c r="AJ29" s="949">
        <v>51.539520903950994</v>
      </c>
      <c r="AK29" s="935">
        <v>322.61903077999995</v>
      </c>
      <c r="AL29" s="935">
        <v>-42.286573390000001</v>
      </c>
      <c r="AM29" s="935">
        <v>0.11555125999999999</v>
      </c>
      <c r="AN29" s="936">
        <v>0.37498421999999998</v>
      </c>
      <c r="AO29" s="992">
        <v>332.36251377395092</v>
      </c>
      <c r="AP29" s="991">
        <v>-5.0273246800000004</v>
      </c>
      <c r="AQ29" s="940">
        <v>327.33518909395093</v>
      </c>
      <c r="AR29" s="949">
        <v>14.316799300000056</v>
      </c>
      <c r="AS29" s="935">
        <v>312.66158181999992</v>
      </c>
      <c r="AT29" s="935">
        <v>77.733992570000012</v>
      </c>
      <c r="AU29" s="935">
        <v>-0.332347</v>
      </c>
      <c r="AV29" s="936">
        <v>6.9953004999999999</v>
      </c>
      <c r="AW29" s="992">
        <v>411.37532718999995</v>
      </c>
      <c r="AX29" s="991">
        <v>6.1644159299999997</v>
      </c>
      <c r="AY29" s="940">
        <v>417.53974311999997</v>
      </c>
      <c r="AZ29" s="949">
        <v>11.600000000000001</v>
      </c>
      <c r="BA29" s="935">
        <v>468.1</v>
      </c>
      <c r="BB29" s="935">
        <v>102.39999999999999</v>
      </c>
      <c r="BC29" s="935">
        <v>-25.1</v>
      </c>
      <c r="BD29" s="936">
        <v>9.9</v>
      </c>
      <c r="BE29" s="992">
        <v>566.9</v>
      </c>
      <c r="BF29" s="936">
        <v>-52.4</v>
      </c>
      <c r="BG29" s="942">
        <v>514.5</v>
      </c>
      <c r="BH29" s="18"/>
      <c r="BI29" s="18"/>
      <c r="BJ29" s="18"/>
      <c r="BK29" s="18"/>
      <c r="BL29" s="18"/>
      <c r="BM29" s="18"/>
      <c r="BN29" s="18"/>
      <c r="BO29" s="18"/>
      <c r="BP29" s="18"/>
      <c r="BQ29" s="18"/>
      <c r="BR29" s="18"/>
      <c r="BS29" s="18"/>
      <c r="BT29" s="18"/>
      <c r="BU29" s="18"/>
      <c r="BV29" s="18"/>
      <c r="BW29" s="18"/>
      <c r="BX29" s="18"/>
      <c r="BY29" s="18"/>
    </row>
    <row r="30" spans="1:77" s="840" customFormat="1" x14ac:dyDescent="0.35">
      <c r="A30" s="253" t="s">
        <v>195</v>
      </c>
      <c r="B30" s="61" t="s">
        <v>428</v>
      </c>
      <c r="C30" s="61" t="s">
        <v>417</v>
      </c>
      <c r="D30" s="1624">
        <v>317.44585577999999</v>
      </c>
      <c r="E30" s="1605">
        <v>240</v>
      </c>
      <c r="F30" s="1605">
        <v>0</v>
      </c>
      <c r="G30" s="1605">
        <v>0</v>
      </c>
      <c r="H30" s="1606">
        <v>0</v>
      </c>
      <c r="I30" s="1693">
        <v>557.44585577999999</v>
      </c>
      <c r="J30" s="1612">
        <v>0</v>
      </c>
      <c r="K30" s="1625">
        <v>557.44585577999999</v>
      </c>
      <c r="L30" s="1624">
        <v>613.22970672000008</v>
      </c>
      <c r="M30" s="1605">
        <v>388</v>
      </c>
      <c r="N30" s="1605">
        <v>0</v>
      </c>
      <c r="O30" s="1605">
        <v>0</v>
      </c>
      <c r="P30" s="1606">
        <v>0</v>
      </c>
      <c r="Q30" s="1693">
        <v>1001.2297067200001</v>
      </c>
      <c r="R30" s="1612">
        <v>0</v>
      </c>
      <c r="S30" s="1625">
        <v>1001.2297067200001</v>
      </c>
      <c r="T30" s="987">
        <v>1262.88242627</v>
      </c>
      <c r="U30" s="929">
        <v>80</v>
      </c>
      <c r="V30" s="929">
        <v>0</v>
      </c>
      <c r="W30" s="929">
        <v>0</v>
      </c>
      <c r="X30" s="930">
        <v>0</v>
      </c>
      <c r="Y30" s="937">
        <v>1342.88242627</v>
      </c>
      <c r="Z30" s="988">
        <v>0</v>
      </c>
      <c r="AA30" s="989">
        <v>1342.88242627</v>
      </c>
      <c r="AB30" s="949">
        <v>710.84049699999991</v>
      </c>
      <c r="AC30" s="935">
        <v>512</v>
      </c>
      <c r="AD30" s="935">
        <v>92.515713120000001</v>
      </c>
      <c r="AE30" s="935">
        <v>0</v>
      </c>
      <c r="AF30" s="936">
        <v>0</v>
      </c>
      <c r="AG30" s="937">
        <v>1315.35621012</v>
      </c>
      <c r="AH30" s="991">
        <v>0</v>
      </c>
      <c r="AI30" s="940">
        <v>1315.35621012</v>
      </c>
      <c r="AJ30" s="949">
        <v>131.21893958000001</v>
      </c>
      <c r="AK30" s="935">
        <v>280.00000010000002</v>
      </c>
      <c r="AL30" s="935">
        <v>0</v>
      </c>
      <c r="AM30" s="935">
        <v>0</v>
      </c>
      <c r="AN30" s="936">
        <v>0</v>
      </c>
      <c r="AO30" s="992">
        <v>411.21893968000006</v>
      </c>
      <c r="AP30" s="991">
        <v>0</v>
      </c>
      <c r="AQ30" s="940">
        <v>411.21893968000006</v>
      </c>
      <c r="AR30" s="949">
        <v>470.40000000000003</v>
      </c>
      <c r="AS30" s="935">
        <v>400</v>
      </c>
      <c r="AT30" s="935">
        <v>0</v>
      </c>
      <c r="AU30" s="935">
        <v>0</v>
      </c>
      <c r="AV30" s="936">
        <v>50</v>
      </c>
      <c r="AW30" s="992">
        <v>920.40000000000009</v>
      </c>
      <c r="AX30" s="991">
        <v>0</v>
      </c>
      <c r="AY30" s="940">
        <v>920.40000000000009</v>
      </c>
      <c r="AZ30" s="949">
        <v>467</v>
      </c>
      <c r="BA30" s="935">
        <v>120</v>
      </c>
      <c r="BB30" s="935">
        <v>0</v>
      </c>
      <c r="BC30" s="935">
        <v>0</v>
      </c>
      <c r="BD30" s="936">
        <v>0</v>
      </c>
      <c r="BE30" s="992">
        <v>587</v>
      </c>
      <c r="BF30" s="936">
        <v>0</v>
      </c>
      <c r="BG30" s="942">
        <v>587</v>
      </c>
      <c r="BH30" s="18"/>
      <c r="BI30" s="18"/>
      <c r="BJ30" s="18"/>
      <c r="BK30" s="18"/>
      <c r="BL30" s="18"/>
      <c r="BM30" s="18"/>
      <c r="BN30" s="18"/>
      <c r="BO30" s="18"/>
      <c r="BP30" s="18"/>
      <c r="BQ30" s="18"/>
      <c r="BR30" s="18"/>
      <c r="BS30" s="18"/>
      <c r="BT30" s="18"/>
      <c r="BU30" s="18"/>
      <c r="BV30" s="18"/>
      <c r="BW30" s="18"/>
      <c r="BX30" s="18"/>
      <c r="BY30" s="18"/>
    </row>
    <row r="31" spans="1:77" s="840" customFormat="1" x14ac:dyDescent="0.35">
      <c r="A31" s="253" t="s">
        <v>195</v>
      </c>
      <c r="B31" s="61" t="s">
        <v>429</v>
      </c>
      <c r="C31" s="61" t="s">
        <v>417</v>
      </c>
      <c r="D31" s="1624">
        <v>497.16963171714167</v>
      </c>
      <c r="E31" s="1605">
        <v>3161.4820224299997</v>
      </c>
      <c r="F31" s="1605">
        <v>2845.2480449499999</v>
      </c>
      <c r="G31" s="1605">
        <v>593.19930276999992</v>
      </c>
      <c r="H31" s="1606">
        <v>308.25105412500005</v>
      </c>
      <c r="I31" s="1693">
        <v>7405.3500559921413</v>
      </c>
      <c r="J31" s="1612">
        <v>174.63645350000002</v>
      </c>
      <c r="K31" s="1625">
        <v>7579.9865094921415</v>
      </c>
      <c r="L31" s="1624">
        <v>778.10422780609849</v>
      </c>
      <c r="M31" s="1605">
        <v>2865.6618524400001</v>
      </c>
      <c r="N31" s="1605">
        <v>2518.7465478499998</v>
      </c>
      <c r="O31" s="1605">
        <v>591.71542323999995</v>
      </c>
      <c r="P31" s="1606">
        <v>305.43195801999997</v>
      </c>
      <c r="Q31" s="1693">
        <v>7059.6600093560983</v>
      </c>
      <c r="R31" s="1612">
        <v>189.19036833000001</v>
      </c>
      <c r="S31" s="1625">
        <v>7248.850377686098</v>
      </c>
      <c r="T31" s="987">
        <v>1441.0010419367816</v>
      </c>
      <c r="U31" s="929">
        <v>2452.0180220099996</v>
      </c>
      <c r="V31" s="929">
        <v>2532.4862544800003</v>
      </c>
      <c r="W31" s="929">
        <v>534.85846685000001</v>
      </c>
      <c r="X31" s="930">
        <v>307.90627967</v>
      </c>
      <c r="Y31" s="931">
        <v>7268.2700649467815</v>
      </c>
      <c r="Z31" s="988">
        <v>176.28112174582412</v>
      </c>
      <c r="AA31" s="989">
        <v>7444.5511866926045</v>
      </c>
      <c r="AB31" s="949">
        <v>1158.9801207857538</v>
      </c>
      <c r="AC31" s="935">
        <v>3065.7671571200003</v>
      </c>
      <c r="AD31" s="935">
        <v>1995.36660514</v>
      </c>
      <c r="AE31" s="935">
        <v>424.70870690000004</v>
      </c>
      <c r="AF31" s="936">
        <v>340.31611498000001</v>
      </c>
      <c r="AG31" s="937">
        <v>6985.1387049257546</v>
      </c>
      <c r="AH31" s="946">
        <v>147.00527135000002</v>
      </c>
      <c r="AI31" s="940">
        <v>7132.1439762757545</v>
      </c>
      <c r="AJ31" s="949">
        <v>317.56577286568211</v>
      </c>
      <c r="AK31" s="935">
        <v>2415.5668027000002</v>
      </c>
      <c r="AL31" s="935">
        <v>1357.1186893599997</v>
      </c>
      <c r="AM31" s="935">
        <v>369.14070741</v>
      </c>
      <c r="AN31" s="936">
        <v>276.12166020500001</v>
      </c>
      <c r="AO31" s="937">
        <v>4735.513632540682</v>
      </c>
      <c r="AP31" s="946">
        <v>121.03437881000001</v>
      </c>
      <c r="AQ31" s="940">
        <v>4856.5480113506828</v>
      </c>
      <c r="AR31" s="949">
        <v>654.21791586000006</v>
      </c>
      <c r="AS31" s="935">
        <v>2213.7778341399999</v>
      </c>
      <c r="AT31" s="935">
        <v>1626.4752011300002</v>
      </c>
      <c r="AU31" s="935">
        <v>427.45917595999998</v>
      </c>
      <c r="AV31" s="936">
        <v>332.09530050000001</v>
      </c>
      <c r="AW31" s="937">
        <v>5254.0254275900006</v>
      </c>
      <c r="AX31" s="946">
        <v>175.79328938</v>
      </c>
      <c r="AY31" s="940">
        <v>5429.8187169700004</v>
      </c>
      <c r="AZ31" s="949">
        <v>666.2</v>
      </c>
      <c r="BA31" s="935">
        <v>1917.9000000000005</v>
      </c>
      <c r="BB31" s="935">
        <v>1593.2999999999997</v>
      </c>
      <c r="BC31" s="935">
        <v>354.09999999999997</v>
      </c>
      <c r="BD31" s="936">
        <v>276.09999999999997</v>
      </c>
      <c r="BE31" s="937">
        <v>4807.5999999999995</v>
      </c>
      <c r="BF31" s="936">
        <v>127.84521896643247</v>
      </c>
      <c r="BG31" s="942">
        <v>4935.4452189664325</v>
      </c>
      <c r="BH31" s="18"/>
      <c r="BI31" s="18"/>
      <c r="BJ31" s="18"/>
      <c r="BK31" s="18"/>
      <c r="BL31" s="18"/>
      <c r="BM31" s="18"/>
      <c r="BN31" s="18"/>
      <c r="BO31" s="18"/>
      <c r="BP31" s="18"/>
      <c r="BQ31" s="18"/>
      <c r="BR31" s="18"/>
      <c r="BS31" s="18"/>
      <c r="BT31" s="18"/>
      <c r="BU31" s="18"/>
      <c r="BV31" s="18"/>
      <c r="BW31" s="18"/>
      <c r="BX31" s="18"/>
      <c r="BY31" s="18"/>
    </row>
    <row r="32" spans="1:77" s="840" customFormat="1" ht="16" thickBot="1" x14ac:dyDescent="0.4">
      <c r="A32" s="254" t="s">
        <v>195</v>
      </c>
      <c r="B32" s="88" t="s">
        <v>430</v>
      </c>
      <c r="C32" s="88" t="s">
        <v>417</v>
      </c>
      <c r="D32" s="1618">
        <v>-371.86963171714166</v>
      </c>
      <c r="E32" s="1619">
        <v>215.11797756999977</v>
      </c>
      <c r="F32" s="1619">
        <v>-444.94804495000017</v>
      </c>
      <c r="G32" s="1619">
        <v>151.00069723000013</v>
      </c>
      <c r="H32" s="1620">
        <v>62.826554799999883</v>
      </c>
      <c r="I32" s="1694">
        <v>-387.87244706714205</v>
      </c>
      <c r="J32" s="1621">
        <v>24.76354649999999</v>
      </c>
      <c r="K32" s="1626">
        <v>-363.10890056714209</v>
      </c>
      <c r="L32" s="1618">
        <v>-671.10422780609849</v>
      </c>
      <c r="M32" s="1619">
        <v>100.13814756000011</v>
      </c>
      <c r="N32" s="1619">
        <v>38.353452150000521</v>
      </c>
      <c r="O32" s="1619">
        <v>90.884576759999959</v>
      </c>
      <c r="P32" s="1620">
        <v>67.04226049500005</v>
      </c>
      <c r="Q32" s="1694">
        <v>-374.68579084109786</v>
      </c>
      <c r="R32" s="1621">
        <v>11.709631669999993</v>
      </c>
      <c r="S32" s="1626">
        <v>-362.97615917109783</v>
      </c>
      <c r="T32" s="950">
        <v>-1397.8010419367815</v>
      </c>
      <c r="U32" s="951">
        <v>121.48197799000036</v>
      </c>
      <c r="V32" s="951">
        <v>-117.48625448000075</v>
      </c>
      <c r="W32" s="951">
        <v>174.84153314999992</v>
      </c>
      <c r="X32" s="952">
        <v>84.721301429999926</v>
      </c>
      <c r="Y32" s="953">
        <v>-1134.2424838467819</v>
      </c>
      <c r="Z32" s="954">
        <v>22.418878254175866</v>
      </c>
      <c r="AA32" s="955">
        <v>-1111.8236055926059</v>
      </c>
      <c r="AB32" s="956">
        <v>-1134.4801207857538</v>
      </c>
      <c r="AC32" s="957">
        <v>560.03284287999986</v>
      </c>
      <c r="AD32" s="957">
        <v>989.13339485999995</v>
      </c>
      <c r="AE32" s="957">
        <v>273.39129309999987</v>
      </c>
      <c r="AF32" s="958">
        <v>84.52312669500003</v>
      </c>
      <c r="AG32" s="959">
        <v>772.60053674924711</v>
      </c>
      <c r="AH32" s="960">
        <v>26.994728649999985</v>
      </c>
      <c r="AI32" s="961">
        <v>799.59526539924627</v>
      </c>
      <c r="AJ32" s="956">
        <v>-289.2657728656821</v>
      </c>
      <c r="AK32" s="957">
        <v>246.43319729999939</v>
      </c>
      <c r="AL32" s="957">
        <v>492.28131064000013</v>
      </c>
      <c r="AM32" s="957">
        <v>112.25929259000003</v>
      </c>
      <c r="AN32" s="958">
        <v>23.080034024999975</v>
      </c>
      <c r="AO32" s="959">
        <v>584.78806168931806</v>
      </c>
      <c r="AP32" s="960">
        <v>33.065621189999987</v>
      </c>
      <c r="AQ32" s="961">
        <v>617.8536828793176</v>
      </c>
      <c r="AR32" s="956">
        <v>-612.51481622000006</v>
      </c>
      <c r="AS32" s="957">
        <v>165.24999536999985</v>
      </c>
      <c r="AT32" s="957">
        <v>394.91636995999988</v>
      </c>
      <c r="AU32" s="957">
        <v>6.5244103499999824</v>
      </c>
      <c r="AV32" s="958">
        <v>357.62650712000004</v>
      </c>
      <c r="AW32" s="959">
        <v>311.80246657999942</v>
      </c>
      <c r="AX32" s="960">
        <v>-11.800138527064092</v>
      </c>
      <c r="AY32" s="961">
        <v>300.00232805293581</v>
      </c>
      <c r="AZ32" s="956">
        <v>-638.80000000000007</v>
      </c>
      <c r="BA32" s="957">
        <v>584.90000000000009</v>
      </c>
      <c r="BB32" s="957">
        <v>24.399999999999864</v>
      </c>
      <c r="BC32" s="957">
        <v>107.80000000000001</v>
      </c>
      <c r="BD32" s="958">
        <v>336.99999999999989</v>
      </c>
      <c r="BE32" s="959">
        <v>415.30000000000018</v>
      </c>
      <c r="BF32" s="958">
        <v>47.454781033567514</v>
      </c>
      <c r="BG32" s="962">
        <v>462.75478103356727</v>
      </c>
      <c r="BH32" s="18"/>
      <c r="BI32" s="18"/>
      <c r="BJ32" s="18"/>
      <c r="BK32" s="18"/>
      <c r="BL32" s="18"/>
      <c r="BM32" s="18"/>
      <c r="BN32" s="18"/>
      <c r="BO32" s="18"/>
      <c r="BP32" s="18"/>
      <c r="BQ32" s="18"/>
      <c r="BR32" s="18"/>
      <c r="BS32" s="18"/>
      <c r="BT32" s="18"/>
      <c r="BU32" s="18"/>
      <c r="BV32" s="18"/>
      <c r="BW32" s="18"/>
      <c r="BX32" s="18"/>
      <c r="BY32" s="18"/>
    </row>
    <row r="33" spans="1:69" ht="16" thickTop="1" x14ac:dyDescent="0.35"/>
    <row r="34" spans="1:69" ht="35" customHeight="1" x14ac:dyDescent="0.35">
      <c r="A34" s="2776" t="s">
        <v>431</v>
      </c>
      <c r="B34" s="2776"/>
      <c r="C34" s="2776"/>
    </row>
    <row r="35" spans="1:69" ht="16" thickBot="1" x14ac:dyDescent="0.4"/>
    <row r="36" spans="1:69" ht="19" thickTop="1" x14ac:dyDescent="0.35">
      <c r="A36" s="2688" t="s">
        <v>400</v>
      </c>
      <c r="B36" s="2690"/>
      <c r="C36" s="2690"/>
      <c r="D36" s="106">
        <v>2024</v>
      </c>
      <c r="E36" s="106">
        <v>2023</v>
      </c>
      <c r="F36" s="106">
        <v>2022</v>
      </c>
      <c r="G36" s="106">
        <v>2021</v>
      </c>
      <c r="H36" s="2347"/>
      <c r="J36" s="2347"/>
      <c r="AW36" s="1"/>
      <c r="AX36" s="1"/>
      <c r="AY36" s="1"/>
      <c r="BO36"/>
      <c r="BP36"/>
      <c r="BQ36"/>
    </row>
    <row r="37" spans="1:69" ht="34" x14ac:dyDescent="0.35">
      <c r="A37" s="591" t="s">
        <v>401</v>
      </c>
      <c r="B37" s="621" t="s">
        <v>402</v>
      </c>
      <c r="C37" s="621" t="s">
        <v>403</v>
      </c>
      <c r="D37" s="618" t="s">
        <v>370</v>
      </c>
      <c r="E37" s="618" t="s">
        <v>370</v>
      </c>
      <c r="F37" s="618" t="s">
        <v>370</v>
      </c>
      <c r="G37" s="618" t="s">
        <v>370</v>
      </c>
      <c r="AW37" s="1"/>
      <c r="AX37" s="1"/>
      <c r="AY37" s="1"/>
      <c r="BO37"/>
      <c r="BP37"/>
      <c r="BQ37"/>
    </row>
    <row r="38" spans="1:69" ht="27" customHeight="1" x14ac:dyDescent="0.4">
      <c r="A38" s="2773" t="s">
        <v>1662</v>
      </c>
      <c r="B38" s="2774"/>
      <c r="C38" s="2774"/>
      <c r="D38" s="645"/>
      <c r="E38" s="645"/>
      <c r="F38" s="637" t="s">
        <v>7</v>
      </c>
      <c r="G38" s="637"/>
      <c r="AW38" s="1"/>
      <c r="AX38" s="1"/>
      <c r="AY38" s="1"/>
      <c r="BO38"/>
      <c r="BP38"/>
      <c r="BQ38"/>
    </row>
    <row r="39" spans="1:69" ht="24" customHeight="1" x14ac:dyDescent="0.35">
      <c r="A39" s="2770" t="s">
        <v>1663</v>
      </c>
      <c r="B39" s="2775"/>
      <c r="C39" s="2775"/>
      <c r="D39" s="646"/>
      <c r="E39" s="646"/>
      <c r="F39" s="642" t="s">
        <v>7</v>
      </c>
      <c r="G39" s="642"/>
      <c r="AW39" s="1"/>
      <c r="AX39" s="1"/>
      <c r="AY39" s="1"/>
      <c r="BO39"/>
      <c r="BP39"/>
      <c r="BQ39"/>
    </row>
    <row r="40" spans="1:69" x14ac:dyDescent="0.35">
      <c r="A40" s="247"/>
      <c r="B40" s="5" t="s">
        <v>1664</v>
      </c>
      <c r="C40" s="103" t="s">
        <v>472</v>
      </c>
      <c r="D40" s="647">
        <v>0</v>
      </c>
      <c r="E40" s="2348">
        <v>0</v>
      </c>
      <c r="F40" s="2349">
        <v>0</v>
      </c>
      <c r="G40" s="108">
        <v>0</v>
      </c>
      <c r="AW40" s="1"/>
      <c r="AX40" s="1"/>
      <c r="AY40" s="1"/>
      <c r="BO40"/>
      <c r="BP40"/>
      <c r="BQ40"/>
    </row>
    <row r="41" spans="1:69" x14ac:dyDescent="0.35">
      <c r="A41" s="247"/>
      <c r="B41" s="5" t="s">
        <v>1665</v>
      </c>
      <c r="C41" s="103" t="s">
        <v>472</v>
      </c>
      <c r="D41" s="111">
        <v>3573300</v>
      </c>
      <c r="E41" s="2350">
        <v>3712710</v>
      </c>
      <c r="F41" s="2350">
        <v>3629051</v>
      </c>
      <c r="G41" s="111">
        <v>4773133</v>
      </c>
      <c r="AW41" s="1"/>
      <c r="AX41" s="1"/>
      <c r="AY41" s="1"/>
      <c r="BO41"/>
      <c r="BP41"/>
      <c r="BQ41"/>
    </row>
    <row r="42" spans="1:69" ht="33.65" customHeight="1" x14ac:dyDescent="0.35">
      <c r="A42" s="247"/>
      <c r="B42" s="5" t="s">
        <v>1666</v>
      </c>
      <c r="C42" s="6" t="s">
        <v>472</v>
      </c>
      <c r="D42" s="647">
        <v>0</v>
      </c>
      <c r="E42" s="2348">
        <v>0</v>
      </c>
      <c r="F42" s="2349">
        <v>0</v>
      </c>
      <c r="G42" s="108">
        <v>0</v>
      </c>
      <c r="AW42" s="1"/>
      <c r="AX42" s="1"/>
      <c r="AY42" s="1"/>
      <c r="BO42"/>
      <c r="BP42"/>
      <c r="BQ42"/>
    </row>
    <row r="43" spans="1:69" ht="31" x14ac:dyDescent="0.35">
      <c r="A43" s="2116"/>
      <c r="B43" s="748" t="s">
        <v>1667</v>
      </c>
      <c r="C43" s="748" t="s">
        <v>472</v>
      </c>
      <c r="D43" s="2117">
        <v>0</v>
      </c>
      <c r="E43" s="2351">
        <v>0</v>
      </c>
      <c r="F43" s="2352">
        <v>0</v>
      </c>
      <c r="G43" s="2118">
        <v>0</v>
      </c>
      <c r="AW43" s="1"/>
      <c r="AX43" s="1"/>
      <c r="AY43" s="1"/>
      <c r="BO43"/>
      <c r="BP43"/>
      <c r="BQ43"/>
    </row>
    <row r="44" spans="1:69" x14ac:dyDescent="0.35">
      <c r="A44" s="2200"/>
      <c r="B44" s="753" t="s">
        <v>1668</v>
      </c>
      <c r="C44" s="752" t="s">
        <v>472</v>
      </c>
      <c r="D44" s="2201">
        <v>3573300</v>
      </c>
      <c r="E44" s="2353">
        <v>3712710</v>
      </c>
      <c r="F44" s="2353">
        <v>3629051</v>
      </c>
      <c r="G44" s="2353">
        <v>4773133</v>
      </c>
      <c r="AW44" s="1"/>
      <c r="AX44" s="1"/>
      <c r="AY44" s="1"/>
      <c r="BO44"/>
      <c r="BP44"/>
      <c r="BQ44"/>
    </row>
    <row r="45" spans="1:69" ht="16" customHeight="1" x14ac:dyDescent="0.35">
      <c r="A45" s="2770" t="s">
        <v>1669</v>
      </c>
      <c r="B45" s="2775"/>
      <c r="C45" s="2775"/>
      <c r="D45" s="646"/>
      <c r="E45" s="646"/>
      <c r="F45" s="642" t="s">
        <v>7</v>
      </c>
      <c r="G45" s="642"/>
      <c r="AY45" s="1"/>
      <c r="BQ45"/>
    </row>
    <row r="46" spans="1:69" x14ac:dyDescent="0.35">
      <c r="A46" s="257"/>
      <c r="B46" s="5" t="s">
        <v>1670</v>
      </c>
      <c r="C46" s="103" t="s">
        <v>472</v>
      </c>
      <c r="D46" s="2354">
        <v>1994921</v>
      </c>
      <c r="E46" s="2355">
        <v>2274534</v>
      </c>
      <c r="F46" s="2203"/>
      <c r="G46" s="2203"/>
      <c r="AY46" s="1"/>
      <c r="BQ46"/>
    </row>
    <row r="47" spans="1:69" x14ac:dyDescent="0.35">
      <c r="A47" s="247"/>
      <c r="B47" s="6" t="s">
        <v>1671</v>
      </c>
      <c r="C47" s="103" t="s">
        <v>472</v>
      </c>
      <c r="D47" s="111">
        <v>272271</v>
      </c>
      <c r="E47" s="2355">
        <v>288438</v>
      </c>
      <c r="F47" s="2203"/>
      <c r="G47" s="2203"/>
      <c r="AY47" s="1"/>
      <c r="BQ47"/>
    </row>
    <row r="48" spans="1:69" ht="16" thickBot="1" x14ac:dyDescent="0.4">
      <c r="A48" s="266"/>
      <c r="B48" s="34" t="s">
        <v>1822</v>
      </c>
      <c r="C48" s="103" t="s">
        <v>472</v>
      </c>
      <c r="D48" s="120">
        <v>166545</v>
      </c>
      <c r="E48" s="2356">
        <v>191365</v>
      </c>
      <c r="F48" s="2204"/>
      <c r="G48" s="2204"/>
      <c r="AY48" s="1"/>
      <c r="BQ48"/>
    </row>
    <row r="49" spans="1:3" ht="16" thickTop="1" x14ac:dyDescent="0.35">
      <c r="A49" s="247"/>
      <c r="B49" s="6"/>
      <c r="C49" s="2202"/>
    </row>
  </sheetData>
  <sheetProtection algorithmName="SHA-512" hashValue="9IDYNngBizFkx0lb/ZW6+rIQ+lRDmdTCXApVCVphqe7xjZYiq1OqpbrLFIghGCegqEpkJdenbItR8O1Mh6IJrA==" saltValue="rMv2lWLZssL9PQNoWp2FsA==" spinCount="100000" sheet="1" objects="1" scenarios="1"/>
  <mergeCells count="27">
    <mergeCell ref="A39:C39"/>
    <mergeCell ref="A45:C45"/>
    <mergeCell ref="A34:C34"/>
    <mergeCell ref="AR18:AY18"/>
    <mergeCell ref="AZ18:BG18"/>
    <mergeCell ref="A20:C20"/>
    <mergeCell ref="A21:C21"/>
    <mergeCell ref="A36:C36"/>
    <mergeCell ref="A38:C38"/>
    <mergeCell ref="A18:C18"/>
    <mergeCell ref="D18:K18"/>
    <mergeCell ref="L18:S18"/>
    <mergeCell ref="T18:AA18"/>
    <mergeCell ref="AB18:AI18"/>
    <mergeCell ref="AJ18:AQ18"/>
    <mergeCell ref="AB9:AI9"/>
    <mergeCell ref="AJ9:AQ9"/>
    <mergeCell ref="AR9:AY9"/>
    <mergeCell ref="AZ9:BG9"/>
    <mergeCell ref="A11:C11"/>
    <mergeCell ref="L9:S9"/>
    <mergeCell ref="T9:AA9"/>
    <mergeCell ref="A12:C12"/>
    <mergeCell ref="A1:C4"/>
    <mergeCell ref="A7:C7"/>
    <mergeCell ref="A9:C9"/>
    <mergeCell ref="D9:K9"/>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9">
    <tabColor theme="7" tint="0.39997558519241921"/>
    <pageSetUpPr autoPageBreaks="0"/>
  </sheetPr>
  <dimension ref="A1:L71"/>
  <sheetViews>
    <sheetView showGridLines="0" zoomScale="90" zoomScaleNormal="90" workbookViewId="0">
      <pane xSplit="3" ySplit="11" topLeftCell="D12" activePane="bottomRight" state="frozen"/>
      <selection activeCell="A29" sqref="A29:C29"/>
      <selection pane="topRight" activeCell="A29" sqref="A29:C29"/>
      <selection pane="bottomLeft" activeCell="A29" sqref="A29:C29"/>
      <selection pane="bottomRight" activeCell="D2" sqref="D2"/>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11" width="15.58203125" style="5" customWidth="1"/>
    <col min="12" max="12" width="12.5" style="5" bestFit="1" customWidth="1"/>
    <col min="13" max="16384" width="10.83203125" style="5"/>
  </cols>
  <sheetData>
    <row r="1" spans="1:10" ht="15.65" customHeight="1" x14ac:dyDescent="0.35">
      <c r="A1" s="2635" t="s">
        <v>398</v>
      </c>
      <c r="B1" s="2635"/>
      <c r="C1" s="2635"/>
      <c r="D1" s="49"/>
      <c r="E1" s="49"/>
    </row>
    <row r="2" spans="1:10" ht="15.65" customHeight="1" x14ac:dyDescent="0.35">
      <c r="A2" s="2635"/>
      <c r="B2" s="2635"/>
      <c r="C2" s="2635"/>
      <c r="D2" s="49"/>
      <c r="E2" s="49"/>
    </row>
    <row r="3" spans="1:10" ht="15.65" customHeight="1" x14ac:dyDescent="0.35">
      <c r="A3" s="2635"/>
      <c r="B3" s="2635"/>
      <c r="C3" s="2635"/>
      <c r="D3" s="49"/>
      <c r="E3" s="49"/>
    </row>
    <row r="4" spans="1:10" ht="15.65" customHeight="1" x14ac:dyDescent="0.35">
      <c r="A4" s="2635"/>
      <c r="B4" s="2635"/>
      <c r="C4" s="2635"/>
      <c r="D4" s="49"/>
      <c r="E4" s="49"/>
    </row>
    <row r="5" spans="1:10" ht="15.65" customHeight="1" x14ac:dyDescent="0.35"/>
    <row r="6" spans="1:10" ht="15.65" customHeight="1" x14ac:dyDescent="0.35"/>
    <row r="7" spans="1:10" ht="15.75" customHeight="1" x14ac:dyDescent="0.35">
      <c r="A7" s="2687" t="s">
        <v>432</v>
      </c>
      <c r="B7" s="2687"/>
      <c r="C7" s="2687"/>
      <c r="D7" s="45"/>
      <c r="E7" s="45"/>
    </row>
    <row r="8" spans="1:10" ht="15.65" customHeight="1" thickBot="1" x14ac:dyDescent="0.4">
      <c r="A8" s="42"/>
      <c r="B8" s="42"/>
      <c r="C8" s="42"/>
      <c r="D8" s="45"/>
      <c r="E8" s="45"/>
    </row>
    <row r="9" spans="1:10" s="218" customFormat="1" ht="30" customHeight="1" thickTop="1" x14ac:dyDescent="0.35">
      <c r="A9" s="2688" t="s">
        <v>400</v>
      </c>
      <c r="B9" s="2690"/>
      <c r="C9" s="2690"/>
      <c r="D9" s="106">
        <v>2024</v>
      </c>
      <c r="E9" s="106">
        <v>2023</v>
      </c>
      <c r="F9" s="106">
        <v>2022</v>
      </c>
      <c r="G9" s="106">
        <v>2021</v>
      </c>
      <c r="H9" s="106">
        <v>2020</v>
      </c>
      <c r="I9" s="106">
        <v>2019</v>
      </c>
      <c r="J9" s="107">
        <v>2018</v>
      </c>
    </row>
    <row r="10" spans="1:10" s="89" customFormat="1" ht="40" customHeight="1" x14ac:dyDescent="0.35">
      <c r="A10" s="591" t="s">
        <v>401</v>
      </c>
      <c r="B10" s="621" t="s">
        <v>402</v>
      </c>
      <c r="C10" s="621" t="s">
        <v>403</v>
      </c>
      <c r="D10" s="592" t="s">
        <v>372</v>
      </c>
      <c r="E10" s="592" t="s">
        <v>372</v>
      </c>
      <c r="F10" s="592" t="s">
        <v>372</v>
      </c>
      <c r="G10" s="592" t="s">
        <v>372</v>
      </c>
      <c r="H10" s="592" t="s">
        <v>372</v>
      </c>
      <c r="I10" s="592" t="s">
        <v>372</v>
      </c>
      <c r="J10" s="593" t="s">
        <v>372</v>
      </c>
    </row>
    <row r="11" spans="1:10" s="65" customFormat="1" ht="27" customHeight="1" x14ac:dyDescent="0.4">
      <c r="A11" s="2773" t="s">
        <v>433</v>
      </c>
      <c r="B11" s="2774"/>
      <c r="C11" s="2774"/>
      <c r="D11" s="645"/>
      <c r="E11" s="645"/>
      <c r="F11" s="637" t="s">
        <v>7</v>
      </c>
      <c r="G11" s="638"/>
      <c r="H11" s="638"/>
      <c r="I11" s="638"/>
      <c r="J11" s="639"/>
    </row>
    <row r="12" spans="1:10" ht="24" customHeight="1" x14ac:dyDescent="0.35">
      <c r="A12" s="2770" t="s">
        <v>434</v>
      </c>
      <c r="B12" s="2775"/>
      <c r="C12" s="2775"/>
      <c r="D12" s="646"/>
      <c r="E12" s="646"/>
      <c r="F12" s="642" t="s">
        <v>7</v>
      </c>
      <c r="G12" s="643"/>
      <c r="H12" s="643"/>
      <c r="I12" s="643"/>
      <c r="J12" s="644"/>
    </row>
    <row r="13" spans="1:10" ht="31.5" customHeight="1" x14ac:dyDescent="0.35">
      <c r="A13" s="247" t="s">
        <v>142</v>
      </c>
      <c r="B13" s="5" t="s">
        <v>435</v>
      </c>
      <c r="C13" s="6" t="s">
        <v>1956</v>
      </c>
      <c r="D13" s="647">
        <v>0</v>
      </c>
      <c r="E13" s="647">
        <v>0</v>
      </c>
      <c r="F13" s="108">
        <v>0</v>
      </c>
      <c r="G13" s="109">
        <v>0</v>
      </c>
      <c r="H13" s="109">
        <v>0</v>
      </c>
      <c r="I13" s="109">
        <v>0</v>
      </c>
      <c r="J13" s="110">
        <v>0</v>
      </c>
    </row>
    <row r="14" spans="1:10" s="6" customFormat="1" ht="31.5" customHeight="1" x14ac:dyDescent="0.35">
      <c r="A14" s="2114" t="s">
        <v>142</v>
      </c>
      <c r="B14" s="58" t="s">
        <v>436</v>
      </c>
      <c r="C14" s="478" t="s">
        <v>1957</v>
      </c>
      <c r="D14" s="2121">
        <v>11</v>
      </c>
      <c r="E14" s="2121">
        <v>11</v>
      </c>
      <c r="F14" s="2122">
        <v>10</v>
      </c>
      <c r="G14" s="2123">
        <v>10</v>
      </c>
      <c r="H14" s="2123">
        <v>10</v>
      </c>
      <c r="I14" s="2123">
        <v>11</v>
      </c>
      <c r="J14" s="2124">
        <v>11</v>
      </c>
    </row>
    <row r="15" spans="1:10" ht="31.5" customHeight="1" x14ac:dyDescent="0.35">
      <c r="A15" s="247" t="s">
        <v>142</v>
      </c>
      <c r="B15" s="5" t="s">
        <v>437</v>
      </c>
      <c r="C15" s="6" t="s">
        <v>1957</v>
      </c>
      <c r="D15" s="647">
        <v>6</v>
      </c>
      <c r="E15" s="647">
        <v>6</v>
      </c>
      <c r="F15" s="108">
        <v>6</v>
      </c>
      <c r="G15" s="109">
        <v>6</v>
      </c>
      <c r="H15" s="109">
        <v>6</v>
      </c>
      <c r="I15" s="109">
        <v>7</v>
      </c>
      <c r="J15" s="110">
        <v>5</v>
      </c>
    </row>
    <row r="16" spans="1:10" s="6" customFormat="1" ht="31.5" customHeight="1" x14ac:dyDescent="0.35">
      <c r="A16" s="2116" t="s">
        <v>142</v>
      </c>
      <c r="B16" s="748" t="s">
        <v>438</v>
      </c>
      <c r="C16" s="748" t="s">
        <v>1957</v>
      </c>
      <c r="D16" s="2117">
        <v>5</v>
      </c>
      <c r="E16" s="2117">
        <v>5</v>
      </c>
      <c r="F16" s="2118">
        <v>4</v>
      </c>
      <c r="G16" s="2119">
        <v>4</v>
      </c>
      <c r="H16" s="2119">
        <v>4</v>
      </c>
      <c r="I16" s="2119">
        <v>4</v>
      </c>
      <c r="J16" s="2120">
        <v>5</v>
      </c>
    </row>
    <row r="17" spans="1:12" ht="31.5" customHeight="1" x14ac:dyDescent="0.35">
      <c r="A17" s="256"/>
      <c r="B17" s="5" t="s">
        <v>439</v>
      </c>
      <c r="C17" s="6" t="s">
        <v>1957</v>
      </c>
      <c r="D17" s="647">
        <v>11</v>
      </c>
      <c r="E17" s="647">
        <v>11</v>
      </c>
      <c r="F17" s="108">
        <v>10</v>
      </c>
      <c r="G17" s="109">
        <v>10</v>
      </c>
      <c r="H17" s="109">
        <v>10</v>
      </c>
      <c r="I17" s="109">
        <v>11</v>
      </c>
      <c r="J17" s="110">
        <v>11</v>
      </c>
    </row>
    <row r="18" spans="1:12" ht="20.149999999999999" customHeight="1" x14ac:dyDescent="0.35">
      <c r="A18" s="2783" t="s">
        <v>440</v>
      </c>
      <c r="B18" s="2784"/>
      <c r="C18" s="2784"/>
      <c r="D18" s="1332"/>
      <c r="E18" s="1332"/>
      <c r="F18" s="1315"/>
      <c r="G18" s="1333"/>
      <c r="H18" s="1333"/>
      <c r="I18" s="1333"/>
      <c r="J18" s="1334"/>
    </row>
    <row r="19" spans="1:12" ht="31.5" customHeight="1" x14ac:dyDescent="0.35">
      <c r="A19" s="247" t="s">
        <v>142</v>
      </c>
      <c r="B19" s="5" t="s">
        <v>441</v>
      </c>
      <c r="C19" s="6" t="s">
        <v>1957</v>
      </c>
      <c r="D19" s="648">
        <v>5</v>
      </c>
      <c r="E19" s="648">
        <v>5</v>
      </c>
      <c r="F19" s="111">
        <v>3</v>
      </c>
      <c r="G19" s="112">
        <v>3</v>
      </c>
      <c r="H19" s="112">
        <v>2</v>
      </c>
      <c r="I19" s="112">
        <v>2</v>
      </c>
      <c r="J19" s="113">
        <v>2</v>
      </c>
    </row>
    <row r="20" spans="1:12" ht="31.5" customHeight="1" x14ac:dyDescent="0.35">
      <c r="A20" s="247" t="s">
        <v>142</v>
      </c>
      <c r="B20" s="5" t="s">
        <v>442</v>
      </c>
      <c r="C20" s="6" t="s">
        <v>1957</v>
      </c>
      <c r="D20" s="648">
        <v>6</v>
      </c>
      <c r="E20" s="648">
        <v>6</v>
      </c>
      <c r="F20" s="111">
        <v>7</v>
      </c>
      <c r="G20" s="112">
        <v>7</v>
      </c>
      <c r="H20" s="112">
        <v>8</v>
      </c>
      <c r="I20" s="112">
        <v>9</v>
      </c>
      <c r="J20" s="113">
        <v>9</v>
      </c>
    </row>
    <row r="21" spans="1:12" ht="24" customHeight="1" x14ac:dyDescent="0.35">
      <c r="A21" s="2770" t="s">
        <v>443</v>
      </c>
      <c r="B21" s="2775"/>
      <c r="C21" s="2775"/>
      <c r="D21" s="646"/>
      <c r="E21" s="646"/>
      <c r="F21" s="643" t="s">
        <v>7</v>
      </c>
      <c r="G21" s="643"/>
      <c r="H21" s="643"/>
      <c r="I21" s="643"/>
      <c r="J21" s="644"/>
    </row>
    <row r="22" spans="1:12" x14ac:dyDescent="0.35">
      <c r="A22" s="257"/>
      <c r="B22" s="5" t="s">
        <v>444</v>
      </c>
      <c r="C22" s="5" t="s">
        <v>1518</v>
      </c>
      <c r="D22" s="2522">
        <v>10.545450000000001</v>
      </c>
      <c r="E22" s="2522">
        <v>11</v>
      </c>
      <c r="F22" s="2523">
        <v>10.5</v>
      </c>
      <c r="G22" s="2524">
        <v>9.5</v>
      </c>
      <c r="H22" s="2524">
        <v>9.5</v>
      </c>
      <c r="I22" s="2524">
        <v>11.72</v>
      </c>
      <c r="J22" s="2525">
        <v>11.81</v>
      </c>
    </row>
    <row r="23" spans="1:12" s="6" customFormat="1" ht="31.5" customHeight="1" x14ac:dyDescent="0.35">
      <c r="A23" s="247" t="s">
        <v>142</v>
      </c>
      <c r="B23" s="6" t="s">
        <v>445</v>
      </c>
      <c r="C23" s="103" t="s">
        <v>1957</v>
      </c>
      <c r="D23" s="103">
        <v>5</v>
      </c>
      <c r="E23" s="103">
        <v>5</v>
      </c>
      <c r="F23" s="111">
        <v>3</v>
      </c>
      <c r="G23" s="112">
        <v>4</v>
      </c>
      <c r="H23" s="112">
        <v>3</v>
      </c>
      <c r="I23" s="112">
        <v>3</v>
      </c>
      <c r="J23" s="113">
        <v>3</v>
      </c>
    </row>
    <row r="24" spans="1:12" s="6" customFormat="1" ht="31.5" customHeight="1" x14ac:dyDescent="0.35">
      <c r="A24" s="247" t="s">
        <v>142</v>
      </c>
      <c r="B24" s="6" t="s">
        <v>446</v>
      </c>
      <c r="C24" s="103" t="s">
        <v>1957</v>
      </c>
      <c r="D24" s="103">
        <v>1</v>
      </c>
      <c r="E24" s="103">
        <v>3</v>
      </c>
      <c r="F24" s="111">
        <v>3</v>
      </c>
      <c r="G24" s="112">
        <v>3</v>
      </c>
      <c r="H24" s="112">
        <v>4</v>
      </c>
      <c r="I24" s="112">
        <v>4</v>
      </c>
      <c r="J24" s="113">
        <v>3</v>
      </c>
    </row>
    <row r="25" spans="1:12" s="6" customFormat="1" ht="31.5" customHeight="1" x14ac:dyDescent="0.35">
      <c r="A25" s="247" t="s">
        <v>142</v>
      </c>
      <c r="B25" s="6" t="s">
        <v>447</v>
      </c>
      <c r="C25" s="103" t="s">
        <v>1957</v>
      </c>
      <c r="D25" s="103">
        <v>5</v>
      </c>
      <c r="E25" s="103">
        <v>3</v>
      </c>
      <c r="F25" s="111">
        <v>4</v>
      </c>
      <c r="G25" s="112">
        <v>3</v>
      </c>
      <c r="H25" s="112">
        <v>3</v>
      </c>
      <c r="I25" s="112">
        <v>4</v>
      </c>
      <c r="J25" s="113">
        <v>5</v>
      </c>
    </row>
    <row r="26" spans="1:12" s="6" customFormat="1" ht="20.149999999999999" customHeight="1" x14ac:dyDescent="0.35">
      <c r="A26" s="2783" t="s">
        <v>448</v>
      </c>
      <c r="B26" s="2784"/>
      <c r="C26" s="2784"/>
      <c r="D26" s="1335"/>
      <c r="E26" s="1335"/>
      <c r="F26" s="1336" t="s">
        <v>7</v>
      </c>
      <c r="G26" s="1336"/>
      <c r="H26" s="1336"/>
      <c r="I26" s="1336"/>
      <c r="J26" s="1337"/>
    </row>
    <row r="27" spans="1:12" s="6" customFormat="1" x14ac:dyDescent="0.35">
      <c r="A27" s="247" t="s">
        <v>333</v>
      </c>
      <c r="B27" s="6" t="s">
        <v>449</v>
      </c>
      <c r="C27" s="6" t="s">
        <v>450</v>
      </c>
      <c r="D27" s="117">
        <v>0</v>
      </c>
      <c r="E27" s="117">
        <v>0</v>
      </c>
      <c r="F27" s="114">
        <v>0</v>
      </c>
      <c r="G27" s="115">
        <v>0</v>
      </c>
      <c r="H27" s="115">
        <v>0</v>
      </c>
      <c r="I27" s="115">
        <v>0</v>
      </c>
      <c r="J27" s="116">
        <v>0</v>
      </c>
    </row>
    <row r="28" spans="1:12" s="6" customFormat="1" x14ac:dyDescent="0.35">
      <c r="A28" s="247" t="s">
        <v>333</v>
      </c>
      <c r="B28" s="6" t="s">
        <v>451</v>
      </c>
      <c r="C28" s="6" t="s">
        <v>450</v>
      </c>
      <c r="D28" s="117">
        <v>0</v>
      </c>
      <c r="E28" s="117">
        <v>0</v>
      </c>
      <c r="F28" s="114">
        <v>0</v>
      </c>
      <c r="G28" s="115">
        <v>0</v>
      </c>
      <c r="H28" s="115">
        <v>0</v>
      </c>
      <c r="I28" s="115">
        <v>0</v>
      </c>
      <c r="J28" s="116">
        <v>0</v>
      </c>
    </row>
    <row r="29" spans="1:12" s="6" customFormat="1" x14ac:dyDescent="0.35">
      <c r="A29" s="247" t="s">
        <v>333</v>
      </c>
      <c r="B29" s="6" t="s">
        <v>452</v>
      </c>
      <c r="C29" s="6" t="s">
        <v>450</v>
      </c>
      <c r="D29" s="117">
        <v>1</v>
      </c>
      <c r="E29" s="117">
        <v>1</v>
      </c>
      <c r="F29" s="114">
        <v>1</v>
      </c>
      <c r="G29" s="117">
        <v>1</v>
      </c>
      <c r="H29" s="117">
        <v>1</v>
      </c>
      <c r="I29" s="117">
        <v>1</v>
      </c>
      <c r="J29" s="118">
        <v>1</v>
      </c>
    </row>
    <row r="30" spans="1:12" ht="20.149999999999999" customHeight="1" x14ac:dyDescent="0.35">
      <c r="A30" s="2783" t="s">
        <v>453</v>
      </c>
      <c r="B30" s="2784"/>
      <c r="C30" s="2784"/>
      <c r="D30" s="1335"/>
      <c r="E30" s="1335"/>
      <c r="F30" s="1336" t="s">
        <v>7</v>
      </c>
      <c r="G30" s="1336"/>
      <c r="H30" s="1336"/>
      <c r="I30" s="1336"/>
      <c r="J30" s="1337"/>
    </row>
    <row r="31" spans="1:12" s="6" customFormat="1" x14ac:dyDescent="0.35">
      <c r="A31" s="247" t="s">
        <v>333</v>
      </c>
      <c r="B31" s="5" t="s">
        <v>441</v>
      </c>
      <c r="C31" s="5" t="s">
        <v>450</v>
      </c>
      <c r="D31" s="1668">
        <v>0.45454545454545453</v>
      </c>
      <c r="E31" s="1668">
        <f>E19/(E19+E20)</f>
        <v>0.45454545454545453</v>
      </c>
      <c r="F31" s="114">
        <v>0.3</v>
      </c>
      <c r="G31" s="117">
        <v>0.3</v>
      </c>
      <c r="H31" s="117">
        <v>0.2</v>
      </c>
      <c r="I31" s="117">
        <v>0.18181818181818182</v>
      </c>
      <c r="J31" s="118">
        <v>0.18181818181818182</v>
      </c>
      <c r="L31" s="80"/>
    </row>
    <row r="32" spans="1:12" s="6" customFormat="1" x14ac:dyDescent="0.35">
      <c r="A32" s="247" t="s">
        <v>333</v>
      </c>
      <c r="B32" s="5" t="s">
        <v>442</v>
      </c>
      <c r="C32" s="5" t="s">
        <v>450</v>
      </c>
      <c r="D32" s="1668">
        <v>0.54545454545454541</v>
      </c>
      <c r="E32" s="1668">
        <f>E20/(E19+E20)</f>
        <v>0.54545454545454541</v>
      </c>
      <c r="F32" s="114">
        <v>0.7</v>
      </c>
      <c r="G32" s="117">
        <v>0.7</v>
      </c>
      <c r="H32" s="117">
        <v>0.8</v>
      </c>
      <c r="I32" s="117">
        <v>0.81818181818181823</v>
      </c>
      <c r="J32" s="118">
        <v>0.81818181818181823</v>
      </c>
      <c r="L32" s="236"/>
    </row>
    <row r="33" spans="1:10" ht="24" customHeight="1" x14ac:dyDescent="0.35">
      <c r="A33" s="2770" t="s">
        <v>454</v>
      </c>
      <c r="B33" s="2775"/>
      <c r="C33" s="2775"/>
      <c r="D33" s="646"/>
      <c r="E33" s="646"/>
      <c r="F33" s="643" t="s">
        <v>7</v>
      </c>
      <c r="G33" s="643"/>
      <c r="H33" s="643"/>
      <c r="I33" s="643"/>
      <c r="J33" s="644"/>
    </row>
    <row r="34" spans="1:10" ht="35.15" customHeight="1" x14ac:dyDescent="0.35">
      <c r="A34" s="251"/>
      <c r="B34" s="5" t="s">
        <v>455</v>
      </c>
      <c r="C34" s="5" t="s">
        <v>456</v>
      </c>
      <c r="D34" s="1668">
        <v>0.93939393939393945</v>
      </c>
      <c r="E34" s="1668">
        <v>0.97</v>
      </c>
      <c r="F34" s="114">
        <v>0.97</v>
      </c>
      <c r="G34" s="117">
        <v>0.98</v>
      </c>
      <c r="H34" s="117">
        <v>0.98</v>
      </c>
      <c r="I34" s="117">
        <v>0.79</v>
      </c>
      <c r="J34" s="118">
        <v>0.95</v>
      </c>
    </row>
    <row r="35" spans="1:10" ht="35.15" customHeight="1" x14ac:dyDescent="0.35">
      <c r="A35" s="251"/>
      <c r="B35" s="5" t="s">
        <v>1753</v>
      </c>
      <c r="C35" s="5" t="s">
        <v>457</v>
      </c>
      <c r="D35" s="648">
        <v>10</v>
      </c>
      <c r="E35" s="648">
        <v>9</v>
      </c>
      <c r="F35" s="111">
        <v>9</v>
      </c>
      <c r="G35" s="112">
        <v>9</v>
      </c>
      <c r="H35" s="112">
        <v>8</v>
      </c>
      <c r="I35" s="112">
        <v>5</v>
      </c>
      <c r="J35" s="113">
        <v>10</v>
      </c>
    </row>
    <row r="36" spans="1:10" ht="24" customHeight="1" x14ac:dyDescent="0.35">
      <c r="A36" s="2770" t="s">
        <v>458</v>
      </c>
      <c r="B36" s="2775"/>
      <c r="C36" s="2782"/>
      <c r="D36" s="501"/>
      <c r="E36" s="501"/>
      <c r="F36" s="643" t="s">
        <v>7</v>
      </c>
      <c r="G36" s="643"/>
      <c r="H36" s="643"/>
      <c r="I36" s="643"/>
      <c r="J36" s="644"/>
    </row>
    <row r="37" spans="1:10" ht="35.15" customHeight="1" thickBot="1" x14ac:dyDescent="0.4">
      <c r="A37" s="1696" t="s">
        <v>142</v>
      </c>
      <c r="B37" s="14" t="s">
        <v>459</v>
      </c>
      <c r="C37" s="105" t="s">
        <v>457</v>
      </c>
      <c r="D37" s="105">
        <v>6</v>
      </c>
      <c r="E37" s="105">
        <v>6</v>
      </c>
      <c r="F37" s="119">
        <v>6</v>
      </c>
      <c r="G37" s="120">
        <v>6</v>
      </c>
      <c r="H37" s="120">
        <v>7</v>
      </c>
      <c r="I37" s="120">
        <v>8</v>
      </c>
      <c r="J37" s="121">
        <v>8</v>
      </c>
    </row>
    <row r="38" spans="1:10" ht="16" thickTop="1" x14ac:dyDescent="0.35"/>
    <row r="40" spans="1:10" ht="140.5" customHeight="1" x14ac:dyDescent="0.35">
      <c r="A40" s="2781" t="s">
        <v>1752</v>
      </c>
      <c r="B40" s="2781"/>
      <c r="C40" s="2781"/>
      <c r="D40" s="42"/>
      <c r="E40" s="42"/>
    </row>
    <row r="41" spans="1:10" s="572" customFormat="1" x14ac:dyDescent="0.35">
      <c r="A41" s="259"/>
    </row>
    <row r="42" spans="1:10" s="565" customFormat="1" x14ac:dyDescent="0.35">
      <c r="A42" s="246"/>
    </row>
    <row r="43" spans="1:10" s="565" customFormat="1" x14ac:dyDescent="0.35">
      <c r="A43" s="246"/>
    </row>
    <row r="44" spans="1:10" s="565" customFormat="1" x14ac:dyDescent="0.35">
      <c r="A44" s="246"/>
    </row>
    <row r="45" spans="1:10" s="572" customFormat="1" x14ac:dyDescent="0.35">
      <c r="A45" s="259"/>
    </row>
    <row r="46" spans="1:10" s="565" customFormat="1" x14ac:dyDescent="0.35">
      <c r="A46" s="246"/>
    </row>
    <row r="47" spans="1:10" s="565" customFormat="1" x14ac:dyDescent="0.35">
      <c r="A47" s="246"/>
    </row>
    <row r="48" spans="1:10" s="572" customFormat="1" x14ac:dyDescent="0.35">
      <c r="A48" s="259"/>
    </row>
    <row r="49" spans="1:1" s="565" customFormat="1" x14ac:dyDescent="0.35">
      <c r="A49" s="246"/>
    </row>
    <row r="50" spans="1:1" s="572" customFormat="1" x14ac:dyDescent="0.35">
      <c r="A50" s="259"/>
    </row>
    <row r="51" spans="1:1" s="572" customFormat="1" x14ac:dyDescent="0.35">
      <c r="A51" s="259"/>
    </row>
    <row r="52" spans="1:1" s="572" customFormat="1" x14ac:dyDescent="0.35">
      <c r="A52" s="259"/>
    </row>
    <row r="53" spans="1:1" s="572" customFormat="1" x14ac:dyDescent="0.35">
      <c r="A53" s="259"/>
    </row>
    <row r="54" spans="1:1" s="572" customFormat="1" x14ac:dyDescent="0.35">
      <c r="A54" s="259"/>
    </row>
    <row r="55" spans="1:1" s="565" customFormat="1" x14ac:dyDescent="0.35">
      <c r="A55" s="246"/>
    </row>
    <row r="56" spans="1:1" s="565" customFormat="1" ht="15.75" customHeight="1" x14ac:dyDescent="0.35">
      <c r="A56" s="246"/>
    </row>
    <row r="57" spans="1:1" s="565" customFormat="1" x14ac:dyDescent="0.35">
      <c r="A57" s="246"/>
    </row>
    <row r="58" spans="1:1" s="565" customFormat="1" x14ac:dyDescent="0.35">
      <c r="A58" s="246"/>
    </row>
    <row r="59" spans="1:1" s="565" customFormat="1" x14ac:dyDescent="0.35">
      <c r="A59" s="246"/>
    </row>
    <row r="60" spans="1:1" s="565" customFormat="1" x14ac:dyDescent="0.35">
      <c r="A60" s="246"/>
    </row>
    <row r="61" spans="1:1" s="565" customFormat="1" x14ac:dyDescent="0.35">
      <c r="A61" s="246"/>
    </row>
    <row r="62" spans="1:1" s="565" customFormat="1" x14ac:dyDescent="0.35">
      <c r="A62" s="246"/>
    </row>
    <row r="63" spans="1:1" s="572" customFormat="1" x14ac:dyDescent="0.35">
      <c r="A63" s="259"/>
    </row>
    <row r="64" spans="1:1" s="565" customFormat="1" x14ac:dyDescent="0.35">
      <c r="A64" s="246"/>
    </row>
    <row r="65" spans="1:1" s="565" customFormat="1" x14ac:dyDescent="0.35">
      <c r="A65" s="246"/>
    </row>
    <row r="66" spans="1:1" s="565" customFormat="1" x14ac:dyDescent="0.35">
      <c r="A66" s="246"/>
    </row>
    <row r="67" spans="1:1" s="565" customFormat="1" x14ac:dyDescent="0.35">
      <c r="A67" s="246"/>
    </row>
    <row r="68" spans="1:1" s="565" customFormat="1" x14ac:dyDescent="0.35">
      <c r="A68" s="246"/>
    </row>
    <row r="69" spans="1:1" s="565" customFormat="1" x14ac:dyDescent="0.35">
      <c r="A69" s="246"/>
    </row>
    <row r="70" spans="1:1" s="572" customFormat="1" x14ac:dyDescent="0.35">
      <c r="A70" s="259"/>
    </row>
    <row r="71" spans="1:1" s="572" customFormat="1" ht="46.5" customHeight="1" x14ac:dyDescent="0.35">
      <c r="A71" s="259"/>
    </row>
  </sheetData>
  <sheetProtection algorithmName="SHA-512" hashValue="agdXEAC4dAf3pUMB+h4D9yrn4H9UKrF0dKs6s0FPLaZ62R/CEUUMTvdZG91nkqmFSqbMzPegNc1vFU3gFBukHg==" saltValue="esaYqWCcGBg4sJbFBGPV8g==" spinCount="100000" sheet="1" formatCells="0" formatColumns="0" formatRows="0" insertColumns="0" insertRows="0" insertHyperlinks="0" deleteColumns="0" deleteRows="0" sort="0" autoFilter="0" pivotTables="0"/>
  <mergeCells count="12">
    <mergeCell ref="A1:C4"/>
    <mergeCell ref="A7:C7"/>
    <mergeCell ref="A9:C9"/>
    <mergeCell ref="A40:C40"/>
    <mergeCell ref="A33:C33"/>
    <mergeCell ref="A21:C21"/>
    <mergeCell ref="A36:C36"/>
    <mergeCell ref="A11:C11"/>
    <mergeCell ref="A12:C12"/>
    <mergeCell ref="A26:C26"/>
    <mergeCell ref="A30:C30"/>
    <mergeCell ref="A18:C18"/>
  </mergeCells>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CF0927-4C0F-4191-AAC3-A602A067D045}">
  <sheetPr>
    <tabColor theme="7" tint="0.39997558519241921"/>
    <pageSetUpPr autoPageBreaks="0"/>
  </sheetPr>
  <dimension ref="A1:BG104"/>
  <sheetViews>
    <sheetView showGridLines="0" zoomScale="90" zoomScaleNormal="90" workbookViewId="0">
      <pane xSplit="3" topLeftCell="D1" activePane="topRight" state="frozen"/>
      <selection activeCell="B13" sqref="B13"/>
      <selection pane="topRight" activeCell="D5" sqref="D5"/>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175" width="15.58203125" style="5" customWidth="1"/>
    <col min="176" max="16384" width="10.83203125" style="5"/>
  </cols>
  <sheetData>
    <row r="1" spans="1:25" ht="15.65" customHeight="1" x14ac:dyDescent="0.35">
      <c r="A1" s="2635" t="s">
        <v>398</v>
      </c>
      <c r="B1" s="2635"/>
      <c r="C1" s="2635"/>
      <c r="D1" s="453"/>
      <c r="E1" s="453"/>
      <c r="F1" s="453"/>
      <c r="G1" s="453"/>
      <c r="H1" s="453"/>
      <c r="I1" s="453"/>
      <c r="J1" s="453"/>
      <c r="K1" s="453"/>
      <c r="L1" s="453"/>
      <c r="M1" s="453"/>
      <c r="N1" s="453"/>
      <c r="O1" s="453"/>
      <c r="P1" s="453"/>
      <c r="Q1" s="453"/>
      <c r="R1" s="453"/>
      <c r="S1" s="453"/>
      <c r="T1" s="39"/>
      <c r="U1" s="39"/>
      <c r="V1" s="39"/>
      <c r="W1" s="39"/>
      <c r="X1" s="39"/>
      <c r="Y1" s="39"/>
    </row>
    <row r="2" spans="1:25" ht="15.65" customHeight="1" x14ac:dyDescent="0.35">
      <c r="A2" s="2635"/>
      <c r="B2" s="2635"/>
      <c r="C2" s="2635"/>
      <c r="D2" s="453"/>
      <c r="E2" s="453"/>
      <c r="F2" s="453"/>
      <c r="G2" s="453"/>
      <c r="H2" s="453"/>
      <c r="I2" s="453"/>
      <c r="J2" s="453"/>
      <c r="K2" s="453"/>
      <c r="L2" s="453"/>
      <c r="M2" s="453"/>
      <c r="N2" s="453"/>
      <c r="O2" s="453"/>
      <c r="P2" s="453"/>
      <c r="Q2" s="453"/>
      <c r="R2" s="453"/>
      <c r="S2" s="453"/>
      <c r="T2" s="39"/>
      <c r="U2" s="39"/>
      <c r="V2" s="39"/>
      <c r="W2" s="39"/>
      <c r="X2" s="39"/>
      <c r="Y2" s="39"/>
    </row>
    <row r="3" spans="1:25" ht="15.65" customHeight="1" x14ac:dyDescent="0.35">
      <c r="A3" s="2635"/>
      <c r="B3" s="2635"/>
      <c r="C3" s="2635"/>
      <c r="D3" s="453"/>
      <c r="E3" s="453"/>
      <c r="F3" s="453"/>
      <c r="G3" s="453"/>
      <c r="H3" s="453"/>
      <c r="I3" s="453"/>
      <c r="J3" s="453"/>
      <c r="K3" s="453"/>
      <c r="L3" s="453"/>
      <c r="M3" s="453"/>
      <c r="N3" s="453"/>
      <c r="O3" s="453"/>
      <c r="P3" s="453"/>
      <c r="Q3" s="453"/>
      <c r="R3" s="453"/>
      <c r="S3" s="453"/>
      <c r="T3" s="39"/>
      <c r="U3" s="39"/>
      <c r="V3" s="39"/>
      <c r="W3" s="39"/>
      <c r="X3" s="39"/>
      <c r="Y3" s="39"/>
    </row>
    <row r="4" spans="1:25" ht="15.65" customHeight="1" x14ac:dyDescent="0.35">
      <c r="A4" s="2635"/>
      <c r="B4" s="2635"/>
      <c r="C4" s="2635"/>
      <c r="D4" s="453"/>
      <c r="E4" s="453"/>
      <c r="F4" s="453"/>
      <c r="G4" s="453"/>
      <c r="H4" s="453"/>
      <c r="I4" s="453"/>
      <c r="J4" s="453"/>
      <c r="K4" s="453"/>
      <c r="L4" s="453"/>
      <c r="M4" s="453"/>
      <c r="N4" s="453"/>
      <c r="O4" s="453"/>
      <c r="P4" s="453"/>
      <c r="Q4" s="453"/>
      <c r="R4" s="453"/>
      <c r="S4" s="453"/>
      <c r="T4" s="39"/>
      <c r="U4" s="39"/>
      <c r="V4" s="39"/>
      <c r="W4" s="39"/>
      <c r="X4" s="39"/>
      <c r="Y4" s="39"/>
    </row>
    <row r="5" spans="1:25" ht="15.65" customHeight="1" x14ac:dyDescent="0.35">
      <c r="D5" s="39"/>
      <c r="E5" s="39"/>
      <c r="F5" s="39"/>
      <c r="G5" s="39"/>
      <c r="H5" s="39"/>
      <c r="I5" s="39"/>
      <c r="J5" s="39"/>
      <c r="K5" s="39"/>
      <c r="L5" s="39"/>
      <c r="M5" s="39"/>
      <c r="N5" s="39"/>
      <c r="O5" s="39"/>
      <c r="P5" s="39"/>
      <c r="Q5" s="39"/>
      <c r="R5" s="39"/>
      <c r="S5" s="39"/>
      <c r="T5" s="39"/>
      <c r="U5" s="39"/>
      <c r="V5" s="39"/>
      <c r="W5" s="39"/>
      <c r="X5" s="39"/>
      <c r="Y5" s="39"/>
    </row>
    <row r="6" spans="1:25" ht="15.65" customHeight="1" x14ac:dyDescent="0.35">
      <c r="D6" s="39"/>
      <c r="E6" s="39"/>
      <c r="F6" s="39"/>
      <c r="G6" s="39"/>
      <c r="H6" s="39"/>
      <c r="I6" s="39"/>
      <c r="J6" s="39"/>
      <c r="K6" s="39"/>
      <c r="L6" s="39"/>
      <c r="M6" s="39"/>
      <c r="N6" s="39"/>
      <c r="O6" s="39"/>
      <c r="P6" s="39"/>
      <c r="Q6" s="39"/>
      <c r="R6" s="39"/>
      <c r="S6" s="39"/>
      <c r="T6" s="39"/>
      <c r="U6" s="39"/>
      <c r="V6" s="39"/>
      <c r="W6" s="39"/>
      <c r="X6" s="39"/>
      <c r="Y6" s="39"/>
    </row>
    <row r="7" spans="1:25" ht="31.5" customHeight="1" x14ac:dyDescent="0.35">
      <c r="A7" s="2687" t="s">
        <v>460</v>
      </c>
      <c r="B7" s="2687"/>
      <c r="C7" s="2687"/>
      <c r="D7" s="451"/>
      <c r="E7" s="454"/>
      <c r="F7" s="454"/>
      <c r="G7" s="451"/>
      <c r="H7" s="451"/>
      <c r="I7" s="451"/>
      <c r="J7" s="451"/>
      <c r="K7" s="451"/>
      <c r="L7" s="451"/>
      <c r="M7" s="454"/>
      <c r="N7" s="454"/>
      <c r="O7" s="451"/>
      <c r="P7" s="451"/>
      <c r="Q7" s="451"/>
      <c r="R7" s="451"/>
      <c r="S7" s="451"/>
      <c r="T7" s="39"/>
      <c r="U7" s="39"/>
      <c r="V7" s="39"/>
      <c r="W7" s="39"/>
      <c r="X7" s="39"/>
      <c r="Y7" s="39"/>
    </row>
    <row r="8" spans="1:25" ht="15.65" customHeight="1" thickBot="1" x14ac:dyDescent="0.4">
      <c r="D8" s="39"/>
      <c r="E8" s="39"/>
      <c r="F8" s="39"/>
      <c r="G8" s="39"/>
      <c r="H8" s="39"/>
      <c r="I8" s="39"/>
      <c r="J8" s="39"/>
      <c r="K8" s="39"/>
      <c r="L8" s="39"/>
      <c r="M8" s="39"/>
      <c r="N8" s="39"/>
      <c r="O8" s="39"/>
      <c r="P8" s="39"/>
      <c r="Q8" s="39"/>
      <c r="R8" s="39"/>
      <c r="S8" s="39"/>
      <c r="T8" s="39"/>
      <c r="U8" s="39"/>
      <c r="V8" s="39"/>
      <c r="W8" s="39"/>
      <c r="X8" s="39"/>
      <c r="Y8" s="39"/>
    </row>
    <row r="9" spans="1:25" ht="30" customHeight="1" thickTop="1" x14ac:dyDescent="0.35">
      <c r="A9" s="2688" t="s">
        <v>400</v>
      </c>
      <c r="B9" s="2690"/>
      <c r="C9" s="2690"/>
      <c r="D9" s="2785">
        <v>2024</v>
      </c>
      <c r="E9" s="2786"/>
      <c r="F9" s="2786"/>
      <c r="G9" s="2786"/>
      <c r="H9" s="2786"/>
      <c r="I9" s="2786"/>
      <c r="J9" s="2786"/>
      <c r="K9" s="2787"/>
      <c r="L9" s="2785">
        <v>2023</v>
      </c>
      <c r="M9" s="2786"/>
      <c r="N9" s="2786"/>
      <c r="O9" s="2786"/>
      <c r="P9" s="2786"/>
      <c r="Q9" s="2786"/>
      <c r="R9" s="2786"/>
      <c r="S9" s="2787"/>
    </row>
    <row r="10" spans="1:25" ht="40" customHeight="1" x14ac:dyDescent="0.35">
      <c r="A10" s="63" t="s">
        <v>401</v>
      </c>
      <c r="B10" s="273" t="s">
        <v>402</v>
      </c>
      <c r="C10" s="273" t="s">
        <v>403</v>
      </c>
      <c r="D10" s="212" t="s">
        <v>404</v>
      </c>
      <c r="E10" s="213" t="s">
        <v>405</v>
      </c>
      <c r="F10" s="213" t="s">
        <v>406</v>
      </c>
      <c r="G10" s="213" t="s">
        <v>407</v>
      </c>
      <c r="H10" s="267" t="s">
        <v>461</v>
      </c>
      <c r="I10" s="215" t="s">
        <v>370</v>
      </c>
      <c r="J10" s="216" t="s">
        <v>371</v>
      </c>
      <c r="K10" s="217" t="s">
        <v>1473</v>
      </c>
      <c r="L10" s="212" t="s">
        <v>404</v>
      </c>
      <c r="M10" s="213" t="s">
        <v>405</v>
      </c>
      <c r="N10" s="213" t="s">
        <v>406</v>
      </c>
      <c r="O10" s="213" t="s">
        <v>407</v>
      </c>
      <c r="P10" s="267" t="s">
        <v>461</v>
      </c>
      <c r="Q10" s="215" t="s">
        <v>370</v>
      </c>
      <c r="R10" s="216" t="s">
        <v>371</v>
      </c>
      <c r="S10" s="217" t="s">
        <v>1473</v>
      </c>
    </row>
    <row r="11" spans="1:25" ht="27" customHeight="1" x14ac:dyDescent="0.35">
      <c r="A11" s="2773" t="s">
        <v>462</v>
      </c>
      <c r="B11" s="2774"/>
      <c r="C11" s="2774"/>
      <c r="D11" s="662"/>
      <c r="E11" s="663"/>
      <c r="F11" s="663"/>
      <c r="G11" s="663"/>
      <c r="H11" s="664"/>
      <c r="I11" s="1701"/>
      <c r="J11" s="1702"/>
      <c r="K11" s="1703"/>
      <c r="L11" s="662"/>
      <c r="M11" s="663"/>
      <c r="N11" s="663"/>
      <c r="O11" s="663"/>
      <c r="P11" s="664"/>
      <c r="Q11" s="1701"/>
      <c r="R11" s="1702"/>
      <c r="S11" s="1703"/>
    </row>
    <row r="12" spans="1:25" ht="24" customHeight="1" x14ac:dyDescent="0.35">
      <c r="A12" s="2770" t="s">
        <v>180</v>
      </c>
      <c r="B12" s="2775"/>
      <c r="C12" s="2775"/>
      <c r="D12" s="531"/>
      <c r="E12" s="532"/>
      <c r="F12" s="532"/>
      <c r="G12" s="532"/>
      <c r="H12" s="655"/>
      <c r="I12" s="538"/>
      <c r="J12" s="533"/>
      <c r="K12" s="551"/>
      <c r="L12" s="531"/>
      <c r="M12" s="532"/>
      <c r="N12" s="532"/>
      <c r="O12" s="532"/>
      <c r="P12" s="655"/>
      <c r="Q12" s="538"/>
      <c r="R12" s="533"/>
      <c r="S12" s="551"/>
    </row>
    <row r="13" spans="1:25" ht="47.25" customHeight="1" x14ac:dyDescent="0.35">
      <c r="A13" s="849" t="s">
        <v>463</v>
      </c>
      <c r="B13" s="1164" t="s">
        <v>464</v>
      </c>
      <c r="C13" s="46" t="s">
        <v>465</v>
      </c>
      <c r="D13" s="699">
        <v>0</v>
      </c>
      <c r="E13" s="692">
        <v>0</v>
      </c>
      <c r="F13" s="692">
        <v>0</v>
      </c>
      <c r="G13" s="692">
        <v>0</v>
      </c>
      <c r="H13" s="693">
        <v>0</v>
      </c>
      <c r="I13" s="696">
        <v>0</v>
      </c>
      <c r="J13" s="697">
        <v>0</v>
      </c>
      <c r="K13" s="1700">
        <v>0</v>
      </c>
      <c r="L13" s="699">
        <v>0</v>
      </c>
      <c r="M13" s="692">
        <v>1</v>
      </c>
      <c r="N13" s="692">
        <v>1</v>
      </c>
      <c r="O13" s="692">
        <v>0</v>
      </c>
      <c r="P13" s="693">
        <v>0</v>
      </c>
      <c r="Q13" s="696">
        <v>2</v>
      </c>
      <c r="R13" s="697">
        <v>0</v>
      </c>
      <c r="S13" s="1700">
        <v>2</v>
      </c>
    </row>
    <row r="14" spans="1:25" ht="31" x14ac:dyDescent="0.35">
      <c r="A14" s="849" t="s">
        <v>463</v>
      </c>
      <c r="B14" s="5" t="s">
        <v>466</v>
      </c>
      <c r="C14" s="5" t="s">
        <v>465</v>
      </c>
      <c r="D14" s="682">
        <v>0</v>
      </c>
      <c r="E14" s="573">
        <v>0</v>
      </c>
      <c r="F14" s="573">
        <v>0</v>
      </c>
      <c r="G14" s="573">
        <v>0</v>
      </c>
      <c r="H14" s="706">
        <v>0</v>
      </c>
      <c r="I14" s="707">
        <v>0</v>
      </c>
      <c r="J14" s="708">
        <v>0</v>
      </c>
      <c r="K14" s="851">
        <v>0</v>
      </c>
      <c r="L14" s="682">
        <v>0</v>
      </c>
      <c r="M14" s="573">
        <v>0</v>
      </c>
      <c r="N14" s="573">
        <v>0</v>
      </c>
      <c r="O14" s="573">
        <v>0</v>
      </c>
      <c r="P14" s="706">
        <v>0</v>
      </c>
      <c r="Q14" s="707">
        <v>0</v>
      </c>
      <c r="R14" s="708">
        <v>0</v>
      </c>
      <c r="S14" s="851">
        <v>0</v>
      </c>
    </row>
    <row r="15" spans="1:25" ht="31" x14ac:dyDescent="0.35">
      <c r="A15" s="850" t="s">
        <v>463</v>
      </c>
      <c r="B15" s="753" t="s">
        <v>467</v>
      </c>
      <c r="C15" s="753" t="s">
        <v>465</v>
      </c>
      <c r="D15" s="1507">
        <v>0</v>
      </c>
      <c r="E15" s="1508">
        <v>0</v>
      </c>
      <c r="F15" s="1508">
        <v>0</v>
      </c>
      <c r="G15" s="1508">
        <v>0</v>
      </c>
      <c r="H15" s="1509">
        <v>0</v>
      </c>
      <c r="I15" s="1510">
        <v>0</v>
      </c>
      <c r="J15" s="853">
        <v>0</v>
      </c>
      <c r="K15" s="852">
        <v>0</v>
      </c>
      <c r="L15" s="1507">
        <v>0</v>
      </c>
      <c r="M15" s="1508">
        <v>1</v>
      </c>
      <c r="N15" s="1508">
        <v>1</v>
      </c>
      <c r="O15" s="1508">
        <v>0</v>
      </c>
      <c r="P15" s="1509">
        <v>0</v>
      </c>
      <c r="Q15" s="1510">
        <v>2</v>
      </c>
      <c r="R15" s="853">
        <v>0</v>
      </c>
      <c r="S15" s="852">
        <v>2</v>
      </c>
    </row>
    <row r="16" spans="1:25" ht="20.149999999999999" customHeight="1" x14ac:dyDescent="0.35">
      <c r="A16" s="2783" t="s">
        <v>468</v>
      </c>
      <c r="B16" s="2784" t="s">
        <v>70</v>
      </c>
      <c r="C16" s="2784"/>
      <c r="D16" s="1094"/>
      <c r="E16" s="1089"/>
      <c r="F16" s="1089"/>
      <c r="G16" s="1089"/>
      <c r="H16" s="1145"/>
      <c r="I16" s="1091"/>
      <c r="J16" s="1092"/>
      <c r="K16" s="1095"/>
      <c r="L16" s="1094"/>
      <c r="M16" s="1089"/>
      <c r="N16" s="1089"/>
      <c r="O16" s="1089"/>
      <c r="P16" s="1145"/>
      <c r="Q16" s="1091"/>
      <c r="R16" s="1092"/>
      <c r="S16" s="1095"/>
    </row>
    <row r="17" spans="1:52" ht="31" x14ac:dyDescent="0.35">
      <c r="A17" s="849" t="s">
        <v>463</v>
      </c>
      <c r="B17" s="5" t="s">
        <v>469</v>
      </c>
      <c r="C17" s="5" t="s">
        <v>470</v>
      </c>
      <c r="D17" s="682">
        <v>0</v>
      </c>
      <c r="E17" s="573">
        <v>0</v>
      </c>
      <c r="F17" s="573">
        <v>0</v>
      </c>
      <c r="G17" s="573">
        <v>0</v>
      </c>
      <c r="H17" s="706">
        <v>0</v>
      </c>
      <c r="I17" s="707">
        <v>0</v>
      </c>
      <c r="J17" s="708">
        <v>0</v>
      </c>
      <c r="K17" s="851">
        <v>0</v>
      </c>
      <c r="L17" s="682">
        <v>0</v>
      </c>
      <c r="M17" s="573">
        <v>0</v>
      </c>
      <c r="N17" s="573">
        <v>1</v>
      </c>
      <c r="O17" s="573">
        <v>0</v>
      </c>
      <c r="P17" s="706">
        <v>0</v>
      </c>
      <c r="Q17" s="707">
        <v>1</v>
      </c>
      <c r="R17" s="708">
        <v>0</v>
      </c>
      <c r="S17" s="851">
        <v>2</v>
      </c>
    </row>
    <row r="18" spans="1:52" ht="46.5" x14ac:dyDescent="0.35">
      <c r="A18" s="849" t="s">
        <v>463</v>
      </c>
      <c r="B18" s="5" t="s">
        <v>471</v>
      </c>
      <c r="C18" s="5" t="s">
        <v>472</v>
      </c>
      <c r="D18" s="907">
        <v>0</v>
      </c>
      <c r="E18" s="854">
        <v>0</v>
      </c>
      <c r="F18" s="854">
        <v>0</v>
      </c>
      <c r="G18" s="854">
        <v>0</v>
      </c>
      <c r="H18" s="908">
        <v>0</v>
      </c>
      <c r="I18" s="909">
        <v>0</v>
      </c>
      <c r="J18" s="890">
        <v>0</v>
      </c>
      <c r="K18" s="289">
        <v>0</v>
      </c>
      <c r="L18" s="907">
        <v>0</v>
      </c>
      <c r="M18" s="854">
        <v>0</v>
      </c>
      <c r="N18" s="854">
        <v>110365</v>
      </c>
      <c r="O18" s="854">
        <v>0</v>
      </c>
      <c r="P18" s="908">
        <v>0</v>
      </c>
      <c r="Q18" s="909">
        <v>110365</v>
      </c>
      <c r="R18" s="890">
        <v>0</v>
      </c>
      <c r="S18" s="289">
        <f>Q18</f>
        <v>110365</v>
      </c>
    </row>
    <row r="19" spans="1:52" ht="46.5" x14ac:dyDescent="0.35">
      <c r="A19" s="849" t="s">
        <v>463</v>
      </c>
      <c r="B19" s="5" t="s">
        <v>473</v>
      </c>
      <c r="C19" s="5" t="s">
        <v>470</v>
      </c>
      <c r="D19" s="682">
        <v>0</v>
      </c>
      <c r="E19" s="573">
        <v>0</v>
      </c>
      <c r="F19" s="573">
        <v>0</v>
      </c>
      <c r="G19" s="573">
        <v>0</v>
      </c>
      <c r="H19" s="706">
        <v>0</v>
      </c>
      <c r="I19" s="707">
        <v>0</v>
      </c>
      <c r="J19" s="708">
        <v>0</v>
      </c>
      <c r="K19" s="851">
        <v>0</v>
      </c>
      <c r="L19" s="682">
        <v>0</v>
      </c>
      <c r="M19" s="573">
        <v>1</v>
      </c>
      <c r="N19" s="573">
        <v>0</v>
      </c>
      <c r="O19" s="573">
        <v>0</v>
      </c>
      <c r="P19" s="706">
        <v>0</v>
      </c>
      <c r="Q19" s="707">
        <v>1</v>
      </c>
      <c r="R19" s="708">
        <v>0</v>
      </c>
      <c r="S19" s="851">
        <v>1</v>
      </c>
    </row>
    <row r="20" spans="1:52" ht="46.5" x14ac:dyDescent="0.35">
      <c r="A20" s="849" t="s">
        <v>463</v>
      </c>
      <c r="B20" s="5" t="s">
        <v>474</v>
      </c>
      <c r="C20" s="5" t="s">
        <v>472</v>
      </c>
      <c r="D20" s="907">
        <v>0</v>
      </c>
      <c r="E20" s="854">
        <v>0</v>
      </c>
      <c r="F20" s="854">
        <v>0</v>
      </c>
      <c r="G20" s="854">
        <v>0</v>
      </c>
      <c r="H20" s="908">
        <v>0</v>
      </c>
      <c r="I20" s="909">
        <v>0</v>
      </c>
      <c r="J20" s="890">
        <v>0</v>
      </c>
      <c r="K20" s="289">
        <v>0</v>
      </c>
      <c r="L20" s="907">
        <v>0</v>
      </c>
      <c r="M20" s="854">
        <v>196202</v>
      </c>
      <c r="N20" s="854">
        <v>0</v>
      </c>
      <c r="O20" s="854">
        <v>0</v>
      </c>
      <c r="P20" s="908">
        <v>0</v>
      </c>
      <c r="Q20" s="909">
        <v>196202</v>
      </c>
      <c r="R20" s="890">
        <v>0</v>
      </c>
      <c r="S20" s="289">
        <v>196202</v>
      </c>
    </row>
    <row r="21" spans="1:52" ht="46.5" x14ac:dyDescent="0.35">
      <c r="A21" s="850" t="s">
        <v>463</v>
      </c>
      <c r="B21" s="753" t="s">
        <v>475</v>
      </c>
      <c r="C21" s="753" t="s">
        <v>470</v>
      </c>
      <c r="D21" s="1507">
        <v>0</v>
      </c>
      <c r="E21" s="1508">
        <v>0</v>
      </c>
      <c r="F21" s="1508">
        <v>0</v>
      </c>
      <c r="G21" s="1508">
        <v>0</v>
      </c>
      <c r="H21" s="1509">
        <v>0</v>
      </c>
      <c r="I21" s="1510">
        <v>0</v>
      </c>
      <c r="J21" s="853">
        <v>0</v>
      </c>
      <c r="K21" s="852">
        <v>0</v>
      </c>
      <c r="L21" s="1507">
        <v>0</v>
      </c>
      <c r="M21" s="1508">
        <v>1</v>
      </c>
      <c r="N21" s="1508">
        <v>1</v>
      </c>
      <c r="O21" s="1508">
        <v>0</v>
      </c>
      <c r="P21" s="1509">
        <v>0</v>
      </c>
      <c r="Q21" s="1510">
        <v>2</v>
      </c>
      <c r="R21" s="853">
        <v>0</v>
      </c>
      <c r="S21" s="852">
        <v>2</v>
      </c>
    </row>
    <row r="22" spans="1:52" ht="46.5" x14ac:dyDescent="0.35">
      <c r="A22" s="849" t="s">
        <v>463</v>
      </c>
      <c r="B22" s="5" t="s">
        <v>476</v>
      </c>
      <c r="C22" s="5" t="s">
        <v>472</v>
      </c>
      <c r="D22" s="907">
        <v>0</v>
      </c>
      <c r="E22" s="854">
        <v>0</v>
      </c>
      <c r="F22" s="854">
        <v>0</v>
      </c>
      <c r="G22" s="854">
        <v>0</v>
      </c>
      <c r="H22" s="908">
        <v>0</v>
      </c>
      <c r="I22" s="909">
        <v>0</v>
      </c>
      <c r="J22" s="890">
        <v>0</v>
      </c>
      <c r="K22" s="289">
        <v>0</v>
      </c>
      <c r="L22" s="907">
        <v>0</v>
      </c>
      <c r="M22" s="854">
        <v>196202</v>
      </c>
      <c r="N22" s="854">
        <v>110365</v>
      </c>
      <c r="O22" s="854">
        <v>0</v>
      </c>
      <c r="P22" s="908">
        <v>0</v>
      </c>
      <c r="Q22" s="909">
        <f>Q18+Q20</f>
        <v>306567</v>
      </c>
      <c r="R22" s="890">
        <v>0</v>
      </c>
      <c r="S22" s="289">
        <f>Q22</f>
        <v>306567</v>
      </c>
    </row>
    <row r="23" spans="1:52" ht="27" customHeight="1" x14ac:dyDescent="0.35">
      <c r="A23" s="2773" t="s">
        <v>477</v>
      </c>
      <c r="B23" s="2774"/>
      <c r="C23" s="2789"/>
      <c r="D23" s="662"/>
      <c r="E23" s="663"/>
      <c r="F23" s="663"/>
      <c r="G23" s="663"/>
      <c r="H23" s="664"/>
      <c r="I23" s="1701"/>
      <c r="J23" s="1702"/>
      <c r="K23" s="1703"/>
      <c r="L23" s="662"/>
      <c r="M23" s="663"/>
      <c r="N23" s="663"/>
      <c r="O23" s="663"/>
      <c r="P23" s="664"/>
      <c r="Q23" s="1701"/>
      <c r="R23" s="1702"/>
      <c r="S23" s="1703"/>
      <c r="T23" s="9"/>
      <c r="U23" s="9"/>
      <c r="V23" s="9"/>
      <c r="W23" s="9"/>
    </row>
    <row r="24" spans="1:52" ht="24" customHeight="1" x14ac:dyDescent="0.35">
      <c r="A24" s="2790" t="s">
        <v>220</v>
      </c>
      <c r="B24" s="2791"/>
      <c r="C24" s="2791"/>
      <c r="D24" s="683"/>
      <c r="E24" s="684"/>
      <c r="F24" s="684"/>
      <c r="G24" s="684"/>
      <c r="H24" s="685"/>
      <c r="I24" s="686"/>
      <c r="J24" s="687"/>
      <c r="K24" s="681"/>
      <c r="L24" s="683"/>
      <c r="M24" s="684"/>
      <c r="N24" s="684"/>
      <c r="O24" s="684"/>
      <c r="P24" s="685"/>
      <c r="Q24" s="686"/>
      <c r="R24" s="687"/>
      <c r="S24" s="681"/>
      <c r="T24" s="9"/>
      <c r="U24" s="9"/>
      <c r="V24" s="9"/>
      <c r="W24" s="9"/>
    </row>
    <row r="25" spans="1:52" x14ac:dyDescent="0.35">
      <c r="A25" s="2792" t="s">
        <v>219</v>
      </c>
      <c r="B25" s="2794" t="s">
        <v>478</v>
      </c>
      <c r="C25" s="1203" t="s">
        <v>479</v>
      </c>
      <c r="D25" s="341"/>
      <c r="E25" s="342"/>
      <c r="F25" s="342"/>
      <c r="G25" s="342"/>
      <c r="H25" s="1018"/>
      <c r="I25" s="1417"/>
      <c r="J25" s="343"/>
      <c r="K25" s="448"/>
      <c r="L25" s="341"/>
      <c r="M25" s="342"/>
      <c r="N25" s="342"/>
      <c r="O25" s="342"/>
      <c r="P25" s="1018"/>
      <c r="Q25" s="1417"/>
      <c r="R25" s="343"/>
      <c r="S25" s="448"/>
      <c r="T25" s="9"/>
      <c r="U25" s="9"/>
      <c r="V25" s="9"/>
      <c r="W25" s="9"/>
    </row>
    <row r="26" spans="1:52" ht="17" x14ac:dyDescent="0.35">
      <c r="A26" s="2793"/>
      <c r="B26" s="2795"/>
      <c r="C26" s="1030" t="s">
        <v>480</v>
      </c>
      <c r="D26" s="1704">
        <v>1</v>
      </c>
      <c r="E26" s="222">
        <v>1</v>
      </c>
      <c r="F26" s="359">
        <v>1</v>
      </c>
      <c r="G26" s="359">
        <v>1</v>
      </c>
      <c r="H26" s="1472">
        <v>1</v>
      </c>
      <c r="I26" s="309">
        <v>1</v>
      </c>
      <c r="J26" s="294">
        <v>1</v>
      </c>
      <c r="K26" s="313">
        <v>1</v>
      </c>
      <c r="L26" s="221">
        <v>1</v>
      </c>
      <c r="M26" s="222">
        <v>1</v>
      </c>
      <c r="N26" s="359">
        <v>1</v>
      </c>
      <c r="O26" s="359">
        <v>1</v>
      </c>
      <c r="P26" s="1472">
        <v>1</v>
      </c>
      <c r="Q26" s="309">
        <v>1</v>
      </c>
      <c r="R26" s="294">
        <v>1</v>
      </c>
      <c r="S26" s="313">
        <v>1</v>
      </c>
      <c r="T26" s="9"/>
      <c r="U26" s="9"/>
      <c r="V26" s="9"/>
      <c r="W26" s="9"/>
      <c r="X26" s="9"/>
      <c r="Y26" s="9"/>
      <c r="Z26" s="8"/>
      <c r="AA26" s="8"/>
      <c r="AB26" s="9"/>
      <c r="AC26" s="9"/>
      <c r="AD26" s="9"/>
      <c r="AE26" s="9"/>
      <c r="AF26" s="9"/>
      <c r="AG26" s="9"/>
      <c r="AH26" s="8"/>
      <c r="AI26" s="8"/>
      <c r="AJ26" s="9"/>
      <c r="AK26" s="9"/>
      <c r="AL26" s="9"/>
      <c r="AM26" s="9"/>
      <c r="AN26" s="9"/>
      <c r="AO26" s="9"/>
      <c r="AP26" s="8"/>
      <c r="AQ26" s="8"/>
      <c r="AR26" s="9"/>
      <c r="AS26" s="9"/>
      <c r="AT26" s="9"/>
      <c r="AU26" s="9"/>
      <c r="AV26" s="9"/>
      <c r="AW26" s="9"/>
      <c r="AX26" s="8"/>
      <c r="AY26" s="8"/>
      <c r="AZ26" s="9"/>
    </row>
    <row r="27" spans="1:52" ht="17" x14ac:dyDescent="0.35">
      <c r="A27" s="2793" t="s">
        <v>219</v>
      </c>
      <c r="B27" s="2795" t="s">
        <v>481</v>
      </c>
      <c r="C27" s="1059" t="s">
        <v>479</v>
      </c>
      <c r="D27" s="1418"/>
      <c r="E27" s="342"/>
      <c r="F27" s="570"/>
      <c r="G27" s="570"/>
      <c r="H27" s="1419"/>
      <c r="I27" s="1420"/>
      <c r="J27" s="571"/>
      <c r="K27" s="1421"/>
      <c r="L27" s="1148"/>
      <c r="M27" s="342"/>
      <c r="N27" s="570"/>
      <c r="O27" s="570"/>
      <c r="P27" s="1419"/>
      <c r="Q27" s="1420"/>
      <c r="R27" s="571"/>
      <c r="S27" s="1421"/>
      <c r="T27" s="9"/>
      <c r="U27" s="9"/>
      <c r="V27" s="9"/>
      <c r="W27" s="9"/>
      <c r="X27" s="9"/>
      <c r="Y27" s="9"/>
      <c r="Z27" s="8"/>
      <c r="AA27" s="8"/>
      <c r="AB27" s="9"/>
      <c r="AC27" s="9"/>
      <c r="AD27" s="9"/>
      <c r="AE27" s="9"/>
      <c r="AF27" s="9"/>
      <c r="AG27" s="9"/>
      <c r="AH27" s="8"/>
      <c r="AI27" s="8"/>
      <c r="AJ27" s="9"/>
      <c r="AK27" s="9"/>
      <c r="AL27" s="9"/>
      <c r="AM27" s="9"/>
      <c r="AN27" s="9"/>
      <c r="AO27" s="9"/>
      <c r="AP27" s="8"/>
      <c r="AQ27" s="8"/>
      <c r="AR27" s="9"/>
      <c r="AS27" s="9"/>
      <c r="AT27" s="9"/>
      <c r="AU27" s="9"/>
      <c r="AV27" s="9"/>
      <c r="AW27" s="9"/>
      <c r="AX27" s="8"/>
      <c r="AY27" s="8"/>
      <c r="AZ27" s="9"/>
    </row>
    <row r="28" spans="1:52" ht="17" x14ac:dyDescent="0.35">
      <c r="A28" s="2796"/>
      <c r="B28" s="2797"/>
      <c r="C28" s="1005" t="s">
        <v>480</v>
      </c>
      <c r="D28" s="1704">
        <v>1</v>
      </c>
      <c r="E28" s="222">
        <v>1</v>
      </c>
      <c r="F28" s="359">
        <v>1</v>
      </c>
      <c r="G28" s="359">
        <v>1</v>
      </c>
      <c r="H28" s="1472">
        <v>1</v>
      </c>
      <c r="I28" s="309">
        <v>1</v>
      </c>
      <c r="J28" s="294">
        <v>1</v>
      </c>
      <c r="K28" s="313">
        <v>1</v>
      </c>
      <c r="L28" s="221">
        <v>1</v>
      </c>
      <c r="M28" s="222">
        <v>1</v>
      </c>
      <c r="N28" s="359">
        <v>1</v>
      </c>
      <c r="O28" s="359">
        <v>1</v>
      </c>
      <c r="P28" s="1472">
        <v>1</v>
      </c>
      <c r="Q28" s="309">
        <v>1</v>
      </c>
      <c r="R28" s="294">
        <v>1</v>
      </c>
      <c r="S28" s="313">
        <v>1</v>
      </c>
      <c r="T28" s="9"/>
      <c r="U28" s="9"/>
      <c r="V28" s="9"/>
      <c r="W28" s="9"/>
      <c r="X28" s="9"/>
      <c r="Y28" s="9"/>
      <c r="Z28" s="8"/>
      <c r="AA28" s="8"/>
      <c r="AB28" s="9"/>
      <c r="AC28" s="9"/>
      <c r="AD28" s="9"/>
      <c r="AE28" s="9"/>
      <c r="AF28" s="9"/>
      <c r="AG28" s="9"/>
      <c r="AH28" s="8"/>
      <c r="AI28" s="8"/>
      <c r="AJ28" s="9"/>
      <c r="AK28" s="9"/>
      <c r="AL28" s="9"/>
      <c r="AM28" s="9"/>
      <c r="AN28" s="9"/>
      <c r="AO28" s="9"/>
      <c r="AP28" s="8"/>
      <c r="AQ28" s="8"/>
      <c r="AR28" s="9"/>
      <c r="AS28" s="9"/>
      <c r="AT28" s="9"/>
      <c r="AU28" s="9"/>
      <c r="AV28" s="9"/>
      <c r="AW28" s="9"/>
      <c r="AX28" s="8"/>
      <c r="AY28" s="8"/>
      <c r="AZ28" s="9"/>
    </row>
    <row r="29" spans="1:52" ht="38" customHeight="1" x14ac:dyDescent="0.35">
      <c r="A29" s="2798" t="s">
        <v>482</v>
      </c>
      <c r="B29" s="2799"/>
      <c r="C29" s="2799"/>
      <c r="D29" s="1167"/>
      <c r="E29" s="1168"/>
      <c r="F29" s="1168"/>
      <c r="G29" s="1168"/>
      <c r="H29" s="1169"/>
      <c r="I29" s="1170"/>
      <c r="J29" s="1171"/>
      <c r="K29" s="1172"/>
      <c r="L29" s="1167"/>
      <c r="M29" s="1168"/>
      <c r="N29" s="1168"/>
      <c r="O29" s="1168"/>
      <c r="P29" s="1169"/>
      <c r="Q29" s="1170"/>
      <c r="R29" s="1171"/>
      <c r="S29" s="1172"/>
    </row>
    <row r="30" spans="1:52" x14ac:dyDescent="0.35">
      <c r="A30" s="2800" t="s">
        <v>219</v>
      </c>
      <c r="B30" s="2788" t="s">
        <v>483</v>
      </c>
      <c r="C30" s="1059" t="s">
        <v>479</v>
      </c>
      <c r="D30" s="1148"/>
      <c r="E30" s="1149"/>
      <c r="F30" s="1422"/>
      <c r="G30" s="1422"/>
      <c r="H30" s="1423"/>
      <c r="I30" s="1424"/>
      <c r="J30" s="1425"/>
      <c r="K30" s="1426"/>
      <c r="L30" s="1148"/>
      <c r="M30" s="1149"/>
      <c r="N30" s="1422"/>
      <c r="O30" s="1422"/>
      <c r="P30" s="1423"/>
      <c r="Q30" s="1424"/>
      <c r="R30" s="1425"/>
      <c r="S30" s="1426"/>
    </row>
    <row r="31" spans="1:52" x14ac:dyDescent="0.35">
      <c r="A31" s="2800"/>
      <c r="B31" s="2788"/>
      <c r="C31" s="1030" t="s">
        <v>480</v>
      </c>
      <c r="D31" s="221">
        <v>1</v>
      </c>
      <c r="E31" s="222">
        <v>1</v>
      </c>
      <c r="F31" s="359">
        <v>1</v>
      </c>
      <c r="G31" s="359">
        <v>1</v>
      </c>
      <c r="H31" s="1472">
        <v>1</v>
      </c>
      <c r="I31" s="309">
        <v>1</v>
      </c>
      <c r="J31" s="294">
        <v>1</v>
      </c>
      <c r="K31" s="313">
        <v>1</v>
      </c>
      <c r="L31" s="221">
        <v>1</v>
      </c>
      <c r="M31" s="222">
        <v>1</v>
      </c>
      <c r="N31" s="359">
        <v>1</v>
      </c>
      <c r="O31" s="359">
        <v>1</v>
      </c>
      <c r="P31" s="1472">
        <v>1</v>
      </c>
      <c r="Q31" s="309">
        <v>1</v>
      </c>
      <c r="R31" s="294">
        <v>1</v>
      </c>
      <c r="S31" s="313">
        <v>1</v>
      </c>
    </row>
    <row r="32" spans="1:52" x14ac:dyDescent="0.35">
      <c r="A32" s="2800" t="s">
        <v>219</v>
      </c>
      <c r="B32" s="2788" t="s">
        <v>484</v>
      </c>
      <c r="C32" s="1059" t="s">
        <v>479</v>
      </c>
      <c r="D32" s="1148"/>
      <c r="E32" s="1149"/>
      <c r="F32" s="1422"/>
      <c r="G32" s="1422"/>
      <c r="H32" s="1423"/>
      <c r="I32" s="1424"/>
      <c r="J32" s="1425"/>
      <c r="K32" s="1426"/>
      <c r="L32" s="1148"/>
      <c r="M32" s="1149"/>
      <c r="N32" s="1422"/>
      <c r="O32" s="1422"/>
      <c r="P32" s="1423"/>
      <c r="Q32" s="1424"/>
      <c r="R32" s="1425"/>
      <c r="S32" s="1426"/>
    </row>
    <row r="33" spans="1:19" x14ac:dyDescent="0.35">
      <c r="A33" s="2800"/>
      <c r="B33" s="2788"/>
      <c r="C33" s="1030" t="s">
        <v>480</v>
      </c>
      <c r="D33" s="221">
        <v>1</v>
      </c>
      <c r="E33" s="222">
        <v>1</v>
      </c>
      <c r="F33" s="359">
        <v>1</v>
      </c>
      <c r="G33" s="359">
        <v>1</v>
      </c>
      <c r="H33" s="1472">
        <v>1</v>
      </c>
      <c r="I33" s="309">
        <v>1</v>
      </c>
      <c r="J33" s="294">
        <v>1</v>
      </c>
      <c r="K33" s="313">
        <v>1</v>
      </c>
      <c r="L33" s="221">
        <v>1</v>
      </c>
      <c r="M33" s="222">
        <v>1</v>
      </c>
      <c r="N33" s="359">
        <v>1</v>
      </c>
      <c r="O33" s="359">
        <v>1</v>
      </c>
      <c r="P33" s="1472">
        <v>1</v>
      </c>
      <c r="Q33" s="309">
        <v>1</v>
      </c>
      <c r="R33" s="294">
        <v>1</v>
      </c>
      <c r="S33" s="313">
        <v>1</v>
      </c>
    </row>
    <row r="34" spans="1:19" x14ac:dyDescent="0.35">
      <c r="A34" s="2800" t="s">
        <v>219</v>
      </c>
      <c r="B34" s="2788" t="s">
        <v>485</v>
      </c>
      <c r="C34" s="1059" t="s">
        <v>479</v>
      </c>
      <c r="D34" s="1148"/>
      <c r="E34" s="1149"/>
      <c r="F34" s="1422"/>
      <c r="G34" s="1422"/>
      <c r="H34" s="1423"/>
      <c r="I34" s="1424"/>
      <c r="J34" s="1425"/>
      <c r="K34" s="1426"/>
      <c r="L34" s="1148"/>
      <c r="M34" s="1149"/>
      <c r="N34" s="1422"/>
      <c r="O34" s="1422"/>
      <c r="P34" s="1423"/>
      <c r="Q34" s="1424"/>
      <c r="R34" s="1425"/>
      <c r="S34" s="1426"/>
    </row>
    <row r="35" spans="1:19" x14ac:dyDescent="0.35">
      <c r="A35" s="2801"/>
      <c r="B35" s="2802"/>
      <c r="C35" s="1005" t="s">
        <v>480</v>
      </c>
      <c r="D35" s="221">
        <v>1</v>
      </c>
      <c r="E35" s="222">
        <v>1</v>
      </c>
      <c r="F35" s="359">
        <v>1</v>
      </c>
      <c r="G35" s="359">
        <v>1</v>
      </c>
      <c r="H35" s="1472">
        <v>1</v>
      </c>
      <c r="I35" s="309">
        <v>1</v>
      </c>
      <c r="J35" s="294">
        <v>1</v>
      </c>
      <c r="K35" s="313">
        <v>1</v>
      </c>
      <c r="L35" s="221">
        <v>1</v>
      </c>
      <c r="M35" s="222">
        <v>1</v>
      </c>
      <c r="N35" s="359">
        <v>1</v>
      </c>
      <c r="O35" s="359">
        <v>1</v>
      </c>
      <c r="P35" s="1472">
        <v>1</v>
      </c>
      <c r="Q35" s="309">
        <v>1</v>
      </c>
      <c r="R35" s="294">
        <v>1</v>
      </c>
      <c r="S35" s="313">
        <v>1</v>
      </c>
    </row>
    <row r="36" spans="1:19" ht="36.5" customHeight="1" x14ac:dyDescent="0.35">
      <c r="A36" s="2798" t="s">
        <v>486</v>
      </c>
      <c r="B36" s="2799"/>
      <c r="C36" s="2799"/>
      <c r="D36" s="1167"/>
      <c r="E36" s="1168"/>
      <c r="F36" s="1168"/>
      <c r="G36" s="1168"/>
      <c r="H36" s="1169"/>
      <c r="I36" s="1170"/>
      <c r="J36" s="1171"/>
      <c r="K36" s="1172"/>
      <c r="L36" s="1167"/>
      <c r="M36" s="1168"/>
      <c r="N36" s="1168"/>
      <c r="O36" s="1168"/>
      <c r="P36" s="1169"/>
      <c r="Q36" s="1170"/>
      <c r="R36" s="1171"/>
      <c r="S36" s="1172"/>
    </row>
    <row r="37" spans="1:19" x14ac:dyDescent="0.35">
      <c r="A37" s="2800" t="s">
        <v>219</v>
      </c>
      <c r="B37" s="2788" t="s">
        <v>387</v>
      </c>
      <c r="C37" s="1059" t="s">
        <v>479</v>
      </c>
      <c r="D37" s="1148"/>
      <c r="E37" s="1149"/>
      <c r="F37" s="1422"/>
      <c r="G37" s="1422"/>
      <c r="H37" s="1423"/>
      <c r="I37" s="1424"/>
      <c r="J37" s="1425"/>
      <c r="K37" s="1426"/>
      <c r="L37" s="1148"/>
      <c r="M37" s="1149"/>
      <c r="N37" s="1422"/>
      <c r="O37" s="1422"/>
      <c r="P37" s="1423"/>
      <c r="Q37" s="1424"/>
      <c r="R37" s="1425"/>
      <c r="S37" s="1426"/>
    </row>
    <row r="38" spans="1:19" x14ac:dyDescent="0.35">
      <c r="A38" s="2801"/>
      <c r="B38" s="2802"/>
      <c r="C38" s="1030" t="s">
        <v>480</v>
      </c>
      <c r="D38" s="221">
        <v>1</v>
      </c>
      <c r="E38" s="222">
        <v>1</v>
      </c>
      <c r="F38" s="359">
        <v>1</v>
      </c>
      <c r="G38" s="359">
        <v>1</v>
      </c>
      <c r="H38" s="1472">
        <v>1</v>
      </c>
      <c r="I38" s="309">
        <v>1</v>
      </c>
      <c r="J38" s="294">
        <v>1</v>
      </c>
      <c r="K38" s="313">
        <v>1</v>
      </c>
      <c r="L38" s="221">
        <v>1</v>
      </c>
      <c r="M38" s="222">
        <v>1</v>
      </c>
      <c r="N38" s="359">
        <v>1</v>
      </c>
      <c r="O38" s="359">
        <v>1</v>
      </c>
      <c r="P38" s="1472">
        <v>1</v>
      </c>
      <c r="Q38" s="309">
        <v>1</v>
      </c>
      <c r="R38" s="294">
        <v>1</v>
      </c>
      <c r="S38" s="313">
        <v>1</v>
      </c>
    </row>
    <row r="39" spans="1:19" x14ac:dyDescent="0.35">
      <c r="A39" s="2800" t="s">
        <v>219</v>
      </c>
      <c r="B39" s="2788" t="s">
        <v>487</v>
      </c>
      <c r="C39" s="1059" t="s">
        <v>479</v>
      </c>
      <c r="D39" s="1148"/>
      <c r="E39" s="1149"/>
      <c r="F39" s="1422"/>
      <c r="G39" s="1422"/>
      <c r="H39" s="1423"/>
      <c r="I39" s="1424"/>
      <c r="J39" s="1425"/>
      <c r="K39" s="1426"/>
      <c r="L39" s="1148"/>
      <c r="M39" s="1149"/>
      <c r="N39" s="1422"/>
      <c r="O39" s="1422"/>
      <c r="P39" s="1423"/>
      <c r="Q39" s="1424"/>
      <c r="R39" s="1425"/>
      <c r="S39" s="1426"/>
    </row>
    <row r="40" spans="1:19" x14ac:dyDescent="0.35">
      <c r="A40" s="2801"/>
      <c r="B40" s="2802"/>
      <c r="C40" s="1005" t="s">
        <v>480</v>
      </c>
      <c r="D40" s="221">
        <v>1</v>
      </c>
      <c r="E40" s="222">
        <v>1</v>
      </c>
      <c r="F40" s="359">
        <v>1</v>
      </c>
      <c r="G40" s="359">
        <v>1</v>
      </c>
      <c r="H40" s="1472">
        <v>1</v>
      </c>
      <c r="I40" s="309">
        <v>1</v>
      </c>
      <c r="J40" s="294">
        <v>1</v>
      </c>
      <c r="K40" s="313">
        <v>1</v>
      </c>
      <c r="L40" s="221">
        <v>1</v>
      </c>
      <c r="M40" s="222">
        <v>1</v>
      </c>
      <c r="N40" s="359">
        <v>1</v>
      </c>
      <c r="O40" s="359">
        <v>1</v>
      </c>
      <c r="P40" s="1472">
        <v>1</v>
      </c>
      <c r="Q40" s="309">
        <v>1</v>
      </c>
      <c r="R40" s="294">
        <v>1</v>
      </c>
      <c r="S40" s="313">
        <v>1</v>
      </c>
    </row>
    <row r="41" spans="1:19" ht="20.149999999999999" customHeight="1" x14ac:dyDescent="0.35">
      <c r="A41" s="2798" t="s">
        <v>488</v>
      </c>
      <c r="B41" s="2799"/>
      <c r="C41" s="2799"/>
      <c r="D41" s="1167"/>
      <c r="E41" s="1168"/>
      <c r="F41" s="1168"/>
      <c r="G41" s="1168"/>
      <c r="H41" s="1169"/>
      <c r="I41" s="1170"/>
      <c r="J41" s="1171"/>
      <c r="K41" s="1172"/>
      <c r="L41" s="1167"/>
      <c r="M41" s="1168"/>
      <c r="N41" s="1168"/>
      <c r="O41" s="1168"/>
      <c r="P41" s="1169"/>
      <c r="Q41" s="1170"/>
      <c r="R41" s="1171"/>
      <c r="S41" s="1172"/>
    </row>
    <row r="42" spans="1:19" x14ac:dyDescent="0.35">
      <c r="A42" s="2800" t="s">
        <v>219</v>
      </c>
      <c r="B42" s="2788" t="s">
        <v>483</v>
      </c>
      <c r="C42" s="1059" t="s">
        <v>479</v>
      </c>
      <c r="D42" s="1148"/>
      <c r="E42" s="1149"/>
      <c r="F42" s="1422"/>
      <c r="G42" s="1422"/>
      <c r="H42" s="1423"/>
      <c r="I42" s="1424"/>
      <c r="J42" s="1425"/>
      <c r="K42" s="1426"/>
      <c r="L42" s="1148"/>
      <c r="M42" s="1149"/>
      <c r="N42" s="1422"/>
      <c r="O42" s="1422"/>
      <c r="P42" s="1423"/>
      <c r="Q42" s="1424"/>
      <c r="R42" s="1425"/>
      <c r="S42" s="1426"/>
    </row>
    <row r="43" spans="1:19" x14ac:dyDescent="0.35">
      <c r="A43" s="2800"/>
      <c r="B43" s="2788"/>
      <c r="C43" s="1030" t="s">
        <v>480</v>
      </c>
      <c r="D43" s="221">
        <v>1</v>
      </c>
      <c r="E43" s="222">
        <v>1</v>
      </c>
      <c r="F43" s="359">
        <v>1</v>
      </c>
      <c r="G43" s="359">
        <v>1</v>
      </c>
      <c r="H43" s="1472">
        <v>1</v>
      </c>
      <c r="I43" s="309">
        <v>1</v>
      </c>
      <c r="J43" s="294">
        <v>1</v>
      </c>
      <c r="K43" s="313">
        <v>1</v>
      </c>
      <c r="L43" s="221">
        <v>1</v>
      </c>
      <c r="M43" s="222">
        <v>1</v>
      </c>
      <c r="N43" s="359">
        <v>1</v>
      </c>
      <c r="O43" s="359">
        <v>1</v>
      </c>
      <c r="P43" s="1472">
        <v>1</v>
      </c>
      <c r="Q43" s="309">
        <v>1</v>
      </c>
      <c r="R43" s="294">
        <v>1</v>
      </c>
      <c r="S43" s="313">
        <v>1</v>
      </c>
    </row>
    <row r="44" spans="1:19" x14ac:dyDescent="0.35">
      <c r="A44" s="2800" t="s">
        <v>219</v>
      </c>
      <c r="B44" s="2788" t="s">
        <v>484</v>
      </c>
      <c r="C44" s="1059" t="s">
        <v>479</v>
      </c>
      <c r="D44" s="1148"/>
      <c r="E44" s="1149"/>
      <c r="F44" s="1422"/>
      <c r="G44" s="1422"/>
      <c r="H44" s="1423"/>
      <c r="I44" s="1424"/>
      <c r="J44" s="1425"/>
      <c r="K44" s="1426"/>
      <c r="L44" s="1148"/>
      <c r="M44" s="1149"/>
      <c r="N44" s="1422"/>
      <c r="O44" s="1422"/>
      <c r="P44" s="1423"/>
      <c r="Q44" s="1424"/>
      <c r="R44" s="1425"/>
      <c r="S44" s="1426"/>
    </row>
    <row r="45" spans="1:19" x14ac:dyDescent="0.35">
      <c r="A45" s="2800"/>
      <c r="B45" s="2788"/>
      <c r="C45" s="1030" t="s">
        <v>480</v>
      </c>
      <c r="D45" s="221">
        <v>1</v>
      </c>
      <c r="E45" s="222">
        <v>1</v>
      </c>
      <c r="F45" s="359">
        <v>1</v>
      </c>
      <c r="G45" s="359">
        <v>1</v>
      </c>
      <c r="H45" s="1472">
        <v>1</v>
      </c>
      <c r="I45" s="309">
        <v>1</v>
      </c>
      <c r="J45" s="294">
        <v>1</v>
      </c>
      <c r="K45" s="313">
        <v>1</v>
      </c>
      <c r="L45" s="221">
        <v>1</v>
      </c>
      <c r="M45" s="222">
        <v>1</v>
      </c>
      <c r="N45" s="359">
        <v>1</v>
      </c>
      <c r="O45" s="359">
        <v>1</v>
      </c>
      <c r="P45" s="1472">
        <v>1</v>
      </c>
      <c r="Q45" s="309">
        <v>1</v>
      </c>
      <c r="R45" s="294">
        <v>1</v>
      </c>
      <c r="S45" s="313">
        <v>1</v>
      </c>
    </row>
    <row r="46" spans="1:19" x14ac:dyDescent="0.35">
      <c r="A46" s="2800" t="s">
        <v>219</v>
      </c>
      <c r="B46" s="2788" t="s">
        <v>485</v>
      </c>
      <c r="C46" s="1059" t="s">
        <v>479</v>
      </c>
      <c r="D46" s="1148"/>
      <c r="E46" s="1149"/>
      <c r="F46" s="1422"/>
      <c r="G46" s="1422"/>
      <c r="H46" s="1423"/>
      <c r="I46" s="1424"/>
      <c r="J46" s="1425"/>
      <c r="K46" s="1426"/>
      <c r="L46" s="1148"/>
      <c r="M46" s="1149"/>
      <c r="N46" s="1422"/>
      <c r="O46" s="1422"/>
      <c r="P46" s="1423"/>
      <c r="Q46" s="1424"/>
      <c r="R46" s="1425"/>
      <c r="S46" s="1426"/>
    </row>
    <row r="47" spans="1:19" x14ac:dyDescent="0.35">
      <c r="A47" s="2801"/>
      <c r="B47" s="2802"/>
      <c r="C47" s="1005" t="s">
        <v>480</v>
      </c>
      <c r="D47" s="221">
        <v>1</v>
      </c>
      <c r="E47" s="222">
        <v>1</v>
      </c>
      <c r="F47" s="359">
        <v>1</v>
      </c>
      <c r="G47" s="359">
        <v>1</v>
      </c>
      <c r="H47" s="1472">
        <v>1</v>
      </c>
      <c r="I47" s="309">
        <v>1</v>
      </c>
      <c r="J47" s="294">
        <v>1</v>
      </c>
      <c r="K47" s="313">
        <v>1</v>
      </c>
      <c r="L47" s="221">
        <v>1</v>
      </c>
      <c r="M47" s="222">
        <v>1</v>
      </c>
      <c r="N47" s="359">
        <v>1</v>
      </c>
      <c r="O47" s="359">
        <v>1</v>
      </c>
      <c r="P47" s="1472">
        <v>1</v>
      </c>
      <c r="Q47" s="309">
        <v>1</v>
      </c>
      <c r="R47" s="294">
        <v>1</v>
      </c>
      <c r="S47" s="313">
        <v>1</v>
      </c>
    </row>
    <row r="48" spans="1:19" ht="24" customHeight="1" x14ac:dyDescent="0.35">
      <c r="A48" s="2790" t="s">
        <v>489</v>
      </c>
      <c r="B48" s="2791"/>
      <c r="C48" s="2791"/>
      <c r="D48" s="683"/>
      <c r="E48" s="684"/>
      <c r="F48" s="684"/>
      <c r="G48" s="684"/>
      <c r="H48" s="685"/>
      <c r="I48" s="686"/>
      <c r="J48" s="687"/>
      <c r="K48" s="681"/>
      <c r="L48" s="683"/>
      <c r="M48" s="684"/>
      <c r="N48" s="684"/>
      <c r="O48" s="684"/>
      <c r="P48" s="685"/>
      <c r="Q48" s="686"/>
      <c r="R48" s="687"/>
      <c r="S48" s="681"/>
    </row>
    <row r="49" spans="1:59" ht="31" x14ac:dyDescent="0.35">
      <c r="A49" s="31" t="s">
        <v>221</v>
      </c>
      <c r="B49" s="5" t="s">
        <v>490</v>
      </c>
      <c r="C49" s="5" t="s">
        <v>479</v>
      </c>
      <c r="D49" s="688"/>
      <c r="E49" s="442"/>
      <c r="F49" s="442"/>
      <c r="G49" s="442"/>
      <c r="H49" s="443"/>
      <c r="I49" s="444"/>
      <c r="J49" s="445"/>
      <c r="K49" s="446"/>
      <c r="L49" s="688"/>
      <c r="M49" s="442"/>
      <c r="N49" s="442"/>
      <c r="O49" s="442"/>
      <c r="P49" s="443"/>
      <c r="Q49" s="444"/>
      <c r="R49" s="445"/>
      <c r="S49" s="446"/>
    </row>
    <row r="50" spans="1:59" ht="46.5" x14ac:dyDescent="0.35">
      <c r="A50" s="31" t="s">
        <v>221</v>
      </c>
      <c r="B50" s="5" t="s">
        <v>491</v>
      </c>
      <c r="C50" s="5" t="s">
        <v>479</v>
      </c>
      <c r="D50" s="688"/>
      <c r="E50" s="442"/>
      <c r="F50" s="442"/>
      <c r="G50" s="442"/>
      <c r="H50" s="443"/>
      <c r="I50" s="444"/>
      <c r="J50" s="445"/>
      <c r="K50" s="446"/>
      <c r="L50" s="688"/>
      <c r="M50" s="442"/>
      <c r="N50" s="442"/>
      <c r="O50" s="442"/>
      <c r="P50" s="443"/>
      <c r="Q50" s="444"/>
      <c r="R50" s="445"/>
      <c r="S50" s="446"/>
    </row>
    <row r="51" spans="1:59" s="438" customFormat="1" ht="46.5" x14ac:dyDescent="0.35">
      <c r="A51" s="31" t="s">
        <v>221</v>
      </c>
      <c r="B51" s="438" t="s">
        <v>492</v>
      </c>
      <c r="C51" s="438" t="s">
        <v>493</v>
      </c>
      <c r="D51" s="1160">
        <v>0</v>
      </c>
      <c r="E51" s="1161">
        <v>0</v>
      </c>
      <c r="F51" s="1161">
        <v>0</v>
      </c>
      <c r="G51" s="1161">
        <v>0</v>
      </c>
      <c r="H51" s="1162">
        <v>0</v>
      </c>
      <c r="I51" s="1163">
        <v>0</v>
      </c>
      <c r="J51" s="1718">
        <v>0</v>
      </c>
      <c r="K51" s="1719">
        <v>0</v>
      </c>
      <c r="L51" s="1160">
        <v>0</v>
      </c>
      <c r="M51" s="1161">
        <v>0</v>
      </c>
      <c r="N51" s="1161">
        <v>0</v>
      </c>
      <c r="O51" s="1161">
        <v>0</v>
      </c>
      <c r="P51" s="1162">
        <v>0</v>
      </c>
      <c r="Q51" s="1163">
        <v>0</v>
      </c>
      <c r="R51" s="1718">
        <v>0</v>
      </c>
      <c r="S51" s="1719">
        <v>0</v>
      </c>
    </row>
    <row r="52" spans="1:59" s="438" customFormat="1" ht="27" customHeight="1" x14ac:dyDescent="0.35">
      <c r="A52" s="2773" t="s">
        <v>494</v>
      </c>
      <c r="B52" s="2774"/>
      <c r="C52" s="2774"/>
      <c r="D52" s="662"/>
      <c r="E52" s="663"/>
      <c r="F52" s="663"/>
      <c r="G52" s="663"/>
      <c r="H52" s="664"/>
      <c r="I52" s="1701"/>
      <c r="J52" s="1702"/>
      <c r="K52" s="1703"/>
      <c r="L52" s="662"/>
      <c r="M52" s="663"/>
      <c r="N52" s="663"/>
      <c r="O52" s="663"/>
      <c r="P52" s="664"/>
      <c r="Q52" s="1701"/>
      <c r="R52" s="1702"/>
      <c r="S52" s="1703"/>
    </row>
    <row r="53" spans="1:59" ht="24" customHeight="1" x14ac:dyDescent="0.35">
      <c r="A53" s="2790" t="s">
        <v>1519</v>
      </c>
      <c r="B53" s="2791"/>
      <c r="C53" s="2791"/>
      <c r="D53" s="683"/>
      <c r="E53" s="684"/>
      <c r="F53" s="684"/>
      <c r="G53" s="684"/>
      <c r="H53" s="685"/>
      <c r="I53" s="686"/>
      <c r="J53" s="687"/>
      <c r="K53" s="681"/>
      <c r="L53" s="683"/>
      <c r="M53" s="684"/>
      <c r="N53" s="684"/>
      <c r="O53" s="684"/>
      <c r="P53" s="685"/>
      <c r="Q53" s="686"/>
      <c r="R53" s="687"/>
      <c r="S53" s="681"/>
    </row>
    <row r="54" spans="1:59" ht="83.5" customHeight="1" x14ac:dyDescent="0.35">
      <c r="A54" s="31" t="s">
        <v>224</v>
      </c>
      <c r="B54" s="5" t="s">
        <v>495</v>
      </c>
      <c r="C54" s="6" t="s">
        <v>496</v>
      </c>
      <c r="D54" s="688"/>
      <c r="E54" s="442"/>
      <c r="F54" s="442"/>
      <c r="G54" s="442"/>
      <c r="H54" s="443"/>
      <c r="I54" s="444"/>
      <c r="J54" s="445"/>
      <c r="K54" s="446"/>
      <c r="L54" s="688"/>
      <c r="M54" s="442"/>
      <c r="N54" s="442"/>
      <c r="O54" s="442"/>
      <c r="P54" s="443"/>
      <c r="Q54" s="444"/>
      <c r="R54" s="445"/>
      <c r="S54" s="446"/>
    </row>
    <row r="55" spans="1:59" s="438" customFormat="1" ht="76.5" customHeight="1" x14ac:dyDescent="0.35">
      <c r="A55" s="31" t="s">
        <v>224</v>
      </c>
      <c r="B55" s="5" t="s">
        <v>497</v>
      </c>
      <c r="C55" s="6" t="s">
        <v>496</v>
      </c>
      <c r="D55" s="682">
        <v>0</v>
      </c>
      <c r="E55" s="573">
        <v>0</v>
      </c>
      <c r="F55" s="574">
        <v>0</v>
      </c>
      <c r="G55" s="574">
        <v>0</v>
      </c>
      <c r="H55" s="575">
        <v>0</v>
      </c>
      <c r="I55" s="576">
        <v>0</v>
      </c>
      <c r="J55" s="708">
        <v>0</v>
      </c>
      <c r="K55" s="851">
        <v>0</v>
      </c>
      <c r="L55" s="682">
        <v>0</v>
      </c>
      <c r="M55" s="573">
        <v>0</v>
      </c>
      <c r="N55" s="574">
        <v>0</v>
      </c>
      <c r="O55" s="574">
        <v>0</v>
      </c>
      <c r="P55" s="575">
        <v>0</v>
      </c>
      <c r="Q55" s="576">
        <v>0</v>
      </c>
      <c r="R55" s="708">
        <v>0</v>
      </c>
      <c r="S55" s="851">
        <v>0</v>
      </c>
    </row>
    <row r="56" spans="1:59" ht="27" customHeight="1" x14ac:dyDescent="0.35">
      <c r="A56" s="2773" t="s">
        <v>498</v>
      </c>
      <c r="B56" s="2774"/>
      <c r="C56" s="2774"/>
      <c r="D56" s="1173"/>
      <c r="E56" s="1174"/>
      <c r="F56" s="1174"/>
      <c r="G56" s="1174"/>
      <c r="H56" s="1175"/>
      <c r="I56" s="1176"/>
      <c r="J56" s="1177"/>
      <c r="K56" s="1178"/>
      <c r="L56" s="1173"/>
      <c r="M56" s="1174"/>
      <c r="N56" s="1174"/>
      <c r="O56" s="1174"/>
      <c r="P56" s="1175"/>
      <c r="Q56" s="1176"/>
      <c r="R56" s="1177"/>
      <c r="S56" s="1178"/>
    </row>
    <row r="57" spans="1:59" ht="24" customHeight="1" x14ac:dyDescent="0.35">
      <c r="A57" s="2790" t="s">
        <v>339</v>
      </c>
      <c r="B57" s="2791"/>
      <c r="C57" s="2791"/>
      <c r="D57" s="683"/>
      <c r="E57" s="684"/>
      <c r="F57" s="684"/>
      <c r="G57" s="684"/>
      <c r="H57" s="685"/>
      <c r="I57" s="686"/>
      <c r="J57" s="687"/>
      <c r="K57" s="681"/>
      <c r="L57" s="683"/>
      <c r="M57" s="684"/>
      <c r="N57" s="684"/>
      <c r="O57" s="684"/>
      <c r="P57" s="685"/>
      <c r="Q57" s="686"/>
      <c r="R57" s="687"/>
      <c r="S57" s="681"/>
    </row>
    <row r="58" spans="1:59" ht="31.5" thickBot="1" x14ac:dyDescent="0.4">
      <c r="A58" s="32" t="s">
        <v>338</v>
      </c>
      <c r="B58" s="14" t="s">
        <v>499</v>
      </c>
      <c r="C58" s="34" t="s">
        <v>479</v>
      </c>
      <c r="D58" s="712">
        <v>0</v>
      </c>
      <c r="E58" s="1705">
        <v>0</v>
      </c>
      <c r="F58" s="1706">
        <v>1</v>
      </c>
      <c r="G58" s="1706">
        <v>3</v>
      </c>
      <c r="H58" s="1707">
        <v>0</v>
      </c>
      <c r="I58" s="713">
        <v>4</v>
      </c>
      <c r="J58" s="1708">
        <v>1</v>
      </c>
      <c r="K58" s="1709">
        <v>5</v>
      </c>
      <c r="L58" s="712">
        <v>0</v>
      </c>
      <c r="M58" s="1705">
        <v>3</v>
      </c>
      <c r="N58" s="1706">
        <v>10</v>
      </c>
      <c r="O58" s="1706">
        <v>4</v>
      </c>
      <c r="P58" s="1707">
        <v>0</v>
      </c>
      <c r="Q58" s="713">
        <v>17</v>
      </c>
      <c r="R58" s="1708">
        <v>2</v>
      </c>
      <c r="S58" s="1709">
        <v>19</v>
      </c>
    </row>
    <row r="59" spans="1:59" ht="16" thickTop="1" x14ac:dyDescent="0.35">
      <c r="A59" s="441"/>
    </row>
    <row r="60" spans="1:59" x14ac:dyDescent="0.35">
      <c r="A60" s="2781" t="s">
        <v>1521</v>
      </c>
      <c r="B60" s="2781"/>
      <c r="C60" s="2781"/>
    </row>
    <row r="61" spans="1:59" x14ac:dyDescent="0.35">
      <c r="A61" s="451"/>
      <c r="B61" s="451"/>
      <c r="C61" s="451"/>
    </row>
    <row r="62" spans="1:59" ht="16" thickBot="1" x14ac:dyDescent="0.4">
      <c r="A62" s="441"/>
    </row>
    <row r="63" spans="1:59" s="438" customFormat="1" ht="30" customHeight="1" thickTop="1" x14ac:dyDescent="0.35">
      <c r="A63" s="2688" t="s">
        <v>400</v>
      </c>
      <c r="B63" s="2690"/>
      <c r="C63" s="2772"/>
      <c r="D63" s="2785">
        <v>2024</v>
      </c>
      <c r="E63" s="2786"/>
      <c r="F63" s="2786"/>
      <c r="G63" s="2786"/>
      <c r="H63" s="2786"/>
      <c r="I63" s="2786"/>
      <c r="J63" s="2786"/>
      <c r="K63" s="2786"/>
      <c r="L63" s="2785">
        <v>2023</v>
      </c>
      <c r="M63" s="2786"/>
      <c r="N63" s="2786"/>
      <c r="O63" s="2786"/>
      <c r="P63" s="2786"/>
      <c r="Q63" s="2786"/>
      <c r="R63" s="2786"/>
      <c r="S63" s="2786"/>
      <c r="T63" s="2785">
        <v>2022</v>
      </c>
      <c r="U63" s="2786"/>
      <c r="V63" s="2786"/>
      <c r="W63" s="2786"/>
      <c r="X63" s="2786"/>
      <c r="Y63" s="2786"/>
      <c r="Z63" s="2786"/>
      <c r="AA63" s="2786"/>
      <c r="AB63" s="2771">
        <v>2021</v>
      </c>
      <c r="AC63" s="2690"/>
      <c r="AD63" s="2690"/>
      <c r="AE63" s="2690"/>
      <c r="AF63" s="2690"/>
      <c r="AG63" s="2690"/>
      <c r="AH63" s="2690"/>
      <c r="AI63" s="2772"/>
      <c r="AJ63" s="2771">
        <v>2020</v>
      </c>
      <c r="AK63" s="2690"/>
      <c r="AL63" s="2690"/>
      <c r="AM63" s="2690"/>
      <c r="AN63" s="2690"/>
      <c r="AO63" s="2690"/>
      <c r="AP63" s="2690"/>
      <c r="AQ63" s="2772"/>
      <c r="AR63" s="2690">
        <v>2019</v>
      </c>
      <c r="AS63" s="2690"/>
      <c r="AT63" s="2690"/>
      <c r="AU63" s="2690"/>
      <c r="AV63" s="2690"/>
      <c r="AW63" s="2690"/>
      <c r="AX63" s="2690"/>
      <c r="AY63" s="2690"/>
      <c r="AZ63" s="2771">
        <v>2018</v>
      </c>
      <c r="BA63" s="2690"/>
      <c r="BB63" s="2690"/>
      <c r="BC63" s="2690"/>
      <c r="BD63" s="2690"/>
      <c r="BE63" s="2690"/>
      <c r="BF63" s="2690"/>
      <c r="BG63" s="2741"/>
    </row>
    <row r="64" spans="1:59" s="438" customFormat="1" ht="40" customHeight="1" x14ac:dyDescent="0.35">
      <c r="A64" s="63" t="s">
        <v>401</v>
      </c>
      <c r="B64" s="1165" t="s">
        <v>402</v>
      </c>
      <c r="C64" s="418" t="s">
        <v>403</v>
      </c>
      <c r="D64" s="212" t="s">
        <v>404</v>
      </c>
      <c r="E64" s="213" t="s">
        <v>405</v>
      </c>
      <c r="F64" s="213" t="s">
        <v>406</v>
      </c>
      <c r="G64" s="213" t="s">
        <v>407</v>
      </c>
      <c r="H64" s="214" t="s">
        <v>461</v>
      </c>
      <c r="I64" s="215" t="s">
        <v>370</v>
      </c>
      <c r="J64" s="216" t="s">
        <v>371</v>
      </c>
      <c r="K64" s="595" t="s">
        <v>372</v>
      </c>
      <c r="L64" s="212" t="s">
        <v>404</v>
      </c>
      <c r="M64" s="213" t="s">
        <v>405</v>
      </c>
      <c r="N64" s="213" t="s">
        <v>406</v>
      </c>
      <c r="O64" s="213" t="s">
        <v>407</v>
      </c>
      <c r="P64" s="214" t="s">
        <v>461</v>
      </c>
      <c r="Q64" s="215" t="s">
        <v>370</v>
      </c>
      <c r="R64" s="216" t="s">
        <v>371</v>
      </c>
      <c r="S64" s="595" t="s">
        <v>372</v>
      </c>
      <c r="T64" s="212" t="s">
        <v>404</v>
      </c>
      <c r="U64" s="213" t="s">
        <v>405</v>
      </c>
      <c r="V64" s="213" t="s">
        <v>406</v>
      </c>
      <c r="W64" s="213" t="s">
        <v>407</v>
      </c>
      <c r="X64" s="214" t="s">
        <v>461</v>
      </c>
      <c r="Y64" s="215" t="s">
        <v>370</v>
      </c>
      <c r="Z64" s="216" t="s">
        <v>371</v>
      </c>
      <c r="AA64" s="595" t="s">
        <v>372</v>
      </c>
      <c r="AB64" s="212" t="s">
        <v>404</v>
      </c>
      <c r="AC64" s="213" t="s">
        <v>405</v>
      </c>
      <c r="AD64" s="213" t="s">
        <v>406</v>
      </c>
      <c r="AE64" s="213" t="s">
        <v>407</v>
      </c>
      <c r="AF64" s="214" t="s">
        <v>461</v>
      </c>
      <c r="AG64" s="215" t="s">
        <v>370</v>
      </c>
      <c r="AH64" s="216" t="s">
        <v>371</v>
      </c>
      <c r="AI64" s="595" t="s">
        <v>372</v>
      </c>
      <c r="AJ64" s="212" t="s">
        <v>404</v>
      </c>
      <c r="AK64" s="213" t="s">
        <v>405</v>
      </c>
      <c r="AL64" s="213" t="s">
        <v>406</v>
      </c>
      <c r="AM64" s="213" t="s">
        <v>407</v>
      </c>
      <c r="AN64" s="214" t="s">
        <v>461</v>
      </c>
      <c r="AO64" s="215" t="s">
        <v>370</v>
      </c>
      <c r="AP64" s="216" t="s">
        <v>371</v>
      </c>
      <c r="AQ64" s="595" t="s">
        <v>372</v>
      </c>
      <c r="AR64" s="212" t="s">
        <v>404</v>
      </c>
      <c r="AS64" s="213" t="s">
        <v>405</v>
      </c>
      <c r="AT64" s="213" t="s">
        <v>406</v>
      </c>
      <c r="AU64" s="213" t="s">
        <v>407</v>
      </c>
      <c r="AV64" s="214" t="s">
        <v>461</v>
      </c>
      <c r="AW64" s="215" t="s">
        <v>370</v>
      </c>
      <c r="AX64" s="216" t="s">
        <v>371</v>
      </c>
      <c r="AY64" s="595" t="s">
        <v>372</v>
      </c>
      <c r="AZ64" s="212" t="s">
        <v>404</v>
      </c>
      <c r="BA64" s="213" t="s">
        <v>405</v>
      </c>
      <c r="BB64" s="213" t="s">
        <v>406</v>
      </c>
      <c r="BC64" s="213" t="s">
        <v>407</v>
      </c>
      <c r="BD64" s="214" t="s">
        <v>461</v>
      </c>
      <c r="BE64" s="215" t="s">
        <v>370</v>
      </c>
      <c r="BF64" s="216" t="s">
        <v>371</v>
      </c>
      <c r="BG64" s="594" t="s">
        <v>372</v>
      </c>
    </row>
    <row r="65" spans="1:59" s="438" customFormat="1" ht="27" customHeight="1" x14ac:dyDescent="0.35">
      <c r="A65" s="2773" t="s">
        <v>462</v>
      </c>
      <c r="B65" s="2774"/>
      <c r="C65" s="2789"/>
      <c r="D65" s="459"/>
      <c r="E65" s="460"/>
      <c r="F65" s="460"/>
      <c r="G65" s="460"/>
      <c r="H65" s="461"/>
      <c r="I65" s="462"/>
      <c r="J65" s="463"/>
      <c r="K65" s="589"/>
      <c r="L65" s="459"/>
      <c r="M65" s="460"/>
      <c r="N65" s="460"/>
      <c r="O65" s="460"/>
      <c r="P65" s="461"/>
      <c r="Q65" s="462"/>
      <c r="R65" s="463"/>
      <c r="S65" s="589"/>
      <c r="T65" s="459"/>
      <c r="U65" s="460"/>
      <c r="V65" s="460"/>
      <c r="W65" s="460"/>
      <c r="X65" s="461"/>
      <c r="Y65" s="462"/>
      <c r="Z65" s="463"/>
      <c r="AA65" s="589"/>
      <c r="AB65" s="459"/>
      <c r="AC65" s="460"/>
      <c r="AD65" s="460"/>
      <c r="AE65" s="460"/>
      <c r="AF65" s="461"/>
      <c r="AG65" s="462"/>
      <c r="AH65" s="463"/>
      <c r="AI65" s="464"/>
      <c r="AJ65" s="459"/>
      <c r="AK65" s="460"/>
      <c r="AL65" s="460"/>
      <c r="AM65" s="460"/>
      <c r="AN65" s="502"/>
      <c r="AO65" s="462"/>
      <c r="AP65" s="463"/>
      <c r="AQ65" s="464"/>
      <c r="AR65" s="459"/>
      <c r="AS65" s="460"/>
      <c r="AT65" s="460"/>
      <c r="AU65" s="460"/>
      <c r="AV65" s="502"/>
      <c r="AW65" s="462"/>
      <c r="AX65" s="463"/>
      <c r="AY65" s="589"/>
      <c r="AZ65" s="459"/>
      <c r="BA65" s="460"/>
      <c r="BB65" s="460"/>
      <c r="BC65" s="460"/>
      <c r="BD65" s="502"/>
      <c r="BE65" s="462"/>
      <c r="BF65" s="463"/>
      <c r="BG65" s="466"/>
    </row>
    <row r="66" spans="1:59" ht="24" customHeight="1" x14ac:dyDescent="0.35">
      <c r="A66" s="2770" t="s">
        <v>70</v>
      </c>
      <c r="B66" s="2775" t="s">
        <v>70</v>
      </c>
      <c r="C66" s="2782"/>
      <c r="D66" s="122"/>
      <c r="E66" s="123"/>
      <c r="F66" s="123"/>
      <c r="G66" s="123"/>
      <c r="H66" s="124"/>
      <c r="I66" s="164"/>
      <c r="J66" s="148"/>
      <c r="K66" s="235"/>
      <c r="L66" s="122"/>
      <c r="M66" s="123"/>
      <c r="N66" s="123"/>
      <c r="O66" s="123"/>
      <c r="P66" s="124"/>
      <c r="Q66" s="164"/>
      <c r="R66" s="148"/>
      <c r="S66" s="235"/>
      <c r="T66" s="490"/>
      <c r="U66" s="491"/>
      <c r="V66" s="491"/>
      <c r="W66" s="491"/>
      <c r="X66" s="492"/>
      <c r="Y66" s="1179"/>
      <c r="Z66" s="1180"/>
      <c r="AA66" s="1181"/>
      <c r="AB66" s="122"/>
      <c r="AC66" s="123"/>
      <c r="AD66" s="123"/>
      <c r="AE66" s="123"/>
      <c r="AF66" s="124"/>
      <c r="AG66" s="164"/>
      <c r="AH66" s="148"/>
      <c r="AI66" s="157"/>
      <c r="AJ66" s="122"/>
      <c r="AK66" s="123"/>
      <c r="AL66" s="123"/>
      <c r="AM66" s="123"/>
      <c r="AN66" s="268"/>
      <c r="AO66" s="164"/>
      <c r="AP66" s="148"/>
      <c r="AQ66" s="157"/>
      <c r="AR66" s="122"/>
      <c r="AS66" s="123"/>
      <c r="AT66" s="123"/>
      <c r="AU66" s="123"/>
      <c r="AV66" s="268"/>
      <c r="AW66" s="164"/>
      <c r="AX66" s="148"/>
      <c r="AY66" s="235"/>
      <c r="AZ66" s="122"/>
      <c r="BA66" s="123"/>
      <c r="BB66" s="123"/>
      <c r="BC66" s="123"/>
      <c r="BD66" s="268"/>
      <c r="BE66" s="164"/>
      <c r="BF66" s="148"/>
      <c r="BG66" s="56"/>
    </row>
    <row r="67" spans="1:59" x14ac:dyDescent="0.35">
      <c r="A67" s="247" t="s">
        <v>500</v>
      </c>
      <c r="B67" s="5" t="s">
        <v>501</v>
      </c>
      <c r="C67" s="220" t="s">
        <v>502</v>
      </c>
      <c r="D67" s="140">
        <v>27</v>
      </c>
      <c r="E67" s="141">
        <v>40</v>
      </c>
      <c r="F67" s="141">
        <v>38</v>
      </c>
      <c r="G67" s="141">
        <v>15</v>
      </c>
      <c r="H67" s="142">
        <v>23</v>
      </c>
      <c r="I67" s="1435">
        <v>143</v>
      </c>
      <c r="J67" s="172">
        <v>6</v>
      </c>
      <c r="K67" s="298">
        <v>149</v>
      </c>
      <c r="L67" s="2229">
        <v>19</v>
      </c>
      <c r="M67" s="2230">
        <v>37</v>
      </c>
      <c r="N67" s="141">
        <v>56</v>
      </c>
      <c r="O67" s="141">
        <v>50</v>
      </c>
      <c r="P67" s="142">
        <v>17</v>
      </c>
      <c r="Q67" s="1435">
        <v>179</v>
      </c>
      <c r="R67" s="172">
        <v>7</v>
      </c>
      <c r="S67" s="298">
        <v>186</v>
      </c>
      <c r="T67" s="224">
        <v>26</v>
      </c>
      <c r="U67" s="225">
        <v>59</v>
      </c>
      <c r="V67" s="225">
        <v>78</v>
      </c>
      <c r="W67" s="225">
        <v>27</v>
      </c>
      <c r="X67" s="136">
        <v>44</v>
      </c>
      <c r="Y67" s="231">
        <v>234</v>
      </c>
      <c r="Z67" s="232">
        <v>11</v>
      </c>
      <c r="AA67" s="1166">
        <v>245</v>
      </c>
      <c r="AB67" s="125">
        <v>32</v>
      </c>
      <c r="AC67" s="126">
        <v>35</v>
      </c>
      <c r="AD67" s="126">
        <v>38</v>
      </c>
      <c r="AE67" s="126">
        <v>13</v>
      </c>
      <c r="AF67" s="127">
        <v>23</v>
      </c>
      <c r="AG67" s="165">
        <v>141</v>
      </c>
      <c r="AH67" s="149">
        <v>3</v>
      </c>
      <c r="AI67" s="158">
        <v>144</v>
      </c>
      <c r="AJ67" s="125">
        <v>20</v>
      </c>
      <c r="AK67" s="126">
        <v>38</v>
      </c>
      <c r="AL67" s="126">
        <v>64</v>
      </c>
      <c r="AM67" s="126">
        <v>13</v>
      </c>
      <c r="AN67" s="249">
        <v>23</v>
      </c>
      <c r="AO67" s="165">
        <v>158</v>
      </c>
      <c r="AP67" s="149">
        <v>4</v>
      </c>
      <c r="AQ67" s="158">
        <v>162</v>
      </c>
      <c r="AR67" s="125">
        <v>29</v>
      </c>
      <c r="AS67" s="126">
        <v>35</v>
      </c>
      <c r="AT67" s="126">
        <v>89</v>
      </c>
      <c r="AU67" s="126">
        <v>26</v>
      </c>
      <c r="AV67" s="249">
        <v>19</v>
      </c>
      <c r="AW67" s="165">
        <v>198</v>
      </c>
      <c r="AX67" s="149">
        <v>11</v>
      </c>
      <c r="AY67" s="9">
        <v>209</v>
      </c>
      <c r="AZ67" s="125">
        <v>9</v>
      </c>
      <c r="BA67" s="126">
        <v>24</v>
      </c>
      <c r="BB67" s="126">
        <v>51</v>
      </c>
      <c r="BC67" s="126">
        <v>8</v>
      </c>
      <c r="BD67" s="249">
        <v>28</v>
      </c>
      <c r="BE67" s="165">
        <v>120</v>
      </c>
      <c r="BF67" s="149">
        <v>7</v>
      </c>
      <c r="BG67" s="13">
        <v>127</v>
      </c>
    </row>
    <row r="68" spans="1:59" ht="16" thickBot="1" x14ac:dyDescent="0.4">
      <c r="A68" s="266" t="s">
        <v>500</v>
      </c>
      <c r="B68" s="14" t="s">
        <v>503</v>
      </c>
      <c r="C68" s="105" t="s">
        <v>504</v>
      </c>
      <c r="D68" s="731">
        <v>97</v>
      </c>
      <c r="E68" s="275">
        <v>171</v>
      </c>
      <c r="F68" s="275">
        <v>174</v>
      </c>
      <c r="G68" s="275">
        <v>80</v>
      </c>
      <c r="H68" s="714">
        <v>89</v>
      </c>
      <c r="I68" s="243">
        <v>611</v>
      </c>
      <c r="J68" s="1710">
        <v>27</v>
      </c>
      <c r="K68" s="1711">
        <v>638</v>
      </c>
      <c r="L68" s="2231">
        <v>52</v>
      </c>
      <c r="M68" s="2232">
        <v>117</v>
      </c>
      <c r="N68" s="275">
        <v>200</v>
      </c>
      <c r="O68" s="275">
        <v>117</v>
      </c>
      <c r="P68" s="714">
        <v>97</v>
      </c>
      <c r="Q68" s="243">
        <v>583</v>
      </c>
      <c r="R68" s="1710">
        <v>26</v>
      </c>
      <c r="S68" s="1711">
        <v>609</v>
      </c>
      <c r="T68" s="226">
        <v>76</v>
      </c>
      <c r="U68" s="227">
        <v>134</v>
      </c>
      <c r="V68" s="227">
        <v>251</v>
      </c>
      <c r="W68" s="227">
        <v>61</v>
      </c>
      <c r="X68" s="228">
        <v>78</v>
      </c>
      <c r="Y68" s="233">
        <v>600</v>
      </c>
      <c r="Z68" s="234">
        <v>24</v>
      </c>
      <c r="AA68" s="237">
        <v>624</v>
      </c>
      <c r="AB68" s="146">
        <v>87</v>
      </c>
      <c r="AC68" s="147">
        <v>95</v>
      </c>
      <c r="AD68" s="147">
        <v>157</v>
      </c>
      <c r="AE68" s="147">
        <v>36</v>
      </c>
      <c r="AF68" s="238">
        <v>63</v>
      </c>
      <c r="AG68" s="243">
        <v>438</v>
      </c>
      <c r="AH68" s="244">
        <v>21</v>
      </c>
      <c r="AI68" s="242">
        <v>459</v>
      </c>
      <c r="AJ68" s="146">
        <v>48</v>
      </c>
      <c r="AK68" s="147">
        <v>80</v>
      </c>
      <c r="AL68" s="147">
        <v>151</v>
      </c>
      <c r="AM68" s="147">
        <v>35</v>
      </c>
      <c r="AN68" s="269">
        <v>43</v>
      </c>
      <c r="AO68" s="243">
        <v>357</v>
      </c>
      <c r="AP68" s="244">
        <v>15</v>
      </c>
      <c r="AQ68" s="242">
        <v>372</v>
      </c>
      <c r="AR68" s="239"/>
      <c r="AS68" s="240"/>
      <c r="AT68" s="240"/>
      <c r="AU68" s="240"/>
      <c r="AV68" s="270"/>
      <c r="AW68" s="245"/>
      <c r="AX68" s="241"/>
      <c r="AY68" s="64">
        <v>391</v>
      </c>
      <c r="AZ68" s="239"/>
      <c r="BA68" s="240"/>
      <c r="BB68" s="240"/>
      <c r="BC68" s="240"/>
      <c r="BD68" s="270"/>
      <c r="BE68" s="245"/>
      <c r="BF68" s="241"/>
      <c r="BG68" s="15">
        <v>258</v>
      </c>
    </row>
    <row r="69" spans="1:59" ht="16" thickTop="1" x14ac:dyDescent="0.35">
      <c r="A69" s="441"/>
    </row>
    <row r="70" spans="1:59" ht="16" thickBot="1" x14ac:dyDescent="0.4">
      <c r="A70" s="441"/>
    </row>
    <row r="71" spans="1:59" s="12" customFormat="1" ht="30" customHeight="1" thickTop="1" x14ac:dyDescent="0.35">
      <c r="A71" s="2688" t="s">
        <v>400</v>
      </c>
      <c r="B71" s="2690"/>
      <c r="C71" s="2772"/>
      <c r="D71" s="2785">
        <v>2024</v>
      </c>
      <c r="E71" s="2786"/>
      <c r="F71" s="2786"/>
      <c r="G71" s="2786"/>
      <c r="H71" s="2786"/>
      <c r="I71" s="2786"/>
      <c r="J71" s="2786"/>
      <c r="K71" s="2786"/>
      <c r="L71" s="2785">
        <v>2023</v>
      </c>
      <c r="M71" s="2786"/>
      <c r="N71" s="2786"/>
      <c r="O71" s="2786"/>
      <c r="P71" s="2786"/>
      <c r="Q71" s="2786"/>
      <c r="R71" s="2786"/>
      <c r="S71" s="2786"/>
      <c r="T71" s="2785">
        <v>2022</v>
      </c>
      <c r="U71" s="2786"/>
      <c r="V71" s="2786"/>
      <c r="W71" s="2786"/>
      <c r="X71" s="2786"/>
      <c r="Y71" s="2786"/>
      <c r="Z71" s="2786"/>
      <c r="AA71" s="2786"/>
      <c r="AB71" s="2771">
        <v>2021</v>
      </c>
      <c r="AC71" s="2690"/>
      <c r="AD71" s="2690"/>
      <c r="AE71" s="2690"/>
      <c r="AF71" s="2690"/>
      <c r="AG71" s="2690"/>
      <c r="AH71" s="2690"/>
      <c r="AI71" s="2772"/>
      <c r="AJ71" s="2771">
        <v>2020</v>
      </c>
      <c r="AK71" s="2690"/>
      <c r="AL71" s="2690"/>
      <c r="AM71" s="2690"/>
      <c r="AN71" s="2690"/>
      <c r="AO71" s="2690"/>
      <c r="AP71" s="2690"/>
      <c r="AQ71" s="2772"/>
      <c r="AR71" s="2690">
        <v>2019</v>
      </c>
      <c r="AS71" s="2690"/>
      <c r="AT71" s="2690"/>
      <c r="AU71" s="2690"/>
      <c r="AV71" s="2690"/>
      <c r="AW71" s="2690"/>
      <c r="AX71" s="2690"/>
      <c r="AY71" s="2690"/>
      <c r="AZ71" s="2771">
        <v>2018</v>
      </c>
      <c r="BA71" s="2690"/>
      <c r="BB71" s="2690"/>
      <c r="BC71" s="2690"/>
      <c r="BD71" s="2690"/>
      <c r="BE71" s="2690"/>
      <c r="BF71" s="2690"/>
      <c r="BG71" s="2741"/>
    </row>
    <row r="72" spans="1:59" s="7" customFormat="1" ht="40" customHeight="1" x14ac:dyDescent="0.35">
      <c r="A72" s="63" t="s">
        <v>401</v>
      </c>
      <c r="B72" s="1165" t="s">
        <v>402</v>
      </c>
      <c r="C72" s="418" t="s">
        <v>403</v>
      </c>
      <c r="D72" s="212" t="s">
        <v>404</v>
      </c>
      <c r="E72" s="213" t="s">
        <v>405</v>
      </c>
      <c r="F72" s="213" t="s">
        <v>406</v>
      </c>
      <c r="G72" s="213" t="s">
        <v>407</v>
      </c>
      <c r="H72" s="214" t="s">
        <v>461</v>
      </c>
      <c r="I72" s="215" t="s">
        <v>370</v>
      </c>
      <c r="J72" s="216" t="s">
        <v>371</v>
      </c>
      <c r="K72" s="595" t="s">
        <v>372</v>
      </c>
      <c r="L72" s="212" t="s">
        <v>404</v>
      </c>
      <c r="M72" s="213" t="s">
        <v>405</v>
      </c>
      <c r="N72" s="213" t="s">
        <v>406</v>
      </c>
      <c r="O72" s="213" t="s">
        <v>407</v>
      </c>
      <c r="P72" s="214" t="s">
        <v>461</v>
      </c>
      <c r="Q72" s="215" t="s">
        <v>370</v>
      </c>
      <c r="R72" s="216" t="s">
        <v>371</v>
      </c>
      <c r="S72" s="595" t="s">
        <v>372</v>
      </c>
      <c r="T72" s="212" t="s">
        <v>404</v>
      </c>
      <c r="U72" s="213" t="s">
        <v>405</v>
      </c>
      <c r="V72" s="213" t="s">
        <v>406</v>
      </c>
      <c r="W72" s="213" t="s">
        <v>407</v>
      </c>
      <c r="X72" s="214" t="s">
        <v>461</v>
      </c>
      <c r="Y72" s="215" t="s">
        <v>370</v>
      </c>
      <c r="Z72" s="216" t="s">
        <v>371</v>
      </c>
      <c r="AA72" s="595" t="s">
        <v>372</v>
      </c>
      <c r="AB72" s="212" t="s">
        <v>404</v>
      </c>
      <c r="AC72" s="213" t="s">
        <v>405</v>
      </c>
      <c r="AD72" s="213" t="s">
        <v>406</v>
      </c>
      <c r="AE72" s="213" t="s">
        <v>407</v>
      </c>
      <c r="AF72" s="214" t="s">
        <v>461</v>
      </c>
      <c r="AG72" s="215" t="s">
        <v>370</v>
      </c>
      <c r="AH72" s="216" t="s">
        <v>371</v>
      </c>
      <c r="AI72" s="595" t="s">
        <v>372</v>
      </c>
      <c r="AJ72" s="212" t="s">
        <v>404</v>
      </c>
      <c r="AK72" s="213" t="s">
        <v>405</v>
      </c>
      <c r="AL72" s="213" t="s">
        <v>406</v>
      </c>
      <c r="AM72" s="213" t="s">
        <v>407</v>
      </c>
      <c r="AN72" s="214" t="s">
        <v>461</v>
      </c>
      <c r="AO72" s="215" t="s">
        <v>370</v>
      </c>
      <c r="AP72" s="216" t="s">
        <v>371</v>
      </c>
      <c r="AQ72" s="595" t="s">
        <v>372</v>
      </c>
      <c r="AR72" s="212" t="s">
        <v>404</v>
      </c>
      <c r="AS72" s="213" t="s">
        <v>405</v>
      </c>
      <c r="AT72" s="213" t="s">
        <v>406</v>
      </c>
      <c r="AU72" s="213" t="s">
        <v>407</v>
      </c>
      <c r="AV72" s="214" t="s">
        <v>461</v>
      </c>
      <c r="AW72" s="215" t="s">
        <v>370</v>
      </c>
      <c r="AX72" s="216" t="s">
        <v>371</v>
      </c>
      <c r="AY72" s="595" t="s">
        <v>372</v>
      </c>
      <c r="AZ72" s="212" t="s">
        <v>404</v>
      </c>
      <c r="BA72" s="213" t="s">
        <v>405</v>
      </c>
      <c r="BB72" s="213" t="s">
        <v>406</v>
      </c>
      <c r="BC72" s="213" t="s">
        <v>407</v>
      </c>
      <c r="BD72" s="214" t="s">
        <v>461</v>
      </c>
      <c r="BE72" s="215" t="s">
        <v>370</v>
      </c>
      <c r="BF72" s="216" t="s">
        <v>371</v>
      </c>
      <c r="BG72" s="594" t="s">
        <v>372</v>
      </c>
    </row>
    <row r="73" spans="1:59" ht="27" customHeight="1" x14ac:dyDescent="0.35">
      <c r="A73" s="2773" t="s">
        <v>505</v>
      </c>
      <c r="B73" s="2774"/>
      <c r="C73" s="2789"/>
      <c r="D73" s="459"/>
      <c r="E73" s="460"/>
      <c r="F73" s="460"/>
      <c r="G73" s="460"/>
      <c r="H73" s="461"/>
      <c r="I73" s="462"/>
      <c r="J73" s="463"/>
      <c r="K73" s="589"/>
      <c r="L73" s="459"/>
      <c r="M73" s="460"/>
      <c r="N73" s="460"/>
      <c r="O73" s="460"/>
      <c r="P73" s="461"/>
      <c r="Q73" s="462"/>
      <c r="R73" s="463"/>
      <c r="S73" s="589"/>
      <c r="T73" s="459"/>
      <c r="U73" s="460"/>
      <c r="V73" s="460"/>
      <c r="W73" s="460"/>
      <c r="X73" s="461"/>
      <c r="Y73" s="462"/>
      <c r="Z73" s="463"/>
      <c r="AA73" s="589"/>
      <c r="AB73" s="459"/>
      <c r="AC73" s="460"/>
      <c r="AD73" s="460"/>
      <c r="AE73" s="460"/>
      <c r="AF73" s="461"/>
      <c r="AG73" s="462"/>
      <c r="AH73" s="463"/>
      <c r="AI73" s="464"/>
      <c r="AJ73" s="459"/>
      <c r="AK73" s="460"/>
      <c r="AL73" s="460"/>
      <c r="AM73" s="460"/>
      <c r="AN73" s="502"/>
      <c r="AO73" s="462"/>
      <c r="AP73" s="463"/>
      <c r="AQ73" s="464"/>
      <c r="AR73" s="459"/>
      <c r="AS73" s="460"/>
      <c r="AT73" s="460"/>
      <c r="AU73" s="460"/>
      <c r="AV73" s="502"/>
      <c r="AW73" s="462"/>
      <c r="AX73" s="463"/>
      <c r="AY73" s="589"/>
      <c r="AZ73" s="459"/>
      <c r="BA73" s="460"/>
      <c r="BB73" s="460"/>
      <c r="BC73" s="460"/>
      <c r="BD73" s="502"/>
      <c r="BE73" s="462"/>
      <c r="BF73" s="463"/>
      <c r="BG73" s="466"/>
    </row>
    <row r="74" spans="1:59" ht="24" customHeight="1" x14ac:dyDescent="0.35">
      <c r="A74" s="2770" t="s">
        <v>506</v>
      </c>
      <c r="B74" s="2775" t="s">
        <v>507</v>
      </c>
      <c r="C74" s="2782"/>
      <c r="D74" s="122"/>
      <c r="E74" s="123"/>
      <c r="F74" s="123"/>
      <c r="G74" s="123"/>
      <c r="H74" s="124"/>
      <c r="I74" s="164"/>
      <c r="J74" s="148"/>
      <c r="K74" s="235"/>
      <c r="L74" s="122"/>
      <c r="M74" s="123"/>
      <c r="N74" s="123"/>
      <c r="O74" s="123"/>
      <c r="P74" s="124"/>
      <c r="Q74" s="164"/>
      <c r="R74" s="148"/>
      <c r="S74" s="235"/>
      <c r="T74" s="122"/>
      <c r="U74" s="123"/>
      <c r="V74" s="123"/>
      <c r="W74" s="123"/>
      <c r="X74" s="124"/>
      <c r="Y74" s="164"/>
      <c r="Z74" s="148"/>
      <c r="AA74" s="235"/>
      <c r="AB74" s="122"/>
      <c r="AC74" s="123"/>
      <c r="AD74" s="123"/>
      <c r="AE74" s="123"/>
      <c r="AF74" s="124"/>
      <c r="AG74" s="164"/>
      <c r="AH74" s="148"/>
      <c r="AI74" s="157"/>
      <c r="AJ74" s="122"/>
      <c r="AK74" s="123"/>
      <c r="AL74" s="123"/>
      <c r="AM74" s="123"/>
      <c r="AN74" s="268"/>
      <c r="AO74" s="164"/>
      <c r="AP74" s="148"/>
      <c r="AQ74" s="157"/>
      <c r="AR74" s="122"/>
      <c r="AS74" s="123"/>
      <c r="AT74" s="123"/>
      <c r="AU74" s="123"/>
      <c r="AV74" s="268"/>
      <c r="AW74" s="164"/>
      <c r="AX74" s="148"/>
      <c r="AY74" s="235"/>
      <c r="AZ74" s="122"/>
      <c r="BA74" s="123"/>
      <c r="BB74" s="123"/>
      <c r="BC74" s="123"/>
      <c r="BD74" s="268"/>
      <c r="BE74" s="164"/>
      <c r="BF74" s="148"/>
      <c r="BG74" s="56"/>
    </row>
    <row r="75" spans="1:59" x14ac:dyDescent="0.35">
      <c r="A75" s="251"/>
      <c r="B75" s="5" t="s">
        <v>508</v>
      </c>
      <c r="C75" s="104" t="s">
        <v>480</v>
      </c>
      <c r="D75" s="358">
        <v>1</v>
      </c>
      <c r="E75" s="359">
        <v>1</v>
      </c>
      <c r="F75" s="359">
        <v>1</v>
      </c>
      <c r="G75" s="359">
        <v>1</v>
      </c>
      <c r="H75" s="294">
        <v>1</v>
      </c>
      <c r="I75" s="309">
        <v>1</v>
      </c>
      <c r="J75" s="294">
        <v>1</v>
      </c>
      <c r="K75" s="1712">
        <v>1</v>
      </c>
      <c r="L75" s="358">
        <v>1</v>
      </c>
      <c r="M75" s="359">
        <v>1</v>
      </c>
      <c r="N75" s="359">
        <v>1</v>
      </c>
      <c r="O75" s="359">
        <v>1</v>
      </c>
      <c r="P75" s="294">
        <v>1</v>
      </c>
      <c r="Q75" s="309">
        <v>1</v>
      </c>
      <c r="R75" s="294">
        <v>1</v>
      </c>
      <c r="S75" s="1712">
        <v>1</v>
      </c>
      <c r="T75" s="221">
        <v>1</v>
      </c>
      <c r="U75" s="222">
        <v>1</v>
      </c>
      <c r="V75" s="222">
        <v>1</v>
      </c>
      <c r="W75" s="222">
        <v>1</v>
      </c>
      <c r="X75" s="223">
        <v>1</v>
      </c>
      <c r="Y75" s="230">
        <v>1</v>
      </c>
      <c r="Z75" s="223">
        <v>1</v>
      </c>
      <c r="AA75" s="236">
        <v>1</v>
      </c>
      <c r="AB75" s="221">
        <v>1</v>
      </c>
      <c r="AC75" s="222">
        <v>1</v>
      </c>
      <c r="AD75" s="222">
        <v>1</v>
      </c>
      <c r="AE75" s="222">
        <v>1</v>
      </c>
      <c r="AF75" s="223">
        <v>1</v>
      </c>
      <c r="AG75" s="230">
        <v>1</v>
      </c>
      <c r="AH75" s="223">
        <v>1</v>
      </c>
      <c r="AI75" s="229">
        <v>1</v>
      </c>
      <c r="AJ75" s="221">
        <v>1</v>
      </c>
      <c r="AK75" s="222">
        <v>1</v>
      </c>
      <c r="AL75" s="222">
        <v>1</v>
      </c>
      <c r="AM75" s="222">
        <v>1</v>
      </c>
      <c r="AN75" s="248">
        <v>1</v>
      </c>
      <c r="AO75" s="230">
        <v>1</v>
      </c>
      <c r="AP75" s="223">
        <v>1</v>
      </c>
      <c r="AQ75" s="229">
        <v>1</v>
      </c>
      <c r="AR75" s="221">
        <v>1</v>
      </c>
      <c r="AS75" s="222">
        <v>1</v>
      </c>
      <c r="AT75" s="222">
        <v>1</v>
      </c>
      <c r="AU75" s="222">
        <v>1</v>
      </c>
      <c r="AV75" s="248">
        <v>1</v>
      </c>
      <c r="AW75" s="230">
        <v>1</v>
      </c>
      <c r="AX75" s="223">
        <v>1</v>
      </c>
      <c r="AY75" s="236">
        <v>1</v>
      </c>
      <c r="AZ75" s="221">
        <v>1</v>
      </c>
      <c r="BA75" s="222">
        <v>1</v>
      </c>
      <c r="BB75" s="222">
        <v>1</v>
      </c>
      <c r="BC75" s="222">
        <v>1</v>
      </c>
      <c r="BD75" s="248">
        <v>1</v>
      </c>
      <c r="BE75" s="230">
        <v>1</v>
      </c>
      <c r="BF75" s="223">
        <v>1</v>
      </c>
      <c r="BG75" s="30">
        <v>1</v>
      </c>
    </row>
    <row r="76" spans="1:59" x14ac:dyDescent="0.35">
      <c r="A76" s="251"/>
      <c r="B76" s="5" t="s">
        <v>509</v>
      </c>
      <c r="C76" s="104" t="s">
        <v>480</v>
      </c>
      <c r="D76" s="358">
        <v>1</v>
      </c>
      <c r="E76" s="359">
        <v>1</v>
      </c>
      <c r="F76" s="359">
        <v>1</v>
      </c>
      <c r="G76" s="359">
        <v>1</v>
      </c>
      <c r="H76" s="294">
        <v>1</v>
      </c>
      <c r="I76" s="309">
        <v>1</v>
      </c>
      <c r="J76" s="294">
        <v>1</v>
      </c>
      <c r="K76" s="1712">
        <v>1</v>
      </c>
      <c r="L76" s="358">
        <v>1</v>
      </c>
      <c r="M76" s="359">
        <v>1</v>
      </c>
      <c r="N76" s="359">
        <v>1</v>
      </c>
      <c r="O76" s="359">
        <v>1</v>
      </c>
      <c r="P76" s="294">
        <v>1</v>
      </c>
      <c r="Q76" s="309">
        <v>1</v>
      </c>
      <c r="R76" s="294">
        <v>1</v>
      </c>
      <c r="S76" s="1712">
        <v>1</v>
      </c>
      <c r="T76" s="221">
        <v>1</v>
      </c>
      <c r="U76" s="222">
        <v>1</v>
      </c>
      <c r="V76" s="222">
        <v>1</v>
      </c>
      <c r="W76" s="222">
        <v>1</v>
      </c>
      <c r="X76" s="223">
        <v>1</v>
      </c>
      <c r="Y76" s="230">
        <v>1</v>
      </c>
      <c r="Z76" s="223">
        <v>1</v>
      </c>
      <c r="AA76" s="236">
        <v>1</v>
      </c>
      <c r="AB76" s="221">
        <v>1</v>
      </c>
      <c r="AC76" s="222">
        <v>1</v>
      </c>
      <c r="AD76" s="222">
        <v>1</v>
      </c>
      <c r="AE76" s="222">
        <v>1</v>
      </c>
      <c r="AF76" s="223">
        <v>1</v>
      </c>
      <c r="AG76" s="230">
        <v>1</v>
      </c>
      <c r="AH76" s="223">
        <v>1</v>
      </c>
      <c r="AI76" s="229">
        <v>1</v>
      </c>
      <c r="AJ76" s="221">
        <v>1</v>
      </c>
      <c r="AK76" s="222">
        <v>1</v>
      </c>
      <c r="AL76" s="222">
        <v>1</v>
      </c>
      <c r="AM76" s="222">
        <v>1</v>
      </c>
      <c r="AN76" s="248">
        <v>1</v>
      </c>
      <c r="AO76" s="230">
        <v>1</v>
      </c>
      <c r="AP76" s="223">
        <v>1</v>
      </c>
      <c r="AQ76" s="229">
        <v>1</v>
      </c>
      <c r="AR76" s="221">
        <v>1</v>
      </c>
      <c r="AS76" s="222">
        <v>1</v>
      </c>
      <c r="AT76" s="222">
        <v>1</v>
      </c>
      <c r="AU76" s="222">
        <v>1</v>
      </c>
      <c r="AV76" s="248">
        <v>1</v>
      </c>
      <c r="AW76" s="230">
        <v>1</v>
      </c>
      <c r="AX76" s="223">
        <v>1</v>
      </c>
      <c r="AY76" s="236">
        <v>1</v>
      </c>
      <c r="AZ76" s="221">
        <v>1</v>
      </c>
      <c r="BA76" s="222">
        <v>1</v>
      </c>
      <c r="BB76" s="222">
        <v>1</v>
      </c>
      <c r="BC76" s="222">
        <v>1</v>
      </c>
      <c r="BD76" s="248">
        <v>1</v>
      </c>
      <c r="BE76" s="230">
        <v>1</v>
      </c>
      <c r="BF76" s="223">
        <v>1</v>
      </c>
      <c r="BG76" s="30">
        <v>1</v>
      </c>
    </row>
    <row r="77" spans="1:59" ht="24" customHeight="1" x14ac:dyDescent="0.35">
      <c r="A77" s="2770" t="s">
        <v>510</v>
      </c>
      <c r="B77" s="2775" t="s">
        <v>511</v>
      </c>
      <c r="C77" s="2782"/>
      <c r="D77" s="122"/>
      <c r="E77" s="123"/>
      <c r="F77" s="123"/>
      <c r="G77" s="123"/>
      <c r="H77" s="124"/>
      <c r="I77" s="164"/>
      <c r="J77" s="148"/>
      <c r="K77" s="235"/>
      <c r="L77" s="122"/>
      <c r="M77" s="123"/>
      <c r="N77" s="123"/>
      <c r="O77" s="123"/>
      <c r="P77" s="124"/>
      <c r="Q77" s="164"/>
      <c r="R77" s="148"/>
      <c r="S77" s="235"/>
      <c r="T77" s="122"/>
      <c r="U77" s="123"/>
      <c r="V77" s="123"/>
      <c r="W77" s="123"/>
      <c r="X77" s="124"/>
      <c r="Y77" s="164"/>
      <c r="Z77" s="148"/>
      <c r="AA77" s="235"/>
      <c r="AB77" s="122"/>
      <c r="AC77" s="123"/>
      <c r="AD77" s="123"/>
      <c r="AE77" s="123"/>
      <c r="AF77" s="124"/>
      <c r="AG77" s="164"/>
      <c r="AH77" s="148"/>
      <c r="AI77" s="157"/>
      <c r="AJ77" s="122"/>
      <c r="AK77" s="123"/>
      <c r="AL77" s="123"/>
      <c r="AM77" s="123"/>
      <c r="AN77" s="268"/>
      <c r="AO77" s="164"/>
      <c r="AP77" s="148"/>
      <c r="AQ77" s="157"/>
      <c r="AR77" s="122"/>
      <c r="AS77" s="123"/>
      <c r="AT77" s="123"/>
      <c r="AU77" s="123"/>
      <c r="AV77" s="268"/>
      <c r="AW77" s="164"/>
      <c r="AX77" s="148"/>
      <c r="AY77" s="235"/>
      <c r="AZ77" s="122"/>
      <c r="BA77" s="123"/>
      <c r="BB77" s="123"/>
      <c r="BC77" s="123"/>
      <c r="BD77" s="268"/>
      <c r="BE77" s="164"/>
      <c r="BF77" s="148"/>
      <c r="BG77" s="56"/>
    </row>
    <row r="78" spans="1:59" x14ac:dyDescent="0.35">
      <c r="A78" s="251"/>
      <c r="B78" s="5" t="s">
        <v>508</v>
      </c>
      <c r="C78" s="104" t="s">
        <v>480</v>
      </c>
      <c r="D78" s="358">
        <v>1</v>
      </c>
      <c r="E78" s="359">
        <v>1</v>
      </c>
      <c r="F78" s="359">
        <v>1</v>
      </c>
      <c r="G78" s="359">
        <v>1</v>
      </c>
      <c r="H78" s="294">
        <v>1</v>
      </c>
      <c r="I78" s="309">
        <v>1</v>
      </c>
      <c r="J78" s="294">
        <v>1</v>
      </c>
      <c r="K78" s="1712">
        <v>1</v>
      </c>
      <c r="L78" s="358">
        <v>1</v>
      </c>
      <c r="M78" s="359">
        <v>1</v>
      </c>
      <c r="N78" s="359">
        <v>1</v>
      </c>
      <c r="O78" s="359">
        <v>1</v>
      </c>
      <c r="P78" s="294">
        <v>1</v>
      </c>
      <c r="Q78" s="309">
        <v>1</v>
      </c>
      <c r="R78" s="294">
        <v>1</v>
      </c>
      <c r="S78" s="1712">
        <v>1</v>
      </c>
      <c r="T78" s="221">
        <v>1</v>
      </c>
      <c r="U78" s="222">
        <v>1</v>
      </c>
      <c r="V78" s="222">
        <v>1</v>
      </c>
      <c r="W78" s="222">
        <v>1</v>
      </c>
      <c r="X78" s="223">
        <v>1</v>
      </c>
      <c r="Y78" s="230">
        <v>1</v>
      </c>
      <c r="Z78" s="223">
        <v>1</v>
      </c>
      <c r="AA78" s="236">
        <v>1</v>
      </c>
      <c r="AB78" s="221">
        <v>1</v>
      </c>
      <c r="AC78" s="222">
        <v>1</v>
      </c>
      <c r="AD78" s="222">
        <v>1</v>
      </c>
      <c r="AE78" s="222">
        <v>1</v>
      </c>
      <c r="AF78" s="223">
        <v>1</v>
      </c>
      <c r="AG78" s="230">
        <v>1</v>
      </c>
      <c r="AH78" s="223">
        <v>1</v>
      </c>
      <c r="AI78" s="229">
        <v>1</v>
      </c>
      <c r="AJ78" s="221">
        <v>1</v>
      </c>
      <c r="AK78" s="222">
        <v>1</v>
      </c>
      <c r="AL78" s="222">
        <v>1</v>
      </c>
      <c r="AM78" s="222">
        <v>1</v>
      </c>
      <c r="AN78" s="248">
        <v>1</v>
      </c>
      <c r="AO78" s="230">
        <v>1</v>
      </c>
      <c r="AP78" s="223">
        <v>1</v>
      </c>
      <c r="AQ78" s="229">
        <v>1</v>
      </c>
      <c r="AR78" s="221">
        <v>1</v>
      </c>
      <c r="AS78" s="222">
        <v>1</v>
      </c>
      <c r="AT78" s="222">
        <v>1</v>
      </c>
      <c r="AU78" s="222">
        <v>1</v>
      </c>
      <c r="AV78" s="248">
        <v>1</v>
      </c>
      <c r="AW78" s="230">
        <v>1</v>
      </c>
      <c r="AX78" s="223">
        <v>1</v>
      </c>
      <c r="AY78" s="236">
        <v>1</v>
      </c>
      <c r="AZ78" s="221">
        <v>1</v>
      </c>
      <c r="BA78" s="222">
        <v>1</v>
      </c>
      <c r="BB78" s="222">
        <v>1</v>
      </c>
      <c r="BC78" s="222">
        <v>1</v>
      </c>
      <c r="BD78" s="248">
        <v>1</v>
      </c>
      <c r="BE78" s="230">
        <v>1</v>
      </c>
      <c r="BF78" s="223">
        <v>1</v>
      </c>
      <c r="BG78" s="30">
        <v>1</v>
      </c>
    </row>
    <row r="79" spans="1:59" x14ac:dyDescent="0.35">
      <c r="A79" s="251"/>
      <c r="B79" s="5" t="s">
        <v>509</v>
      </c>
      <c r="C79" s="104" t="s">
        <v>480</v>
      </c>
      <c r="D79" s="358">
        <v>1</v>
      </c>
      <c r="E79" s="359">
        <v>1</v>
      </c>
      <c r="F79" s="359">
        <v>1</v>
      </c>
      <c r="G79" s="359">
        <v>1</v>
      </c>
      <c r="H79" s="294">
        <v>1</v>
      </c>
      <c r="I79" s="309">
        <v>1</v>
      </c>
      <c r="J79" s="294">
        <v>1</v>
      </c>
      <c r="K79" s="1712">
        <v>1</v>
      </c>
      <c r="L79" s="358">
        <v>1</v>
      </c>
      <c r="M79" s="359">
        <v>1</v>
      </c>
      <c r="N79" s="359">
        <v>1</v>
      </c>
      <c r="O79" s="359">
        <v>1</v>
      </c>
      <c r="P79" s="294">
        <v>1</v>
      </c>
      <c r="Q79" s="309">
        <v>1</v>
      </c>
      <c r="R79" s="294">
        <v>1</v>
      </c>
      <c r="S79" s="1712">
        <v>1</v>
      </c>
      <c r="T79" s="221">
        <v>1</v>
      </c>
      <c r="U79" s="222">
        <v>1</v>
      </c>
      <c r="V79" s="222">
        <v>1</v>
      </c>
      <c r="W79" s="222">
        <v>1</v>
      </c>
      <c r="X79" s="223">
        <v>1</v>
      </c>
      <c r="Y79" s="230">
        <v>1</v>
      </c>
      <c r="Z79" s="223">
        <v>1</v>
      </c>
      <c r="AA79" s="236">
        <v>1</v>
      </c>
      <c r="AB79" s="221">
        <v>1</v>
      </c>
      <c r="AC79" s="222">
        <v>1</v>
      </c>
      <c r="AD79" s="222">
        <v>1</v>
      </c>
      <c r="AE79" s="222">
        <v>1</v>
      </c>
      <c r="AF79" s="223">
        <v>1</v>
      </c>
      <c r="AG79" s="230">
        <v>1</v>
      </c>
      <c r="AH79" s="223">
        <v>1</v>
      </c>
      <c r="AI79" s="229">
        <v>1</v>
      </c>
      <c r="AJ79" s="221">
        <v>1</v>
      </c>
      <c r="AK79" s="222">
        <v>1</v>
      </c>
      <c r="AL79" s="222">
        <v>1</v>
      </c>
      <c r="AM79" s="222">
        <v>1</v>
      </c>
      <c r="AN79" s="248">
        <v>1</v>
      </c>
      <c r="AO79" s="230">
        <v>1</v>
      </c>
      <c r="AP79" s="223">
        <v>1</v>
      </c>
      <c r="AQ79" s="229">
        <v>1</v>
      </c>
      <c r="AR79" s="221">
        <v>1</v>
      </c>
      <c r="AS79" s="222">
        <v>1</v>
      </c>
      <c r="AT79" s="222">
        <v>1</v>
      </c>
      <c r="AU79" s="222">
        <v>1</v>
      </c>
      <c r="AV79" s="248">
        <v>1</v>
      </c>
      <c r="AW79" s="230">
        <v>1</v>
      </c>
      <c r="AX79" s="223">
        <v>1</v>
      </c>
      <c r="AY79" s="236">
        <v>1</v>
      </c>
      <c r="AZ79" s="221">
        <v>1</v>
      </c>
      <c r="BA79" s="222">
        <v>1</v>
      </c>
      <c r="BB79" s="222">
        <v>1</v>
      </c>
      <c r="BC79" s="222">
        <v>1</v>
      </c>
      <c r="BD79" s="248">
        <v>1</v>
      </c>
      <c r="BE79" s="230">
        <v>1</v>
      </c>
      <c r="BF79" s="223">
        <v>1</v>
      </c>
      <c r="BG79" s="30">
        <v>1</v>
      </c>
    </row>
    <row r="80" spans="1:59" ht="24" customHeight="1" x14ac:dyDescent="0.35">
      <c r="A80" s="2803" t="s">
        <v>512</v>
      </c>
      <c r="B80" s="2804"/>
      <c r="C80" s="2805"/>
      <c r="D80" s="122"/>
      <c r="E80" s="123"/>
      <c r="F80" s="123"/>
      <c r="G80" s="123"/>
      <c r="H80" s="124"/>
      <c r="I80" s="164"/>
      <c r="J80" s="148"/>
      <c r="K80" s="235"/>
      <c r="L80" s="122"/>
      <c r="M80" s="123"/>
      <c r="N80" s="123"/>
      <c r="O80" s="123"/>
      <c r="P80" s="124"/>
      <c r="Q80" s="164"/>
      <c r="R80" s="148"/>
      <c r="S80" s="235"/>
      <c r="T80" s="122"/>
      <c r="U80" s="123"/>
      <c r="V80" s="123"/>
      <c r="W80" s="123"/>
      <c r="X80" s="124"/>
      <c r="Y80" s="164"/>
      <c r="Z80" s="148"/>
      <c r="AA80" s="235"/>
      <c r="AB80" s="122"/>
      <c r="AC80" s="123"/>
      <c r="AD80" s="123"/>
      <c r="AE80" s="123"/>
      <c r="AF80" s="124"/>
      <c r="AG80" s="164"/>
      <c r="AH80" s="148"/>
      <c r="AI80" s="157"/>
      <c r="AJ80" s="122"/>
      <c r="AK80" s="123"/>
      <c r="AL80" s="123"/>
      <c r="AM80" s="123"/>
      <c r="AN80" s="268"/>
      <c r="AO80" s="164"/>
      <c r="AP80" s="148"/>
      <c r="AQ80" s="157"/>
      <c r="AR80" s="122"/>
      <c r="AS80" s="123"/>
      <c r="AT80" s="123"/>
      <c r="AU80" s="123"/>
      <c r="AV80" s="268"/>
      <c r="AW80" s="164"/>
      <c r="AX80" s="148"/>
      <c r="AY80" s="235"/>
      <c r="AZ80" s="122"/>
      <c r="BA80" s="123"/>
      <c r="BB80" s="123"/>
      <c r="BC80" s="123"/>
      <c r="BD80" s="268"/>
      <c r="BE80" s="164"/>
      <c r="BF80" s="148"/>
      <c r="BG80" s="56"/>
    </row>
    <row r="81" spans="1:59" x14ac:dyDescent="0.35">
      <c r="A81" s="251"/>
      <c r="B81" s="55" t="s">
        <v>508</v>
      </c>
      <c r="C81" s="219" t="s">
        <v>480</v>
      </c>
      <c r="D81" s="221">
        <v>1</v>
      </c>
      <c r="E81" s="222">
        <v>0.93</v>
      </c>
      <c r="F81" s="222">
        <v>1</v>
      </c>
      <c r="G81" s="222">
        <v>0.99</v>
      </c>
      <c r="H81" s="223">
        <v>0.99</v>
      </c>
      <c r="I81" s="309">
        <v>0.98199999999999998</v>
      </c>
      <c r="J81" s="223">
        <v>0.98</v>
      </c>
      <c r="K81" s="236">
        <v>0.98</v>
      </c>
      <c r="L81" s="221">
        <v>1</v>
      </c>
      <c r="M81" s="222">
        <v>1</v>
      </c>
      <c r="N81" s="222">
        <v>1</v>
      </c>
      <c r="O81" s="222">
        <v>1</v>
      </c>
      <c r="P81" s="223">
        <v>1</v>
      </c>
      <c r="Q81" s="309">
        <v>1</v>
      </c>
      <c r="R81" s="223">
        <v>1</v>
      </c>
      <c r="S81" s="236">
        <v>1</v>
      </c>
      <c r="T81" s="221">
        <v>1</v>
      </c>
      <c r="U81" s="222">
        <v>1</v>
      </c>
      <c r="V81" s="222">
        <v>1</v>
      </c>
      <c r="W81" s="222">
        <v>1</v>
      </c>
      <c r="X81" s="223">
        <v>1</v>
      </c>
      <c r="Y81" s="230">
        <v>1</v>
      </c>
      <c r="Z81" s="223">
        <v>1</v>
      </c>
      <c r="AA81" s="236">
        <v>1</v>
      </c>
      <c r="AB81" s="614"/>
      <c r="AC81" s="374"/>
      <c r="AD81" s="374"/>
      <c r="AE81" s="374"/>
      <c r="AF81" s="375"/>
      <c r="AG81" s="1025"/>
      <c r="AH81" s="375"/>
      <c r="AI81" s="287"/>
      <c r="AJ81" s="614"/>
      <c r="AK81" s="374"/>
      <c r="AL81" s="374"/>
      <c r="AM81" s="374"/>
      <c r="AN81" s="1860"/>
      <c r="AO81" s="1025"/>
      <c r="AP81" s="375"/>
      <c r="AQ81" s="287"/>
      <c r="AR81" s="614"/>
      <c r="AS81" s="374"/>
      <c r="AT81" s="374"/>
      <c r="AU81" s="374"/>
      <c r="AV81" s="1860"/>
      <c r="AW81" s="1025"/>
      <c r="AX81" s="375"/>
      <c r="AY81" s="1861"/>
      <c r="AZ81" s="614"/>
      <c r="BA81" s="374"/>
      <c r="BB81" s="374"/>
      <c r="BC81" s="374"/>
      <c r="BD81" s="1860"/>
      <c r="BE81" s="1025"/>
      <c r="BF81" s="375"/>
      <c r="BG81" s="1415"/>
    </row>
    <row r="82" spans="1:59" ht="24" customHeight="1" x14ac:dyDescent="0.35">
      <c r="A82" s="2770" t="s">
        <v>1520</v>
      </c>
      <c r="B82" s="2775"/>
      <c r="C82" s="2782"/>
      <c r="D82" s="122"/>
      <c r="E82" s="123"/>
      <c r="F82" s="123"/>
      <c r="G82" s="123"/>
      <c r="H82" s="124"/>
      <c r="I82" s="164"/>
      <c r="J82" s="148"/>
      <c r="K82" s="235"/>
      <c r="L82" s="122"/>
      <c r="M82" s="123"/>
      <c r="N82" s="123"/>
      <c r="O82" s="123"/>
      <c r="P82" s="124"/>
      <c r="Q82" s="164"/>
      <c r="R82" s="148"/>
      <c r="S82" s="235"/>
      <c r="T82" s="122"/>
      <c r="U82" s="123"/>
      <c r="V82" s="123"/>
      <c r="W82" s="123"/>
      <c r="X82" s="124"/>
      <c r="Y82" s="164"/>
      <c r="Z82" s="148"/>
      <c r="AA82" s="235"/>
      <c r="AB82" s="122"/>
      <c r="AC82" s="123"/>
      <c r="AD82" s="123"/>
      <c r="AE82" s="123"/>
      <c r="AF82" s="124"/>
      <c r="AG82" s="164"/>
      <c r="AH82" s="148"/>
      <c r="AI82" s="157"/>
      <c r="AJ82" s="122"/>
      <c r="AK82" s="123"/>
      <c r="AL82" s="123"/>
      <c r="AM82" s="123"/>
      <c r="AN82" s="268"/>
      <c r="AO82" s="164"/>
      <c r="AP82" s="148"/>
      <c r="AQ82" s="157"/>
      <c r="AR82" s="122"/>
      <c r="AS82" s="123"/>
      <c r="AT82" s="123"/>
      <c r="AU82" s="123"/>
      <c r="AV82" s="268"/>
      <c r="AW82" s="164"/>
      <c r="AX82" s="148"/>
      <c r="AY82" s="235"/>
      <c r="AZ82" s="122"/>
      <c r="BA82" s="123"/>
      <c r="BB82" s="123"/>
      <c r="BC82" s="123"/>
      <c r="BD82" s="268"/>
      <c r="BE82" s="164"/>
      <c r="BF82" s="148"/>
      <c r="BG82" s="56"/>
    </row>
    <row r="83" spans="1:59" x14ac:dyDescent="0.35">
      <c r="A83" s="251"/>
      <c r="B83" s="5" t="s">
        <v>513</v>
      </c>
      <c r="C83" s="104" t="s">
        <v>514</v>
      </c>
      <c r="D83" s="1713">
        <v>18</v>
      </c>
      <c r="E83" s="1439">
        <v>33</v>
      </c>
      <c r="F83" s="1439">
        <v>15</v>
      </c>
      <c r="G83" s="1439">
        <v>7</v>
      </c>
      <c r="H83" s="387">
        <v>16</v>
      </c>
      <c r="I83" s="1435">
        <v>89</v>
      </c>
      <c r="J83" s="387">
        <v>4</v>
      </c>
      <c r="K83" s="1714">
        <v>93</v>
      </c>
      <c r="L83" s="2226">
        <v>12</v>
      </c>
      <c r="M83" s="2227">
        <v>29</v>
      </c>
      <c r="N83" s="2227">
        <v>42</v>
      </c>
      <c r="O83" s="2227">
        <v>43</v>
      </c>
      <c r="P83" s="2527">
        <v>13</v>
      </c>
      <c r="Q83" s="2526">
        <v>139</v>
      </c>
      <c r="R83" s="2527">
        <v>5</v>
      </c>
      <c r="S83" s="2528">
        <v>144</v>
      </c>
      <c r="T83" s="431"/>
      <c r="U83" s="432"/>
      <c r="V83" s="432"/>
      <c r="W83" s="432"/>
      <c r="X83" s="389"/>
      <c r="Y83" s="433"/>
      <c r="Z83" s="389"/>
      <c r="AA83" s="434"/>
      <c r="AB83" s="431"/>
      <c r="AC83" s="432"/>
      <c r="AD83" s="432"/>
      <c r="AE83" s="432"/>
      <c r="AF83" s="389"/>
      <c r="AG83" s="433"/>
      <c r="AH83" s="389"/>
      <c r="AI83" s="435"/>
      <c r="AJ83" s="431"/>
      <c r="AK83" s="432"/>
      <c r="AL83" s="432"/>
      <c r="AM83" s="432"/>
      <c r="AN83" s="436"/>
      <c r="AO83" s="433"/>
      <c r="AP83" s="389"/>
      <c r="AQ83" s="435"/>
      <c r="AR83" s="431"/>
      <c r="AS83" s="432"/>
      <c r="AT83" s="432"/>
      <c r="AU83" s="432"/>
      <c r="AV83" s="436"/>
      <c r="AW83" s="433"/>
      <c r="AX83" s="389"/>
      <c r="AY83" s="434"/>
      <c r="AZ83" s="431"/>
      <c r="BA83" s="432"/>
      <c r="BB83" s="432"/>
      <c r="BC83" s="432"/>
      <c r="BD83" s="436"/>
      <c r="BE83" s="433"/>
      <c r="BF83" s="389"/>
      <c r="BG83" s="437"/>
    </row>
    <row r="84" spans="1:59" x14ac:dyDescent="0.35">
      <c r="A84" s="251"/>
      <c r="B84" s="5" t="s">
        <v>515</v>
      </c>
      <c r="C84" s="104" t="s">
        <v>514</v>
      </c>
      <c r="D84" s="1713">
        <v>0</v>
      </c>
      <c r="E84" s="1439">
        <v>0</v>
      </c>
      <c r="F84" s="1439">
        <v>0</v>
      </c>
      <c r="G84" s="1439">
        <v>0</v>
      </c>
      <c r="H84" s="387">
        <v>0</v>
      </c>
      <c r="I84" s="1435">
        <v>0</v>
      </c>
      <c r="J84" s="387">
        <v>0</v>
      </c>
      <c r="K84" s="1714">
        <v>0</v>
      </c>
      <c r="L84" s="2226">
        <v>0</v>
      </c>
      <c r="M84" s="2227">
        <v>1</v>
      </c>
      <c r="N84" s="2227">
        <v>0</v>
      </c>
      <c r="O84" s="2227">
        <v>0</v>
      </c>
      <c r="P84" s="2527">
        <v>0</v>
      </c>
      <c r="Q84" s="2526">
        <v>1</v>
      </c>
      <c r="R84" s="2527">
        <v>0</v>
      </c>
      <c r="S84" s="2528">
        <v>1</v>
      </c>
      <c r="T84" s="431"/>
      <c r="U84" s="432"/>
      <c r="V84" s="432"/>
      <c r="W84" s="432"/>
      <c r="X84" s="389"/>
      <c r="Y84" s="433"/>
      <c r="Z84" s="389"/>
      <c r="AA84" s="434"/>
      <c r="AB84" s="431"/>
      <c r="AC84" s="432"/>
      <c r="AD84" s="432"/>
      <c r="AE84" s="432"/>
      <c r="AF84" s="389"/>
      <c r="AG84" s="433"/>
      <c r="AH84" s="389"/>
      <c r="AI84" s="435"/>
      <c r="AJ84" s="431"/>
      <c r="AK84" s="432"/>
      <c r="AL84" s="432"/>
      <c r="AM84" s="432"/>
      <c r="AN84" s="436"/>
      <c r="AO84" s="433"/>
      <c r="AP84" s="389"/>
      <c r="AQ84" s="435"/>
      <c r="AR84" s="431"/>
      <c r="AS84" s="432"/>
      <c r="AT84" s="432"/>
      <c r="AU84" s="432"/>
      <c r="AV84" s="436"/>
      <c r="AW84" s="433"/>
      <c r="AX84" s="389"/>
      <c r="AY84" s="434"/>
      <c r="AZ84" s="431"/>
      <c r="BA84" s="432"/>
      <c r="BB84" s="432"/>
      <c r="BC84" s="432"/>
      <c r="BD84" s="436"/>
      <c r="BE84" s="433"/>
      <c r="BF84" s="389"/>
      <c r="BG84" s="437"/>
    </row>
    <row r="85" spans="1:59" x14ac:dyDescent="0.35">
      <c r="A85" s="251"/>
      <c r="B85" s="5" t="s">
        <v>516</v>
      </c>
      <c r="C85" s="104" t="s">
        <v>514</v>
      </c>
      <c r="D85" s="5">
        <v>9</v>
      </c>
      <c r="E85" s="1439">
        <v>7</v>
      </c>
      <c r="F85" s="1439">
        <v>23</v>
      </c>
      <c r="G85" s="1439">
        <v>8</v>
      </c>
      <c r="H85" s="387">
        <v>7</v>
      </c>
      <c r="I85" s="1435">
        <v>54</v>
      </c>
      <c r="J85" s="2159">
        <v>2</v>
      </c>
      <c r="K85" s="2160">
        <v>56</v>
      </c>
      <c r="L85" s="2228">
        <v>7</v>
      </c>
      <c r="M85" s="2227">
        <v>7</v>
      </c>
      <c r="N85" s="2227">
        <v>14</v>
      </c>
      <c r="O85" s="2227">
        <v>7</v>
      </c>
      <c r="P85" s="2527">
        <v>4</v>
      </c>
      <c r="Q85" s="2526">
        <v>39</v>
      </c>
      <c r="R85" s="2527">
        <v>2</v>
      </c>
      <c r="S85" s="2528">
        <v>41</v>
      </c>
      <c r="T85" s="431"/>
      <c r="U85" s="432"/>
      <c r="V85" s="432"/>
      <c r="W85" s="432"/>
      <c r="X85" s="389"/>
      <c r="Y85" s="433"/>
      <c r="Z85" s="389"/>
      <c r="AA85" s="434"/>
      <c r="AB85" s="431"/>
      <c r="AC85" s="432"/>
      <c r="AD85" s="432"/>
      <c r="AE85" s="432"/>
      <c r="AF85" s="389"/>
      <c r="AG85" s="433"/>
      <c r="AH85" s="389"/>
      <c r="AI85" s="435"/>
      <c r="AJ85" s="431"/>
      <c r="AK85" s="432"/>
      <c r="AL85" s="432"/>
      <c r="AM85" s="432"/>
      <c r="AN85" s="436"/>
      <c r="AO85" s="433"/>
      <c r="AP85" s="389"/>
      <c r="AQ85" s="435"/>
      <c r="AR85" s="431"/>
      <c r="AS85" s="432"/>
      <c r="AT85" s="432"/>
      <c r="AU85" s="432"/>
      <c r="AV85" s="436"/>
      <c r="AW85" s="433"/>
      <c r="AX85" s="389"/>
      <c r="AY85" s="434"/>
      <c r="AZ85" s="431"/>
      <c r="BA85" s="432"/>
      <c r="BB85" s="432"/>
      <c r="BC85" s="432"/>
      <c r="BD85" s="436"/>
      <c r="BE85" s="433"/>
      <c r="BF85" s="389"/>
      <c r="BG85" s="437"/>
    </row>
    <row r="86" spans="1:59" x14ac:dyDescent="0.35">
      <c r="A86" s="251"/>
      <c r="B86" s="5" t="s">
        <v>517</v>
      </c>
      <c r="C86" s="104" t="s">
        <v>514</v>
      </c>
      <c r="D86" s="1713">
        <v>40</v>
      </c>
      <c r="E86" s="1439">
        <v>39</v>
      </c>
      <c r="F86" s="1439">
        <v>56</v>
      </c>
      <c r="G86" s="1439">
        <v>20</v>
      </c>
      <c r="H86" s="387">
        <v>25</v>
      </c>
      <c r="I86" s="1435">
        <v>180</v>
      </c>
      <c r="J86" s="387">
        <v>10</v>
      </c>
      <c r="K86" s="1714">
        <v>190</v>
      </c>
      <c r="L86" s="2226">
        <v>8</v>
      </c>
      <c r="M86" s="2227">
        <v>23</v>
      </c>
      <c r="N86" s="2227">
        <v>66</v>
      </c>
      <c r="O86" s="2227">
        <v>23</v>
      </c>
      <c r="P86" s="2527">
        <v>38</v>
      </c>
      <c r="Q86" s="2526">
        <v>158</v>
      </c>
      <c r="R86" s="2527">
        <v>9</v>
      </c>
      <c r="S86" s="2528">
        <v>167</v>
      </c>
      <c r="T86" s="431"/>
      <c r="U86" s="432"/>
      <c r="V86" s="432"/>
      <c r="W86" s="432"/>
      <c r="X86" s="389"/>
      <c r="Y86" s="433"/>
      <c r="Z86" s="389"/>
      <c r="AA86" s="434"/>
      <c r="AB86" s="431"/>
      <c r="AC86" s="432"/>
      <c r="AD86" s="432"/>
      <c r="AE86" s="432"/>
      <c r="AF86" s="389"/>
      <c r="AG86" s="433"/>
      <c r="AH86" s="389"/>
      <c r="AI86" s="435"/>
      <c r="AJ86" s="431"/>
      <c r="AK86" s="432"/>
      <c r="AL86" s="432"/>
      <c r="AM86" s="432"/>
      <c r="AN86" s="436"/>
      <c r="AO86" s="433"/>
      <c r="AP86" s="389"/>
      <c r="AQ86" s="435"/>
      <c r="AR86" s="431"/>
      <c r="AS86" s="432"/>
      <c r="AT86" s="432"/>
      <c r="AU86" s="432"/>
      <c r="AV86" s="436"/>
      <c r="AW86" s="433"/>
      <c r="AX86" s="389"/>
      <c r="AY86" s="434"/>
      <c r="AZ86" s="431"/>
      <c r="BA86" s="432"/>
      <c r="BB86" s="432"/>
      <c r="BC86" s="432"/>
      <c r="BD86" s="436"/>
      <c r="BE86" s="433"/>
      <c r="BF86" s="389"/>
      <c r="BG86" s="437"/>
    </row>
    <row r="87" spans="1:59" ht="17.5" x14ac:dyDescent="0.35">
      <c r="A87" s="251"/>
      <c r="B87" s="5" t="s">
        <v>1524</v>
      </c>
      <c r="C87" s="104" t="s">
        <v>514</v>
      </c>
      <c r="D87" s="1713">
        <v>30</v>
      </c>
      <c r="E87" s="1439">
        <v>92</v>
      </c>
      <c r="F87" s="1439">
        <v>80</v>
      </c>
      <c r="G87" s="1439">
        <v>45</v>
      </c>
      <c r="H87" s="387">
        <v>41</v>
      </c>
      <c r="I87" s="1435">
        <v>288</v>
      </c>
      <c r="J87" s="387">
        <v>11</v>
      </c>
      <c r="K87" s="1714">
        <v>299</v>
      </c>
      <c r="L87" s="2226">
        <v>25</v>
      </c>
      <c r="M87" s="2227">
        <v>57</v>
      </c>
      <c r="N87" s="2227">
        <v>78</v>
      </c>
      <c r="O87" s="2227">
        <v>44</v>
      </c>
      <c r="P87" s="2527">
        <v>42</v>
      </c>
      <c r="Q87" s="2526">
        <v>246</v>
      </c>
      <c r="R87" s="2527">
        <v>10</v>
      </c>
      <c r="S87" s="2528">
        <v>256</v>
      </c>
      <c r="T87" s="431"/>
      <c r="U87" s="432"/>
      <c r="V87" s="432"/>
      <c r="W87" s="432"/>
      <c r="X87" s="389"/>
      <c r="Y87" s="433"/>
      <c r="Z87" s="389"/>
      <c r="AA87" s="434"/>
      <c r="AB87" s="431"/>
      <c r="AC87" s="432"/>
      <c r="AD87" s="432"/>
      <c r="AE87" s="432"/>
      <c r="AF87" s="389"/>
      <c r="AG87" s="433"/>
      <c r="AH87" s="389"/>
      <c r="AI87" s="435"/>
      <c r="AJ87" s="431"/>
      <c r="AK87" s="432"/>
      <c r="AL87" s="432"/>
      <c r="AM87" s="432"/>
      <c r="AN87" s="436"/>
      <c r="AO87" s="433"/>
      <c r="AP87" s="389"/>
      <c r="AQ87" s="435"/>
      <c r="AR87" s="431"/>
      <c r="AS87" s="432"/>
      <c r="AT87" s="432"/>
      <c r="AU87" s="432"/>
      <c r="AV87" s="436"/>
      <c r="AW87" s="433"/>
      <c r="AX87" s="389"/>
      <c r="AY87" s="434"/>
      <c r="AZ87" s="431"/>
      <c r="BA87" s="432"/>
      <c r="BB87" s="432"/>
      <c r="BC87" s="432"/>
      <c r="BD87" s="436"/>
      <c r="BE87" s="433"/>
      <c r="BF87" s="389"/>
      <c r="BG87" s="437"/>
    </row>
    <row r="88" spans="1:59" s="6" customFormat="1" ht="24" customHeight="1" x14ac:dyDescent="0.35">
      <c r="A88" s="2770" t="s">
        <v>1527</v>
      </c>
      <c r="B88" s="2775"/>
      <c r="C88" s="2782"/>
      <c r="D88" s="122"/>
      <c r="E88" s="123"/>
      <c r="F88" s="123"/>
      <c r="G88" s="123"/>
      <c r="H88" s="124"/>
      <c r="I88" s="164"/>
      <c r="J88" s="148"/>
      <c r="K88" s="235"/>
      <c r="L88" s="122"/>
      <c r="M88" s="123"/>
      <c r="N88" s="123"/>
      <c r="O88" s="123"/>
      <c r="P88" s="124"/>
      <c r="Q88" s="164"/>
      <c r="R88" s="148"/>
      <c r="S88" s="235"/>
      <c r="T88" s="122"/>
      <c r="U88" s="123"/>
      <c r="V88" s="123"/>
      <c r="W88" s="123"/>
      <c r="X88" s="124"/>
      <c r="Y88" s="164"/>
      <c r="Z88" s="148"/>
      <c r="AA88" s="235"/>
      <c r="AB88" s="122"/>
      <c r="AC88" s="123"/>
      <c r="AD88" s="123"/>
      <c r="AE88" s="123"/>
      <c r="AF88" s="124"/>
      <c r="AG88" s="164"/>
      <c r="AH88" s="148"/>
      <c r="AI88" s="157"/>
      <c r="AJ88" s="122"/>
      <c r="AK88" s="123"/>
      <c r="AL88" s="123"/>
      <c r="AM88" s="123"/>
      <c r="AN88" s="268"/>
      <c r="AO88" s="164"/>
      <c r="AP88" s="148"/>
      <c r="AQ88" s="157"/>
      <c r="AR88" s="122"/>
      <c r="AS88" s="123"/>
      <c r="AT88" s="123"/>
      <c r="AU88" s="123"/>
      <c r="AV88" s="268"/>
      <c r="AW88" s="164"/>
      <c r="AX88" s="148"/>
      <c r="AY88" s="235"/>
      <c r="AZ88" s="122"/>
      <c r="BA88" s="123"/>
      <c r="BB88" s="123"/>
      <c r="BC88" s="123"/>
      <c r="BD88" s="268"/>
      <c r="BE88" s="164"/>
      <c r="BF88" s="148"/>
      <c r="BG88" s="56"/>
    </row>
    <row r="89" spans="1:59" s="6" customFormat="1" ht="46.5" x14ac:dyDescent="0.35">
      <c r="A89" s="251"/>
      <c r="B89" s="5" t="s">
        <v>518</v>
      </c>
      <c r="C89" s="104" t="s">
        <v>514</v>
      </c>
      <c r="D89" s="363"/>
      <c r="E89" s="393"/>
      <c r="F89" s="393"/>
      <c r="G89" s="393"/>
      <c r="H89" s="386"/>
      <c r="I89" s="1715"/>
      <c r="J89" s="332"/>
      <c r="K89" s="297"/>
      <c r="L89" s="363"/>
      <c r="M89" s="393"/>
      <c r="N89" s="393"/>
      <c r="O89" s="393"/>
      <c r="P89" s="386"/>
      <c r="Q89" s="1715"/>
      <c r="R89" s="332"/>
      <c r="S89" s="297"/>
      <c r="T89" s="224">
        <v>5</v>
      </c>
      <c r="U89" s="225">
        <v>16</v>
      </c>
      <c r="V89" s="225">
        <v>21</v>
      </c>
      <c r="W89" s="225">
        <v>5</v>
      </c>
      <c r="X89" s="136">
        <v>11</v>
      </c>
      <c r="Y89" s="231">
        <v>58</v>
      </c>
      <c r="Z89" s="232">
        <v>3</v>
      </c>
      <c r="AA89" s="1166">
        <v>61</v>
      </c>
      <c r="AB89" s="125">
        <v>9</v>
      </c>
      <c r="AC89" s="126">
        <v>11</v>
      </c>
      <c r="AD89" s="126">
        <v>15</v>
      </c>
      <c r="AE89" s="126">
        <v>7</v>
      </c>
      <c r="AF89" s="127">
        <v>16</v>
      </c>
      <c r="AG89" s="165">
        <v>58</v>
      </c>
      <c r="AH89" s="149">
        <v>2</v>
      </c>
      <c r="AI89" s="158">
        <v>60</v>
      </c>
      <c r="AJ89" s="125">
        <v>12</v>
      </c>
      <c r="AK89" s="126">
        <v>11</v>
      </c>
      <c r="AL89" s="126">
        <v>21</v>
      </c>
      <c r="AM89" s="126">
        <v>4</v>
      </c>
      <c r="AN89" s="249">
        <v>6</v>
      </c>
      <c r="AO89" s="165">
        <v>54</v>
      </c>
      <c r="AP89" s="149">
        <v>2</v>
      </c>
      <c r="AQ89" s="158">
        <v>56</v>
      </c>
      <c r="AR89" s="341"/>
      <c r="AS89" s="342"/>
      <c r="AT89" s="342"/>
      <c r="AU89" s="342"/>
      <c r="AV89" s="1018"/>
      <c r="AW89" s="1417"/>
      <c r="AX89" s="343"/>
      <c r="AY89" s="9">
        <v>209</v>
      </c>
      <c r="AZ89" s="341"/>
      <c r="BA89" s="342"/>
      <c r="BB89" s="342"/>
      <c r="BC89" s="342"/>
      <c r="BD89" s="1018"/>
      <c r="BE89" s="1417"/>
      <c r="BF89" s="343"/>
      <c r="BG89" s="13">
        <v>127</v>
      </c>
    </row>
    <row r="90" spans="1:59" s="6" customFormat="1" x14ac:dyDescent="0.35">
      <c r="A90" s="251"/>
      <c r="B90" s="5" t="s">
        <v>519</v>
      </c>
      <c r="C90" s="104" t="s">
        <v>514</v>
      </c>
      <c r="D90" s="363"/>
      <c r="E90" s="393"/>
      <c r="F90" s="393"/>
      <c r="G90" s="393"/>
      <c r="H90" s="386"/>
      <c r="I90" s="1715"/>
      <c r="J90" s="332"/>
      <c r="K90" s="297"/>
      <c r="L90" s="363"/>
      <c r="M90" s="393"/>
      <c r="N90" s="393"/>
      <c r="O90" s="393"/>
      <c r="P90" s="386"/>
      <c r="Q90" s="1715"/>
      <c r="R90" s="332"/>
      <c r="S90" s="297"/>
      <c r="T90" s="224">
        <v>1</v>
      </c>
      <c r="U90" s="225">
        <v>1</v>
      </c>
      <c r="V90" s="225">
        <v>1</v>
      </c>
      <c r="W90" s="225">
        <v>0</v>
      </c>
      <c r="X90" s="136">
        <v>1</v>
      </c>
      <c r="Y90" s="231">
        <v>4</v>
      </c>
      <c r="Z90" s="232">
        <v>0</v>
      </c>
      <c r="AA90" s="1166">
        <v>4</v>
      </c>
      <c r="AB90" s="125">
        <v>0</v>
      </c>
      <c r="AC90" s="126">
        <v>0</v>
      </c>
      <c r="AD90" s="126">
        <v>2</v>
      </c>
      <c r="AE90" s="126">
        <v>0</v>
      </c>
      <c r="AF90" s="127">
        <v>0</v>
      </c>
      <c r="AG90" s="165">
        <v>2</v>
      </c>
      <c r="AH90" s="149">
        <v>0</v>
      </c>
      <c r="AI90" s="158">
        <v>2</v>
      </c>
      <c r="AJ90" s="125">
        <v>1</v>
      </c>
      <c r="AK90" s="126">
        <v>1</v>
      </c>
      <c r="AL90" s="126">
        <v>3</v>
      </c>
      <c r="AM90" s="126">
        <v>3</v>
      </c>
      <c r="AN90" s="249">
        <v>0</v>
      </c>
      <c r="AO90" s="165">
        <v>8</v>
      </c>
      <c r="AP90" s="149">
        <v>0</v>
      </c>
      <c r="AQ90" s="158">
        <v>8</v>
      </c>
      <c r="AR90" s="341"/>
      <c r="AS90" s="342"/>
      <c r="AT90" s="342"/>
      <c r="AU90" s="342"/>
      <c r="AV90" s="1018"/>
      <c r="AW90" s="1417"/>
      <c r="AX90" s="343"/>
      <c r="AY90" s="1859"/>
      <c r="AZ90" s="341"/>
      <c r="BA90" s="342"/>
      <c r="BB90" s="342"/>
      <c r="BC90" s="342"/>
      <c r="BD90" s="1018"/>
      <c r="BE90" s="1417"/>
      <c r="BF90" s="343"/>
      <c r="BG90" s="312"/>
    </row>
    <row r="91" spans="1:59" x14ac:dyDescent="0.35">
      <c r="A91" s="251"/>
      <c r="B91" s="5" t="s">
        <v>520</v>
      </c>
      <c r="C91" s="104" t="s">
        <v>514</v>
      </c>
      <c r="D91" s="363"/>
      <c r="E91" s="393"/>
      <c r="F91" s="393"/>
      <c r="G91" s="393"/>
      <c r="H91" s="386"/>
      <c r="I91" s="1715"/>
      <c r="J91" s="332"/>
      <c r="K91" s="297"/>
      <c r="L91" s="363"/>
      <c r="M91" s="393"/>
      <c r="N91" s="393"/>
      <c r="O91" s="393"/>
      <c r="P91" s="386"/>
      <c r="Q91" s="1715"/>
      <c r="R91" s="332"/>
      <c r="S91" s="297"/>
      <c r="T91" s="224">
        <v>19</v>
      </c>
      <c r="U91" s="225">
        <v>35</v>
      </c>
      <c r="V91" s="225">
        <v>50</v>
      </c>
      <c r="W91" s="225">
        <v>20</v>
      </c>
      <c r="X91" s="136">
        <v>31</v>
      </c>
      <c r="Y91" s="231">
        <v>155</v>
      </c>
      <c r="Z91" s="232">
        <v>8</v>
      </c>
      <c r="AA91" s="1166">
        <v>163</v>
      </c>
      <c r="AB91" s="125">
        <v>19</v>
      </c>
      <c r="AC91" s="126">
        <v>23</v>
      </c>
      <c r="AD91" s="126">
        <v>21</v>
      </c>
      <c r="AE91" s="126">
        <v>6</v>
      </c>
      <c r="AF91" s="127">
        <v>7</v>
      </c>
      <c r="AG91" s="165">
        <v>76</v>
      </c>
      <c r="AH91" s="149">
        <v>0</v>
      </c>
      <c r="AI91" s="158">
        <v>76</v>
      </c>
      <c r="AJ91" s="125">
        <v>7</v>
      </c>
      <c r="AK91" s="126">
        <v>23</v>
      </c>
      <c r="AL91" s="126">
        <v>37</v>
      </c>
      <c r="AM91" s="126">
        <v>3</v>
      </c>
      <c r="AN91" s="249">
        <v>17</v>
      </c>
      <c r="AO91" s="165">
        <v>87</v>
      </c>
      <c r="AP91" s="149">
        <v>1</v>
      </c>
      <c r="AQ91" s="158">
        <v>88</v>
      </c>
      <c r="AR91" s="341"/>
      <c r="AS91" s="342"/>
      <c r="AT91" s="342"/>
      <c r="AU91" s="342"/>
      <c r="AV91" s="1018"/>
      <c r="AW91" s="1417"/>
      <c r="AX91" s="343"/>
      <c r="AY91" s="1859"/>
      <c r="AZ91" s="341"/>
      <c r="BA91" s="342"/>
      <c r="BB91" s="342"/>
      <c r="BC91" s="342"/>
      <c r="BD91" s="1018"/>
      <c r="BE91" s="1417"/>
      <c r="BF91" s="343"/>
      <c r="BG91" s="312"/>
    </row>
    <row r="92" spans="1:59" x14ac:dyDescent="0.35">
      <c r="A92" s="251"/>
      <c r="B92" s="5" t="s">
        <v>521</v>
      </c>
      <c r="C92" s="104" t="s">
        <v>514</v>
      </c>
      <c r="D92" s="363"/>
      <c r="E92" s="393"/>
      <c r="F92" s="393"/>
      <c r="G92" s="393"/>
      <c r="H92" s="386"/>
      <c r="I92" s="1715"/>
      <c r="J92" s="332"/>
      <c r="K92" s="297"/>
      <c r="L92" s="363"/>
      <c r="M92" s="393"/>
      <c r="N92" s="393"/>
      <c r="O92" s="393"/>
      <c r="P92" s="386"/>
      <c r="Q92" s="1715"/>
      <c r="R92" s="332"/>
      <c r="S92" s="297"/>
      <c r="T92" s="224">
        <v>1</v>
      </c>
      <c r="U92" s="225">
        <v>7</v>
      </c>
      <c r="V92" s="225">
        <v>6</v>
      </c>
      <c r="W92" s="225">
        <v>2</v>
      </c>
      <c r="X92" s="136">
        <v>1</v>
      </c>
      <c r="Y92" s="231">
        <v>17</v>
      </c>
      <c r="Z92" s="232">
        <v>0</v>
      </c>
      <c r="AA92" s="1166">
        <v>17</v>
      </c>
      <c r="AB92" s="125">
        <v>4</v>
      </c>
      <c r="AC92" s="126">
        <v>1</v>
      </c>
      <c r="AD92" s="126">
        <v>0</v>
      </c>
      <c r="AE92" s="126">
        <v>0</v>
      </c>
      <c r="AF92" s="127">
        <v>0</v>
      </c>
      <c r="AG92" s="165">
        <v>5</v>
      </c>
      <c r="AH92" s="149">
        <v>1</v>
      </c>
      <c r="AI92" s="158">
        <v>6</v>
      </c>
      <c r="AJ92" s="125">
        <v>0</v>
      </c>
      <c r="AK92" s="126">
        <v>3</v>
      </c>
      <c r="AL92" s="126">
        <v>3</v>
      </c>
      <c r="AM92" s="126">
        <v>3</v>
      </c>
      <c r="AN92" s="249">
        <v>0</v>
      </c>
      <c r="AO92" s="165">
        <v>9</v>
      </c>
      <c r="AP92" s="149">
        <v>1</v>
      </c>
      <c r="AQ92" s="158">
        <v>10</v>
      </c>
      <c r="AR92" s="341"/>
      <c r="AS92" s="342"/>
      <c r="AT92" s="342"/>
      <c r="AU92" s="342"/>
      <c r="AV92" s="1018"/>
      <c r="AW92" s="1417"/>
      <c r="AX92" s="343"/>
      <c r="AY92" s="1859"/>
      <c r="AZ92" s="341"/>
      <c r="BA92" s="342"/>
      <c r="BB92" s="342"/>
      <c r="BC92" s="342"/>
      <c r="BD92" s="1018"/>
      <c r="BE92" s="1417"/>
      <c r="BF92" s="343"/>
      <c r="BG92" s="312"/>
    </row>
    <row r="93" spans="1:59" ht="16" thickBot="1" x14ac:dyDescent="0.4">
      <c r="A93" s="258"/>
      <c r="B93" s="14" t="s">
        <v>522</v>
      </c>
      <c r="C93" s="105" t="s">
        <v>514</v>
      </c>
      <c r="D93" s="482"/>
      <c r="E93" s="720"/>
      <c r="F93" s="720"/>
      <c r="G93" s="720"/>
      <c r="H93" s="281"/>
      <c r="I93" s="1716"/>
      <c r="J93" s="1717"/>
      <c r="K93" s="710"/>
      <c r="L93" s="482"/>
      <c r="M93" s="720"/>
      <c r="N93" s="720"/>
      <c r="O93" s="720"/>
      <c r="P93" s="281"/>
      <c r="Q93" s="1716"/>
      <c r="R93" s="1717"/>
      <c r="S93" s="710"/>
      <c r="T93" s="226">
        <v>50</v>
      </c>
      <c r="U93" s="227">
        <v>75</v>
      </c>
      <c r="V93" s="227">
        <v>173</v>
      </c>
      <c r="W93" s="227">
        <v>34</v>
      </c>
      <c r="X93" s="228">
        <v>34</v>
      </c>
      <c r="Y93" s="233">
        <v>366</v>
      </c>
      <c r="Z93" s="234">
        <v>13</v>
      </c>
      <c r="AA93" s="237">
        <v>379</v>
      </c>
      <c r="AB93" s="146">
        <v>55</v>
      </c>
      <c r="AC93" s="147">
        <v>60</v>
      </c>
      <c r="AD93" s="147">
        <v>119</v>
      </c>
      <c r="AE93" s="147">
        <v>23</v>
      </c>
      <c r="AF93" s="238">
        <v>40</v>
      </c>
      <c r="AG93" s="243">
        <v>297</v>
      </c>
      <c r="AH93" s="244">
        <v>18</v>
      </c>
      <c r="AI93" s="242">
        <v>315</v>
      </c>
      <c r="AJ93" s="146">
        <v>28</v>
      </c>
      <c r="AK93" s="147">
        <v>42</v>
      </c>
      <c r="AL93" s="147">
        <v>87</v>
      </c>
      <c r="AM93" s="147">
        <v>22</v>
      </c>
      <c r="AN93" s="269">
        <v>20</v>
      </c>
      <c r="AO93" s="243">
        <v>199</v>
      </c>
      <c r="AP93" s="244">
        <v>11</v>
      </c>
      <c r="AQ93" s="242">
        <v>210</v>
      </c>
      <c r="AR93" s="239"/>
      <c r="AS93" s="240"/>
      <c r="AT93" s="240"/>
      <c r="AU93" s="240"/>
      <c r="AV93" s="270"/>
      <c r="AW93" s="245"/>
      <c r="AX93" s="241"/>
      <c r="AY93" s="64">
        <v>182</v>
      </c>
      <c r="AZ93" s="239"/>
      <c r="BA93" s="240"/>
      <c r="BB93" s="240"/>
      <c r="BC93" s="240"/>
      <c r="BD93" s="270"/>
      <c r="BE93" s="245"/>
      <c r="BF93" s="241"/>
      <c r="BG93" s="15">
        <v>131</v>
      </c>
    </row>
    <row r="94" spans="1:59" ht="16" thickTop="1" x14ac:dyDescent="0.35">
      <c r="A94" s="441"/>
    </row>
    <row r="95" spans="1:59" x14ac:dyDescent="0.35">
      <c r="A95" s="2806" t="s">
        <v>1823</v>
      </c>
      <c r="B95" s="2806"/>
      <c r="C95" s="2806"/>
      <c r="I95" s="884"/>
    </row>
    <row r="96" spans="1:59" ht="43" customHeight="1" x14ac:dyDescent="0.35">
      <c r="A96" s="2806" t="s">
        <v>1523</v>
      </c>
      <c r="B96" s="2806"/>
      <c r="C96" s="2806"/>
      <c r="I96" s="884"/>
      <c r="Q96" s="9"/>
    </row>
    <row r="97" spans="1:9" x14ac:dyDescent="0.35">
      <c r="A97" s="2806" t="s">
        <v>1525</v>
      </c>
      <c r="B97" s="2806"/>
      <c r="C97" s="2806"/>
      <c r="I97" s="884"/>
    </row>
    <row r="98" spans="1:9" x14ac:dyDescent="0.35">
      <c r="A98" s="2806" t="s">
        <v>1526</v>
      </c>
      <c r="B98" s="2806"/>
      <c r="C98" s="2806"/>
      <c r="I98" s="884"/>
    </row>
    <row r="99" spans="1:9" ht="70.5" customHeight="1" x14ac:dyDescent="0.35">
      <c r="A99" s="2806" t="s">
        <v>1824</v>
      </c>
      <c r="B99" s="2806"/>
      <c r="C99" s="2806"/>
      <c r="I99" s="884"/>
    </row>
    <row r="100" spans="1:9" ht="15.5" customHeight="1" x14ac:dyDescent="0.35">
      <c r="A100" s="2807" t="s">
        <v>1958</v>
      </c>
      <c r="B100" s="2807"/>
      <c r="C100" s="2807"/>
      <c r="I100" s="884"/>
    </row>
    <row r="101" spans="1:9" x14ac:dyDescent="0.35">
      <c r="I101" s="884"/>
    </row>
    <row r="102" spans="1:9" x14ac:dyDescent="0.35">
      <c r="I102" s="884"/>
    </row>
    <row r="103" spans="1:9" x14ac:dyDescent="0.35">
      <c r="I103" s="78"/>
    </row>
    <row r="104" spans="1:9" x14ac:dyDescent="0.35">
      <c r="H104" s="884"/>
      <c r="I104" s="2383"/>
    </row>
  </sheetData>
  <sheetProtection algorithmName="SHA-512" hashValue="aUwjxGPCG1Gs5RS57nD5WTkpqgXFSrAriXPR5lT7ZgSP1ecSD0qHvXmwoXNJ0FAFk+0Mq1PE183ieSpnGwMdjQ==" saltValue="XuE+DHBeF32p0JBmgy2gkA==" spinCount="100000" sheet="1" formatCells="0" formatColumns="0" formatRows="0" insertColumns="0" insertRows="0" insertHyperlinks="0" deleteColumns="0" deleteRows="0" sort="0" autoFilter="0" pivotTables="0"/>
  <mergeCells count="69">
    <mergeCell ref="A99:C99"/>
    <mergeCell ref="A100:C100"/>
    <mergeCell ref="A60:C60"/>
    <mergeCell ref="A88:C88"/>
    <mergeCell ref="A95:C95"/>
    <mergeCell ref="A96:C96"/>
    <mergeCell ref="A97:C97"/>
    <mergeCell ref="A98:C98"/>
    <mergeCell ref="A82:C82"/>
    <mergeCell ref="A63:C63"/>
    <mergeCell ref="AZ71:BG71"/>
    <mergeCell ref="A73:C73"/>
    <mergeCell ref="A74:C74"/>
    <mergeCell ref="A77:C77"/>
    <mergeCell ref="A80:C80"/>
    <mergeCell ref="AZ63:BG63"/>
    <mergeCell ref="A65:C65"/>
    <mergeCell ref="A66:C66"/>
    <mergeCell ref="A71:C71"/>
    <mergeCell ref="D71:K71"/>
    <mergeCell ref="L71:S71"/>
    <mergeCell ref="T71:AA71"/>
    <mergeCell ref="AB71:AI71"/>
    <mergeCell ref="AJ71:AQ71"/>
    <mergeCell ref="AR71:AY71"/>
    <mergeCell ref="D63:K63"/>
    <mergeCell ref="L63:S63"/>
    <mergeCell ref="T63:AA63"/>
    <mergeCell ref="AB63:AI63"/>
    <mergeCell ref="AJ63:AQ63"/>
    <mergeCell ref="AR63:AY63"/>
    <mergeCell ref="A48:C48"/>
    <mergeCell ref="A52:C52"/>
    <mergeCell ref="A53:C53"/>
    <mergeCell ref="A56:C56"/>
    <mergeCell ref="A57:C57"/>
    <mergeCell ref="A11:C11"/>
    <mergeCell ref="A46:A47"/>
    <mergeCell ref="B46:B47"/>
    <mergeCell ref="A34:A35"/>
    <mergeCell ref="B34:B35"/>
    <mergeCell ref="A36:C36"/>
    <mergeCell ref="A37:A38"/>
    <mergeCell ref="B37:B38"/>
    <mergeCell ref="A39:A40"/>
    <mergeCell ref="B39:B40"/>
    <mergeCell ref="A41:C41"/>
    <mergeCell ref="A42:A43"/>
    <mergeCell ref="B42:B43"/>
    <mergeCell ref="A44:A45"/>
    <mergeCell ref="B44:B45"/>
    <mergeCell ref="A32:A33"/>
    <mergeCell ref="B32:B33"/>
    <mergeCell ref="A12:C12"/>
    <mergeCell ref="A16:C16"/>
    <mergeCell ref="A23:C23"/>
    <mergeCell ref="A24:C24"/>
    <mergeCell ref="A25:A26"/>
    <mergeCell ref="B25:B26"/>
    <mergeCell ref="A27:A28"/>
    <mergeCell ref="B27:B28"/>
    <mergeCell ref="A29:C29"/>
    <mergeCell ref="A30:A31"/>
    <mergeCell ref="B30:B31"/>
    <mergeCell ref="A1:C4"/>
    <mergeCell ref="A7:C7"/>
    <mergeCell ref="A9:C9"/>
    <mergeCell ref="D9:K9"/>
    <mergeCell ref="L9:S9"/>
  </mergeCells>
  <pageMargins left="0.70866141732283472" right="0.70866141732283472" top="0.74803149606299213" bottom="0.74803149606299213" header="0.31496062992125984" footer="0.31496062992125984"/>
  <pageSetup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B1BFC-73FE-42C6-BF6A-24D5F52B0A5A}">
  <sheetPr>
    <tabColor theme="7" tint="0.39997558519241921"/>
    <outlinePr summaryBelow="0" summaryRight="0"/>
    <pageSetUpPr autoPageBreaks="0"/>
  </sheetPr>
  <dimension ref="A1:AY89"/>
  <sheetViews>
    <sheetView showGridLines="0" zoomScale="90" zoomScaleNormal="90" workbookViewId="0">
      <pane xSplit="3" topLeftCell="D1" activePane="topRight" state="frozen"/>
      <selection activeCell="C25" sqref="C25"/>
      <selection pane="topRight" activeCell="D5" sqref="D5"/>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62" width="15.58203125" style="5" customWidth="1"/>
    <col min="63" max="16384" width="10.83203125" style="5"/>
  </cols>
  <sheetData>
    <row r="1" spans="1:30" ht="15.65" customHeight="1" x14ac:dyDescent="0.35">
      <c r="A1" s="2635" t="s">
        <v>398</v>
      </c>
      <c r="B1" s="2635"/>
      <c r="C1" s="2635"/>
    </row>
    <row r="2" spans="1:30" ht="15.65" customHeight="1" x14ac:dyDescent="0.35">
      <c r="A2" s="2635"/>
      <c r="B2" s="2635"/>
      <c r="C2" s="2635"/>
      <c r="I2" s="76"/>
      <c r="J2" s="76"/>
      <c r="Q2" s="76"/>
      <c r="R2" s="76"/>
    </row>
    <row r="3" spans="1:30" ht="15.65" customHeight="1" x14ac:dyDescent="0.35">
      <c r="A3" s="2635"/>
      <c r="B3" s="2635"/>
      <c r="C3" s="2635"/>
      <c r="I3" s="77"/>
      <c r="J3" s="80"/>
      <c r="Q3" s="77"/>
      <c r="R3" s="77"/>
      <c r="U3" s="79"/>
    </row>
    <row r="4" spans="1:30" ht="15.65" customHeight="1" x14ac:dyDescent="0.35">
      <c r="A4" s="2635"/>
      <c r="B4" s="2635"/>
      <c r="C4" s="2635"/>
      <c r="I4" s="77"/>
      <c r="J4" s="77"/>
      <c r="Q4" s="77"/>
      <c r="R4" s="77"/>
      <c r="U4" s="79"/>
    </row>
    <row r="5" spans="1:30" ht="15.65" customHeight="1" x14ac:dyDescent="0.35">
      <c r="G5" s="76"/>
      <c r="I5" s="77"/>
      <c r="J5" s="77"/>
      <c r="Q5" s="77"/>
      <c r="R5" s="77"/>
      <c r="U5" s="79"/>
    </row>
    <row r="6" spans="1:30" ht="15.65" customHeight="1" x14ac:dyDescent="0.35">
      <c r="E6" s="1102"/>
    </row>
    <row r="7" spans="1:30" ht="31.5" customHeight="1" x14ac:dyDescent="0.35">
      <c r="A7" s="2687" t="s">
        <v>1825</v>
      </c>
      <c r="B7" s="2687"/>
      <c r="C7" s="2687"/>
      <c r="F7" s="2808"/>
      <c r="G7" s="2808"/>
      <c r="N7" s="2808"/>
      <c r="O7" s="2808"/>
    </row>
    <row r="8" spans="1:30" ht="73.5" customHeight="1" x14ac:dyDescent="0.35">
      <c r="A8" s="2781" t="s">
        <v>1826</v>
      </c>
      <c r="B8" s="2781"/>
      <c r="C8" s="2781"/>
    </row>
    <row r="9" spans="1:30" ht="15.65" customHeight="1" thickBot="1" x14ac:dyDescent="0.4"/>
    <row r="10" spans="1:30" s="12" customFormat="1" ht="30" customHeight="1" thickTop="1" thickBot="1" x14ac:dyDescent="0.4">
      <c r="A10" s="2688" t="s">
        <v>400</v>
      </c>
      <c r="B10" s="2688"/>
      <c r="C10" s="2688"/>
      <c r="D10" s="2771">
        <v>2024</v>
      </c>
      <c r="E10" s="2771"/>
      <c r="F10" s="2771"/>
      <c r="G10" s="2771"/>
      <c r="H10" s="2771"/>
      <c r="I10" s="2771"/>
      <c r="J10" s="2771"/>
      <c r="K10" s="2809"/>
      <c r="L10" s="2771">
        <v>2023</v>
      </c>
      <c r="M10" s="2771"/>
      <c r="N10" s="2771"/>
      <c r="O10" s="2771"/>
      <c r="P10" s="2771"/>
      <c r="Q10" s="2771"/>
      <c r="R10" s="2771"/>
      <c r="S10" s="2809"/>
      <c r="T10" s="2771">
        <v>2022</v>
      </c>
      <c r="U10" s="2771"/>
      <c r="V10" s="2771"/>
      <c r="W10" s="2771"/>
      <c r="X10" s="2771"/>
      <c r="Y10" s="2771"/>
      <c r="Z10" s="2771"/>
      <c r="AA10" s="2771"/>
      <c r="AB10" s="2384">
        <v>2021</v>
      </c>
      <c r="AC10" s="2385">
        <v>2020</v>
      </c>
      <c r="AD10" s="2384">
        <v>2019</v>
      </c>
    </row>
    <row r="11" spans="1:30" s="7" customFormat="1" ht="40" customHeight="1" x14ac:dyDescent="0.35">
      <c r="A11" s="63" t="s">
        <v>401</v>
      </c>
      <c r="B11" s="273" t="s">
        <v>402</v>
      </c>
      <c r="C11" s="273" t="s">
        <v>403</v>
      </c>
      <c r="D11" s="212" t="s">
        <v>404</v>
      </c>
      <c r="E11" s="213" t="s">
        <v>405</v>
      </c>
      <c r="F11" s="213" t="s">
        <v>406</v>
      </c>
      <c r="G11" s="213" t="s">
        <v>407</v>
      </c>
      <c r="H11" s="214" t="s">
        <v>461</v>
      </c>
      <c r="I11" s="215" t="s">
        <v>370</v>
      </c>
      <c r="J11" s="216" t="s">
        <v>371</v>
      </c>
      <c r="K11" s="471" t="s">
        <v>1473</v>
      </c>
      <c r="L11" s="212" t="s">
        <v>404</v>
      </c>
      <c r="M11" s="213" t="s">
        <v>405</v>
      </c>
      <c r="N11" s="213" t="s">
        <v>406</v>
      </c>
      <c r="O11" s="213" t="s">
        <v>407</v>
      </c>
      <c r="P11" s="214" t="s">
        <v>461</v>
      </c>
      <c r="Q11" s="215" t="s">
        <v>370</v>
      </c>
      <c r="R11" s="216" t="s">
        <v>371</v>
      </c>
      <c r="S11" s="471" t="s">
        <v>372</v>
      </c>
      <c r="T11" s="212" t="s">
        <v>404</v>
      </c>
      <c r="U11" s="213" t="s">
        <v>405</v>
      </c>
      <c r="V11" s="213" t="s">
        <v>406</v>
      </c>
      <c r="W11" s="213" t="s">
        <v>407</v>
      </c>
      <c r="X11" s="214" t="s">
        <v>461</v>
      </c>
      <c r="Y11" s="215" t="s">
        <v>370</v>
      </c>
      <c r="Z11" s="216" t="s">
        <v>371</v>
      </c>
      <c r="AA11" s="584" t="s">
        <v>372</v>
      </c>
      <c r="AB11" s="2386" t="s">
        <v>370</v>
      </c>
      <c r="AC11" s="590" t="s">
        <v>370</v>
      </c>
      <c r="AD11" s="2387" t="s">
        <v>370</v>
      </c>
    </row>
    <row r="12" spans="1:30" ht="27" customHeight="1" x14ac:dyDescent="0.35">
      <c r="A12" s="2773" t="s">
        <v>533</v>
      </c>
      <c r="B12" s="2773"/>
      <c r="C12" s="2773"/>
      <c r="D12" s="459"/>
      <c r="E12" s="460"/>
      <c r="F12" s="460"/>
      <c r="G12" s="460"/>
      <c r="H12" s="461"/>
      <c r="I12" s="462"/>
      <c r="J12" s="463"/>
      <c r="K12" s="464"/>
      <c r="L12" s="459"/>
      <c r="M12" s="460"/>
      <c r="N12" s="460"/>
      <c r="O12" s="460"/>
      <c r="P12" s="461"/>
      <c r="Q12" s="462"/>
      <c r="R12" s="463"/>
      <c r="S12" s="464"/>
      <c r="T12" s="459"/>
      <c r="U12" s="460"/>
      <c r="V12" s="460"/>
      <c r="W12" s="460"/>
      <c r="X12" s="461"/>
      <c r="Y12" s="462"/>
      <c r="Z12" s="2388"/>
      <c r="AA12" s="2389"/>
      <c r="AB12" s="2390"/>
      <c r="AC12" s="504"/>
      <c r="AD12" s="2390"/>
    </row>
    <row r="13" spans="1:30" ht="24" customHeight="1" x14ac:dyDescent="0.35">
      <c r="A13" s="2770" t="s">
        <v>523</v>
      </c>
      <c r="B13" s="2770"/>
      <c r="C13" s="2770"/>
      <c r="D13" s="122"/>
      <c r="E13" s="123"/>
      <c r="F13" s="123"/>
      <c r="G13" s="123"/>
      <c r="H13" s="124"/>
      <c r="I13" s="164"/>
      <c r="J13" s="148"/>
      <c r="K13" s="157"/>
      <c r="L13" s="122"/>
      <c r="M13" s="123"/>
      <c r="N13" s="123"/>
      <c r="O13" s="123"/>
      <c r="P13" s="124"/>
      <c r="Q13" s="164"/>
      <c r="R13" s="148"/>
      <c r="S13" s="157"/>
      <c r="T13" s="122"/>
      <c r="U13" s="123"/>
      <c r="V13" s="123"/>
      <c r="W13" s="123"/>
      <c r="X13" s="124"/>
      <c r="Y13" s="164"/>
      <c r="Z13" s="2391"/>
      <c r="AA13" s="2392"/>
      <c r="AB13" s="2393"/>
      <c r="AC13" s="2394"/>
      <c r="AD13" s="2393"/>
    </row>
    <row r="14" spans="1:30" ht="20.5" customHeight="1" x14ac:dyDescent="0.35">
      <c r="A14" s="2811" t="s">
        <v>136</v>
      </c>
      <c r="B14" s="2808" t="s">
        <v>524</v>
      </c>
      <c r="C14" s="58" t="s">
        <v>525</v>
      </c>
      <c r="D14" s="140">
        <v>859</v>
      </c>
      <c r="E14" s="141">
        <v>2068</v>
      </c>
      <c r="F14" s="141">
        <v>1624</v>
      </c>
      <c r="G14" s="141">
        <v>858</v>
      </c>
      <c r="H14" s="142">
        <v>916</v>
      </c>
      <c r="I14" s="171">
        <v>3962</v>
      </c>
      <c r="J14" s="149">
        <v>685</v>
      </c>
      <c r="K14" s="299"/>
      <c r="L14" s="125">
        <v>843</v>
      </c>
      <c r="M14" s="126">
        <v>1855</v>
      </c>
      <c r="N14" s="126">
        <v>1628</v>
      </c>
      <c r="O14" s="126">
        <v>905</v>
      </c>
      <c r="P14" s="127">
        <v>975</v>
      </c>
      <c r="Q14" s="165">
        <v>3786</v>
      </c>
      <c r="R14" s="149">
        <v>745</v>
      </c>
      <c r="S14" s="299"/>
      <c r="T14" s="131">
        <v>887</v>
      </c>
      <c r="U14" s="132">
        <v>1870</v>
      </c>
      <c r="V14" s="132">
        <v>1563</v>
      </c>
      <c r="W14" s="132">
        <v>876</v>
      </c>
      <c r="X14" s="133">
        <v>994</v>
      </c>
      <c r="Y14" s="167">
        <v>3819</v>
      </c>
      <c r="Z14" s="2395">
        <v>163</v>
      </c>
      <c r="AA14" s="2396"/>
      <c r="AB14" s="2397">
        <v>3665</v>
      </c>
      <c r="AC14" s="8">
        <v>3739</v>
      </c>
      <c r="AD14" s="2397">
        <v>3429</v>
      </c>
    </row>
    <row r="15" spans="1:30" x14ac:dyDescent="0.35">
      <c r="A15" s="2813"/>
      <c r="B15" s="2808"/>
      <c r="C15" s="59" t="s">
        <v>526</v>
      </c>
      <c r="D15" s="358">
        <v>1</v>
      </c>
      <c r="E15" s="359">
        <v>1</v>
      </c>
      <c r="F15" s="359">
        <v>1</v>
      </c>
      <c r="G15" s="359">
        <v>1</v>
      </c>
      <c r="H15" s="294">
        <v>1</v>
      </c>
      <c r="I15" s="309">
        <v>1</v>
      </c>
      <c r="J15" s="223">
        <v>1</v>
      </c>
      <c r="K15" s="286">
        <v>1</v>
      </c>
      <c r="L15" s="221">
        <v>1</v>
      </c>
      <c r="M15" s="222">
        <v>1</v>
      </c>
      <c r="N15" s="222">
        <v>1</v>
      </c>
      <c r="O15" s="222">
        <v>1</v>
      </c>
      <c r="P15" s="223">
        <v>1</v>
      </c>
      <c r="Q15" s="230">
        <v>1</v>
      </c>
      <c r="R15" s="223">
        <v>1</v>
      </c>
      <c r="S15" s="299"/>
      <c r="T15" s="344">
        <v>1</v>
      </c>
      <c r="U15" s="345">
        <v>1</v>
      </c>
      <c r="V15" s="345">
        <v>1</v>
      </c>
      <c r="W15" s="345">
        <v>1</v>
      </c>
      <c r="X15" s="346">
        <v>1</v>
      </c>
      <c r="Y15" s="333">
        <v>1</v>
      </c>
      <c r="Z15" s="2398">
        <v>1</v>
      </c>
      <c r="AA15" s="2396"/>
      <c r="AB15" s="2399">
        <v>1</v>
      </c>
      <c r="AC15" s="236">
        <v>1</v>
      </c>
      <c r="AD15" s="2399">
        <v>1</v>
      </c>
    </row>
    <row r="16" spans="1:30" ht="15.5" customHeight="1" x14ac:dyDescent="0.35">
      <c r="A16" s="2810" t="s">
        <v>136</v>
      </c>
      <c r="B16" s="2802" t="s">
        <v>1827</v>
      </c>
      <c r="C16" s="59" t="s">
        <v>525</v>
      </c>
      <c r="D16" s="140">
        <v>22</v>
      </c>
      <c r="E16" s="141">
        <v>195</v>
      </c>
      <c r="F16" s="141">
        <v>243</v>
      </c>
      <c r="G16" s="141">
        <v>111</v>
      </c>
      <c r="H16" s="142">
        <v>139</v>
      </c>
      <c r="I16" s="171">
        <v>459</v>
      </c>
      <c r="J16" s="149">
        <v>108</v>
      </c>
      <c r="K16" s="299"/>
      <c r="L16" s="125">
        <v>52</v>
      </c>
      <c r="M16" s="126">
        <v>319</v>
      </c>
      <c r="N16" s="126">
        <v>383</v>
      </c>
      <c r="O16" s="126">
        <v>269</v>
      </c>
      <c r="P16" s="127">
        <v>284</v>
      </c>
      <c r="Q16" s="165">
        <v>505</v>
      </c>
      <c r="R16" s="149">
        <v>136</v>
      </c>
      <c r="S16" s="299"/>
      <c r="T16" s="131">
        <v>55</v>
      </c>
      <c r="U16" s="132">
        <v>302</v>
      </c>
      <c r="V16" s="132">
        <v>386</v>
      </c>
      <c r="W16" s="132">
        <v>266</v>
      </c>
      <c r="X16" s="133">
        <v>315</v>
      </c>
      <c r="Y16" s="167">
        <v>459</v>
      </c>
      <c r="Z16" s="2395">
        <v>46.75</v>
      </c>
      <c r="AA16" s="2396"/>
      <c r="AB16" s="2397">
        <v>487</v>
      </c>
      <c r="AC16" s="8">
        <v>442</v>
      </c>
      <c r="AD16" s="2397">
        <v>320</v>
      </c>
    </row>
    <row r="17" spans="1:30" x14ac:dyDescent="0.35">
      <c r="A17" s="2811"/>
      <c r="B17" s="2812"/>
      <c r="C17" s="48" t="s">
        <v>526</v>
      </c>
      <c r="D17" s="358">
        <v>0.23400000000000001</v>
      </c>
      <c r="E17" s="359">
        <v>0.254</v>
      </c>
      <c r="F17" s="359">
        <v>0.40500000000000003</v>
      </c>
      <c r="G17" s="359">
        <v>0.40500000000000003</v>
      </c>
      <c r="H17" s="294">
        <v>0.38300000000000001</v>
      </c>
      <c r="I17" s="309">
        <v>0.34699999999999998</v>
      </c>
      <c r="J17" s="223">
        <v>0.15766423357664233</v>
      </c>
      <c r="K17" s="286">
        <v>0.34372161243336696</v>
      </c>
      <c r="L17" s="2233">
        <v>0.41099999999999998</v>
      </c>
      <c r="M17" s="2234">
        <v>0.48599999999999999</v>
      </c>
      <c r="N17" s="2234">
        <v>0.747</v>
      </c>
      <c r="O17" s="2234">
        <v>0.65700000000000003</v>
      </c>
      <c r="P17" s="2235">
        <v>0.66400000000000003</v>
      </c>
      <c r="Q17" s="2236">
        <v>0.622</v>
      </c>
      <c r="R17" s="2235">
        <v>0.18255033557046979</v>
      </c>
      <c r="S17" s="2237"/>
      <c r="T17" s="2238">
        <v>0.17911585365853661</v>
      </c>
      <c r="U17" s="2239">
        <v>0.52491834369402579</v>
      </c>
      <c r="V17" s="2239">
        <v>0.74109734855815745</v>
      </c>
      <c r="W17" s="2239">
        <v>0.7619626926196269</v>
      </c>
      <c r="X17" s="2240">
        <v>0.84259561948349138</v>
      </c>
      <c r="Y17" s="2241">
        <v>0.66195612466593601</v>
      </c>
      <c r="Z17" s="2400">
        <v>0.28680981595092025</v>
      </c>
      <c r="AA17" s="2401"/>
      <c r="AB17" s="2402">
        <v>0.23</v>
      </c>
      <c r="AC17" s="2403">
        <v>0.19</v>
      </c>
      <c r="AD17" s="2402">
        <v>0.29399999999999998</v>
      </c>
    </row>
    <row r="18" spans="1:30" x14ac:dyDescent="0.35">
      <c r="A18" s="2183" t="s">
        <v>136</v>
      </c>
      <c r="B18" s="48" t="s">
        <v>1557</v>
      </c>
      <c r="C18" s="59" t="s">
        <v>525</v>
      </c>
      <c r="D18" s="1713">
        <v>0</v>
      </c>
      <c r="E18" s="1439">
        <v>0</v>
      </c>
      <c r="F18" s="1439">
        <v>0</v>
      </c>
      <c r="G18" s="1439">
        <v>0</v>
      </c>
      <c r="H18" s="387">
        <v>0</v>
      </c>
      <c r="I18" s="1431">
        <v>0</v>
      </c>
      <c r="J18" s="1432">
        <v>0</v>
      </c>
      <c r="K18" s="162">
        <v>0</v>
      </c>
      <c r="L18" s="331"/>
      <c r="M18" s="2242"/>
      <c r="N18" s="2242"/>
      <c r="O18" s="2242"/>
      <c r="P18" s="2243"/>
      <c r="Q18" s="331"/>
      <c r="R18" s="2243"/>
      <c r="S18" s="2244"/>
      <c r="T18" s="331"/>
      <c r="U18" s="2242"/>
      <c r="V18" s="2242"/>
      <c r="W18" s="2242"/>
      <c r="X18" s="2243"/>
      <c r="Y18" s="331"/>
      <c r="Z18" s="2404"/>
      <c r="AA18" s="2405"/>
      <c r="AB18" s="2406"/>
      <c r="AC18" s="304"/>
      <c r="AD18" s="2406"/>
    </row>
    <row r="19" spans="1:30" ht="24" customHeight="1" x14ac:dyDescent="0.35">
      <c r="A19" s="2770" t="s">
        <v>387</v>
      </c>
      <c r="B19" s="2770"/>
      <c r="C19" s="2770"/>
      <c r="D19" s="122"/>
      <c r="E19" s="123"/>
      <c r="F19" s="123"/>
      <c r="G19" s="123"/>
      <c r="H19" s="673"/>
      <c r="I19" s="164"/>
      <c r="J19" s="148"/>
      <c r="K19" s="157"/>
      <c r="L19" s="122"/>
      <c r="M19" s="123"/>
      <c r="N19" s="123"/>
      <c r="O19" s="123"/>
      <c r="P19" s="673"/>
      <c r="Q19" s="164"/>
      <c r="R19" s="148"/>
      <c r="S19" s="157"/>
      <c r="T19" s="122"/>
      <c r="U19" s="123"/>
      <c r="V19" s="123"/>
      <c r="W19" s="123"/>
      <c r="X19" s="673"/>
      <c r="Y19" s="164"/>
      <c r="Z19" s="2391"/>
      <c r="AA19" s="2392"/>
      <c r="AB19" s="2407"/>
      <c r="AC19" s="235"/>
      <c r="AD19" s="2407"/>
    </row>
    <row r="20" spans="1:30" x14ac:dyDescent="0.35">
      <c r="A20" s="261" t="s">
        <v>527</v>
      </c>
      <c r="B20" s="46" t="s">
        <v>387</v>
      </c>
      <c r="C20" s="46" t="s">
        <v>528</v>
      </c>
      <c r="D20" s="2245">
        <v>283</v>
      </c>
      <c r="E20" s="2246">
        <v>773</v>
      </c>
      <c r="F20" s="2246">
        <v>679</v>
      </c>
      <c r="G20" s="2246">
        <v>338</v>
      </c>
      <c r="H20" s="2247">
        <v>378</v>
      </c>
      <c r="I20" s="2248">
        <v>1653</v>
      </c>
      <c r="J20" s="172">
        <v>685</v>
      </c>
      <c r="K20" s="158">
        <v>2338</v>
      </c>
      <c r="L20" s="2408"/>
      <c r="M20" s="2409"/>
      <c r="N20" s="2409"/>
      <c r="O20" s="2409"/>
      <c r="P20" s="2410"/>
      <c r="Q20" s="2411"/>
      <c r="R20" s="2412"/>
      <c r="S20" s="299"/>
      <c r="T20" s="2408"/>
      <c r="U20" s="2409"/>
      <c r="V20" s="2409"/>
      <c r="W20" s="2409"/>
      <c r="X20" s="2410"/>
      <c r="Y20" s="2411"/>
      <c r="Z20" s="2413"/>
      <c r="AA20" s="2396"/>
      <c r="AB20" s="2414"/>
      <c r="AC20" s="297"/>
      <c r="AD20" s="2414"/>
    </row>
    <row r="21" spans="1:30" ht="17.5" x14ac:dyDescent="0.35">
      <c r="A21" s="261" t="s">
        <v>527</v>
      </c>
      <c r="B21" s="46" t="s">
        <v>1828</v>
      </c>
      <c r="C21" s="46" t="s">
        <v>529</v>
      </c>
      <c r="D21" s="2249">
        <v>0.74</v>
      </c>
      <c r="E21" s="2250">
        <v>0.314</v>
      </c>
      <c r="F21" s="2250">
        <v>0.21099999999999999</v>
      </c>
      <c r="G21" s="2250">
        <v>0.23499999999999999</v>
      </c>
      <c r="H21" s="2251">
        <v>0.26600000000000001</v>
      </c>
      <c r="I21" s="2252">
        <v>0.46200000000000002</v>
      </c>
      <c r="J21" s="294">
        <v>0.43649635036496348</v>
      </c>
      <c r="K21" s="286">
        <v>0.45824058532386497</v>
      </c>
      <c r="L21" s="2415"/>
      <c r="M21" s="2416"/>
      <c r="N21" s="2416"/>
      <c r="O21" s="2416"/>
      <c r="P21" s="2417"/>
      <c r="Q21" s="2418"/>
      <c r="R21" s="2419"/>
      <c r="S21" s="2420"/>
      <c r="T21" s="2415"/>
      <c r="U21" s="2416"/>
      <c r="V21" s="2416"/>
      <c r="W21" s="2416"/>
      <c r="X21" s="2417"/>
      <c r="Y21" s="2418"/>
      <c r="Z21" s="2421"/>
      <c r="AA21" s="2396"/>
      <c r="AB21" s="2422"/>
      <c r="AC21" s="2423"/>
      <c r="AD21" s="2422"/>
    </row>
    <row r="22" spans="1:30" x14ac:dyDescent="0.35">
      <c r="A22" s="261" t="s">
        <v>527</v>
      </c>
      <c r="B22" s="46" t="s">
        <v>530</v>
      </c>
      <c r="C22" s="46" t="s">
        <v>529</v>
      </c>
      <c r="D22" s="2249">
        <v>0.16600000000000001</v>
      </c>
      <c r="E22" s="2250">
        <v>0.63100000000000001</v>
      </c>
      <c r="F22" s="2250">
        <v>0.72799999999999998</v>
      </c>
      <c r="G22" s="2250">
        <v>0.72499999999999998</v>
      </c>
      <c r="H22" s="2251">
        <v>0.69299999999999995</v>
      </c>
      <c r="I22" s="2252">
        <v>0.47599999999999998</v>
      </c>
      <c r="J22" s="294">
        <v>0.46715328467153283</v>
      </c>
      <c r="K22" s="229">
        <v>0.47469593285990958</v>
      </c>
      <c r="L22" s="2415"/>
      <c r="M22" s="2416"/>
      <c r="N22" s="2416"/>
      <c r="O22" s="2416"/>
      <c r="P22" s="2417"/>
      <c r="Q22" s="2418"/>
      <c r="R22" s="2419"/>
      <c r="S22" s="435"/>
      <c r="T22" s="2415"/>
      <c r="U22" s="2416"/>
      <c r="V22" s="2416"/>
      <c r="W22" s="2416"/>
      <c r="X22" s="2417"/>
      <c r="Y22" s="2418"/>
      <c r="Z22" s="2421"/>
      <c r="AA22" s="2396"/>
      <c r="AB22" s="2424"/>
      <c r="AC22" s="434"/>
      <c r="AD22" s="2424"/>
    </row>
    <row r="23" spans="1:30" x14ac:dyDescent="0.35">
      <c r="A23" s="261" t="s">
        <v>527</v>
      </c>
      <c r="B23" s="46" t="s">
        <v>532</v>
      </c>
      <c r="C23" s="46" t="s">
        <v>529</v>
      </c>
      <c r="D23" s="2249">
        <v>9.2999999999999999E-2</v>
      </c>
      <c r="E23" s="2250">
        <v>5.6000000000000001E-2</v>
      </c>
      <c r="F23" s="2250">
        <v>0.06</v>
      </c>
      <c r="G23" s="2250">
        <v>0.04</v>
      </c>
      <c r="H23" s="2251">
        <v>0.04</v>
      </c>
      <c r="I23" s="2252">
        <v>6.2E-2</v>
      </c>
      <c r="J23" s="294">
        <v>9.6350364963503646E-2</v>
      </c>
      <c r="K23" s="229">
        <v>6.7063481816225526E-2</v>
      </c>
      <c r="L23" s="2415"/>
      <c r="M23" s="2416"/>
      <c r="N23" s="2416"/>
      <c r="O23" s="2416"/>
      <c r="P23" s="2417"/>
      <c r="Q23" s="2418"/>
      <c r="R23" s="2419"/>
      <c r="S23" s="435"/>
      <c r="T23" s="2415"/>
      <c r="U23" s="2416"/>
      <c r="V23" s="2416"/>
      <c r="W23" s="2416"/>
      <c r="X23" s="2417"/>
      <c r="Y23" s="2418"/>
      <c r="Z23" s="2421"/>
      <c r="AA23" s="2401"/>
      <c r="AB23" s="2424"/>
      <c r="AC23" s="434"/>
      <c r="AD23" s="2424"/>
    </row>
    <row r="24" spans="1:30" ht="20.149999999999999" customHeight="1" x14ac:dyDescent="0.35">
      <c r="A24" s="2783" t="s">
        <v>388</v>
      </c>
      <c r="B24" s="2783"/>
      <c r="C24" s="2783"/>
      <c r="D24" s="1094"/>
      <c r="E24" s="1089"/>
      <c r="F24" s="1089"/>
      <c r="G24" s="1089"/>
      <c r="H24" s="1090"/>
      <c r="I24" s="1091"/>
      <c r="J24" s="1092"/>
      <c r="K24" s="1087"/>
      <c r="L24" s="1094"/>
      <c r="M24" s="1089"/>
      <c r="N24" s="1089"/>
      <c r="O24" s="1089"/>
      <c r="P24" s="1090"/>
      <c r="Q24" s="1091"/>
      <c r="R24" s="1092"/>
      <c r="S24" s="1087"/>
      <c r="T24" s="1094"/>
      <c r="U24" s="1089"/>
      <c r="V24" s="1089"/>
      <c r="W24" s="1089"/>
      <c r="X24" s="1090"/>
      <c r="Y24" s="1091"/>
      <c r="Z24" s="2425"/>
      <c r="AA24" s="2426"/>
      <c r="AB24" s="2427"/>
      <c r="AC24" s="1093"/>
      <c r="AD24" s="2427"/>
    </row>
    <row r="25" spans="1:30" ht="30.5" customHeight="1" x14ac:dyDescent="0.35">
      <c r="A25" s="261" t="s">
        <v>527</v>
      </c>
      <c r="B25" s="46" t="s">
        <v>1829</v>
      </c>
      <c r="C25" s="39" t="s">
        <v>1724</v>
      </c>
      <c r="D25" s="2428">
        <v>636</v>
      </c>
      <c r="E25" s="2255">
        <v>649</v>
      </c>
      <c r="F25" s="2255">
        <v>343</v>
      </c>
      <c r="G25" s="2255">
        <v>202</v>
      </c>
      <c r="H25" s="2429">
        <v>244</v>
      </c>
      <c r="I25" s="2258">
        <v>1831</v>
      </c>
      <c r="J25" s="149">
        <v>299</v>
      </c>
      <c r="K25" s="162">
        <v>2130</v>
      </c>
      <c r="L25" s="2430"/>
      <c r="M25" s="2431"/>
      <c r="N25" s="2431"/>
      <c r="O25" s="2431"/>
      <c r="P25" s="2432"/>
      <c r="Q25" s="2433"/>
      <c r="R25" s="332"/>
      <c r="S25" s="2434"/>
      <c r="T25" s="2430"/>
      <c r="U25" s="2431"/>
      <c r="V25" s="2431"/>
      <c r="W25" s="2431"/>
      <c r="X25" s="2432"/>
      <c r="Y25" s="2433"/>
      <c r="Z25" s="2435"/>
      <c r="AA25" s="2401"/>
      <c r="AB25" s="2436"/>
      <c r="AC25" s="2437"/>
      <c r="AD25" s="2436"/>
    </row>
    <row r="26" spans="1:30" ht="24" customHeight="1" x14ac:dyDescent="0.35">
      <c r="A26" s="2770" t="s">
        <v>534</v>
      </c>
      <c r="B26" s="2770"/>
      <c r="C26" s="2770"/>
      <c r="D26" s="122"/>
      <c r="E26" s="123"/>
      <c r="F26" s="123"/>
      <c r="G26" s="123"/>
      <c r="H26" s="124"/>
      <c r="I26" s="164"/>
      <c r="J26" s="148"/>
      <c r="K26" s="157"/>
      <c r="L26" s="122"/>
      <c r="M26" s="123"/>
      <c r="N26" s="123"/>
      <c r="O26" s="123"/>
      <c r="P26" s="124"/>
      <c r="Q26" s="164"/>
      <c r="R26" s="148"/>
      <c r="S26" s="157"/>
      <c r="T26" s="122"/>
      <c r="U26" s="123"/>
      <c r="V26" s="123"/>
      <c r="W26" s="123"/>
      <c r="X26" s="124"/>
      <c r="Y26" s="164"/>
      <c r="Z26" s="2391"/>
      <c r="AA26" s="2392"/>
      <c r="AB26" s="2407"/>
      <c r="AC26" s="235"/>
      <c r="AD26" s="2407"/>
    </row>
    <row r="27" spans="1:30" x14ac:dyDescent="0.35">
      <c r="A27" s="29" t="s">
        <v>1830</v>
      </c>
      <c r="B27" s="67" t="s">
        <v>535</v>
      </c>
      <c r="C27" s="5" t="s">
        <v>417</v>
      </c>
      <c r="D27" s="2341">
        <v>128.69999999999999</v>
      </c>
      <c r="E27" s="2255">
        <v>2222.3000000000002</v>
      </c>
      <c r="F27" s="2255">
        <v>3010.2</v>
      </c>
      <c r="G27" s="2256">
        <v>536.29999999999995</v>
      </c>
      <c r="H27" s="2257">
        <v>518.4</v>
      </c>
      <c r="I27" s="2258">
        <v>6416</v>
      </c>
      <c r="J27" s="149">
        <v>113.05187011</v>
      </c>
      <c r="K27" s="162">
        <v>6529.05187011</v>
      </c>
      <c r="L27" s="2438"/>
      <c r="M27" s="2431"/>
      <c r="N27" s="2431"/>
      <c r="O27" s="2439"/>
      <c r="P27" s="2440"/>
      <c r="Q27" s="2433"/>
      <c r="R27" s="332"/>
      <c r="S27" s="2434"/>
      <c r="T27" s="2438"/>
      <c r="U27" s="2431"/>
      <c r="V27" s="2431"/>
      <c r="W27" s="2439"/>
      <c r="X27" s="2440"/>
      <c r="Y27" s="2433"/>
      <c r="Z27" s="2435"/>
      <c r="AA27" s="2441"/>
      <c r="AB27" s="2436"/>
      <c r="AC27" s="2437"/>
      <c r="AD27" s="2436"/>
    </row>
    <row r="28" spans="1:30" ht="31" x14ac:dyDescent="0.35">
      <c r="A28" s="29" t="s">
        <v>214</v>
      </c>
      <c r="B28" s="39" t="s">
        <v>1725</v>
      </c>
      <c r="C28" s="39" t="s">
        <v>1726</v>
      </c>
      <c r="D28" s="2259">
        <v>95.3</v>
      </c>
      <c r="E28" s="2255">
        <v>197.2</v>
      </c>
      <c r="F28" s="2255">
        <v>182.1</v>
      </c>
      <c r="G28" s="2256">
        <v>99.1</v>
      </c>
      <c r="H28" s="2257">
        <v>116.9</v>
      </c>
      <c r="I28" s="2258">
        <v>690.6</v>
      </c>
      <c r="J28" s="172">
        <v>29.372304</v>
      </c>
      <c r="K28" s="162">
        <v>719.97230400000001</v>
      </c>
      <c r="L28" s="2442"/>
      <c r="M28" s="2431"/>
      <c r="N28" s="2431"/>
      <c r="O28" s="2439"/>
      <c r="P28" s="2440"/>
      <c r="Q28" s="2433"/>
      <c r="R28" s="2412"/>
      <c r="S28" s="2434"/>
      <c r="T28" s="2442"/>
      <c r="U28" s="2431"/>
      <c r="V28" s="2431"/>
      <c r="W28" s="2439"/>
      <c r="X28" s="2440"/>
      <c r="Y28" s="2433"/>
      <c r="Z28" s="2413"/>
      <c r="AA28" s="2441"/>
      <c r="AB28" s="2436"/>
      <c r="AC28" s="2437"/>
      <c r="AD28" s="2436"/>
    </row>
    <row r="29" spans="1:30" ht="33" x14ac:dyDescent="0.35">
      <c r="A29" s="29" t="s">
        <v>214</v>
      </c>
      <c r="B29" s="39" t="s">
        <v>1831</v>
      </c>
      <c r="C29" s="5" t="s">
        <v>531</v>
      </c>
      <c r="D29" s="2260">
        <v>0.74</v>
      </c>
      <c r="E29" s="2342">
        <v>8.8999999999999996E-2</v>
      </c>
      <c r="F29" s="2342">
        <v>0.06</v>
      </c>
      <c r="G29" s="2342">
        <v>0.185</v>
      </c>
      <c r="H29" s="2343">
        <v>0.22600000000000001</v>
      </c>
      <c r="I29" s="2261">
        <v>0.108</v>
      </c>
      <c r="J29" s="294">
        <v>0.25981263265632504</v>
      </c>
      <c r="K29" s="286">
        <v>0.11062866682170054</v>
      </c>
      <c r="L29" s="2443"/>
      <c r="M29" s="2444"/>
      <c r="N29" s="2444"/>
      <c r="O29" s="2444"/>
      <c r="P29" s="2445"/>
      <c r="Q29" s="2446"/>
      <c r="R29" s="2419"/>
      <c r="S29" s="2447"/>
      <c r="T29" s="2443"/>
      <c r="U29" s="2444"/>
      <c r="V29" s="2444"/>
      <c r="W29" s="2444"/>
      <c r="X29" s="2445"/>
      <c r="Y29" s="2446"/>
      <c r="Z29" s="2421"/>
      <c r="AA29" s="2448"/>
      <c r="AB29" s="2449"/>
      <c r="AC29" s="2450"/>
      <c r="AD29" s="2449"/>
    </row>
    <row r="30" spans="1:30" x14ac:dyDescent="0.35">
      <c r="A30" s="29" t="s">
        <v>214</v>
      </c>
      <c r="B30" s="44" t="s">
        <v>536</v>
      </c>
      <c r="C30" s="5" t="s">
        <v>417</v>
      </c>
      <c r="D30" s="2259">
        <v>20.100000000000001</v>
      </c>
      <c r="E30" s="2255">
        <v>1921.7</v>
      </c>
      <c r="F30" s="2255">
        <v>2693.8</v>
      </c>
      <c r="G30" s="2256">
        <v>389.1</v>
      </c>
      <c r="H30" s="2257">
        <v>369.9</v>
      </c>
      <c r="I30" s="2258">
        <v>5394.7</v>
      </c>
      <c r="J30" s="149">
        <v>63.228707</v>
      </c>
      <c r="K30" s="162">
        <v>5457.928707</v>
      </c>
      <c r="L30" s="2442"/>
      <c r="M30" s="2431"/>
      <c r="N30" s="2431"/>
      <c r="O30" s="2439"/>
      <c r="P30" s="2440"/>
      <c r="Q30" s="2433"/>
      <c r="R30" s="332"/>
      <c r="S30" s="2434"/>
      <c r="T30" s="2442"/>
      <c r="U30" s="2431"/>
      <c r="V30" s="2431"/>
      <c r="W30" s="2439"/>
      <c r="X30" s="2440"/>
      <c r="Y30" s="2433"/>
      <c r="Z30" s="2435"/>
      <c r="AA30" s="2441"/>
      <c r="AB30" s="2436"/>
      <c r="AC30" s="2437"/>
      <c r="AD30" s="2436"/>
    </row>
    <row r="31" spans="1:30" x14ac:dyDescent="0.35">
      <c r="A31" s="29" t="s">
        <v>214</v>
      </c>
      <c r="B31" s="44" t="s">
        <v>537</v>
      </c>
      <c r="C31" s="5" t="s">
        <v>417</v>
      </c>
      <c r="D31" s="2259">
        <v>13.4</v>
      </c>
      <c r="E31" s="2255">
        <v>103.4</v>
      </c>
      <c r="F31" s="2255">
        <v>134.30000000000001</v>
      </c>
      <c r="G31" s="2256">
        <v>48.1</v>
      </c>
      <c r="H31" s="2257">
        <v>31.6</v>
      </c>
      <c r="I31" s="2258">
        <v>330.7</v>
      </c>
      <c r="J31" s="149">
        <v>20.450858109999999</v>
      </c>
      <c r="K31" s="162">
        <v>351.15085811</v>
      </c>
      <c r="L31" s="2442"/>
      <c r="M31" s="2431"/>
      <c r="N31" s="2431"/>
      <c r="O31" s="2439"/>
      <c r="P31" s="2440"/>
      <c r="Q31" s="2433"/>
      <c r="R31" s="332"/>
      <c r="S31" s="2434"/>
      <c r="T31" s="2442"/>
      <c r="U31" s="2431"/>
      <c r="V31" s="2431"/>
      <c r="W31" s="2439"/>
      <c r="X31" s="2440"/>
      <c r="Y31" s="2433"/>
      <c r="Z31" s="2435"/>
      <c r="AA31" s="2441"/>
      <c r="AB31" s="2436"/>
      <c r="AC31" s="2437"/>
      <c r="AD31" s="2436"/>
    </row>
    <row r="32" spans="1:30" ht="16" thickBot="1" x14ac:dyDescent="0.4">
      <c r="A32" s="33" t="s">
        <v>214</v>
      </c>
      <c r="B32" s="14" t="s">
        <v>538</v>
      </c>
      <c r="C32" s="14" t="s">
        <v>417</v>
      </c>
      <c r="D32" s="2262">
        <v>26.4</v>
      </c>
      <c r="E32" s="2253">
        <v>263.60000000000002</v>
      </c>
      <c r="F32" s="2253">
        <v>111.2</v>
      </c>
      <c r="G32" s="2263">
        <v>38.5</v>
      </c>
      <c r="H32" s="2264">
        <v>43.9</v>
      </c>
      <c r="I32" s="2254">
        <v>483.5</v>
      </c>
      <c r="J32" s="244">
        <v>24.813368999999998</v>
      </c>
      <c r="K32" s="1199">
        <v>508.31336900000002</v>
      </c>
      <c r="L32" s="2451"/>
      <c r="M32" s="2452"/>
      <c r="N32" s="2452"/>
      <c r="O32" s="2453"/>
      <c r="P32" s="2454"/>
      <c r="Q32" s="2455"/>
      <c r="R32" s="1717"/>
      <c r="S32" s="2456"/>
      <c r="T32" s="2451"/>
      <c r="U32" s="2452"/>
      <c r="V32" s="2452"/>
      <c r="W32" s="2453"/>
      <c r="X32" s="2454"/>
      <c r="Y32" s="2455"/>
      <c r="Z32" s="2457"/>
      <c r="AA32" s="2458"/>
      <c r="AB32" s="2459"/>
      <c r="AC32" s="2460"/>
      <c r="AD32" s="2461"/>
    </row>
    <row r="33" spans="1:29" ht="16" thickTop="1" x14ac:dyDescent="0.35">
      <c r="A33" s="6"/>
      <c r="D33" s="2462"/>
      <c r="E33" s="2463"/>
      <c r="F33" s="2463"/>
      <c r="G33" s="2462"/>
      <c r="H33" s="2462"/>
      <c r="I33" s="2464"/>
      <c r="J33" s="8"/>
      <c r="K33" s="298"/>
    </row>
    <row r="34" spans="1:29" ht="49" customHeight="1" x14ac:dyDescent="0.35">
      <c r="A34" s="2807" t="s">
        <v>1844</v>
      </c>
      <c r="B34" s="2807"/>
      <c r="C34" s="2807"/>
      <c r="D34" s="2462"/>
      <c r="E34" s="2463"/>
      <c r="F34" s="2463"/>
      <c r="G34" s="2462"/>
      <c r="H34" s="2462"/>
      <c r="I34" s="2464"/>
      <c r="J34" s="8"/>
      <c r="K34" s="298"/>
    </row>
    <row r="35" spans="1:29" ht="33.5" customHeight="1" x14ac:dyDescent="0.35">
      <c r="A35" s="2814" t="s">
        <v>546</v>
      </c>
      <c r="B35" s="2781"/>
      <c r="C35" s="2781"/>
      <c r="D35" s="2462"/>
      <c r="E35" s="2463"/>
      <c r="F35" s="2463"/>
      <c r="G35" s="2462"/>
      <c r="H35" s="2462"/>
      <c r="I35" s="2464"/>
      <c r="J35" s="8"/>
      <c r="K35" s="298"/>
    </row>
    <row r="36" spans="1:29" ht="22" customHeight="1" x14ac:dyDescent="0.35">
      <c r="A36" s="2815" t="s">
        <v>1845</v>
      </c>
      <c r="B36" s="2781"/>
      <c r="C36" s="2781"/>
      <c r="D36" s="2462"/>
      <c r="E36" s="2463"/>
      <c r="F36" s="2463"/>
      <c r="G36" s="2462"/>
      <c r="H36" s="2462"/>
      <c r="I36" s="2464"/>
      <c r="J36" s="8"/>
      <c r="K36" s="298"/>
    </row>
    <row r="37" spans="1:29" ht="47" customHeight="1" x14ac:dyDescent="0.35">
      <c r="A37" s="2816" t="s">
        <v>1846</v>
      </c>
      <c r="B37" s="2807"/>
      <c r="C37" s="2807"/>
      <c r="D37" s="2462"/>
      <c r="E37" s="2463"/>
      <c r="F37" s="2463"/>
      <c r="G37" s="2462"/>
      <c r="H37" s="2462"/>
      <c r="I37" s="2464"/>
      <c r="J37" s="8"/>
      <c r="K37" s="298"/>
    </row>
    <row r="38" spans="1:29" x14ac:dyDescent="0.35">
      <c r="A38" s="2807" t="s">
        <v>1729</v>
      </c>
      <c r="B38" s="2807"/>
      <c r="C38" s="2807"/>
      <c r="D38" s="2462"/>
      <c r="E38" s="2463"/>
      <c r="F38" s="2463"/>
      <c r="G38" s="2462"/>
      <c r="H38" s="2462"/>
      <c r="I38" s="2464"/>
      <c r="J38" s="8"/>
      <c r="K38" s="298"/>
    </row>
    <row r="39" spans="1:29" x14ac:dyDescent="0.35">
      <c r="A39" s="42"/>
      <c r="B39" s="42"/>
      <c r="C39" s="42"/>
      <c r="D39" s="2462"/>
      <c r="E39" s="2463"/>
      <c r="F39" s="2463"/>
      <c r="G39" s="2462"/>
      <c r="H39" s="2462"/>
      <c r="I39" s="2464"/>
      <c r="J39" s="8"/>
      <c r="K39" s="298"/>
    </row>
    <row r="40" spans="1:29" ht="16" thickBot="1" x14ac:dyDescent="0.4">
      <c r="A40" s="6"/>
      <c r="B40" s="68"/>
      <c r="C40" s="68"/>
      <c r="D40" s="35"/>
      <c r="E40" s="35"/>
      <c r="F40" s="35"/>
      <c r="G40" s="35"/>
      <c r="H40" s="35"/>
      <c r="I40" s="36"/>
      <c r="J40" s="36"/>
      <c r="K40" s="35"/>
      <c r="L40" s="35"/>
      <c r="M40" s="35"/>
      <c r="N40" s="35"/>
      <c r="O40" s="35"/>
      <c r="P40" s="35"/>
      <c r="Q40" s="36"/>
      <c r="R40" s="36"/>
      <c r="S40" s="35"/>
      <c r="T40" s="69"/>
      <c r="U40" s="69"/>
      <c r="V40" s="68"/>
      <c r="W40" s="68"/>
      <c r="X40" s="68"/>
      <c r="Y40" s="1184"/>
      <c r="AB40" s="36"/>
      <c r="AC40" s="36"/>
    </row>
    <row r="41" spans="1:29" ht="30" customHeight="1" thickTop="1" x14ac:dyDescent="0.35">
      <c r="A41" s="2688" t="s">
        <v>400</v>
      </c>
      <c r="B41" s="2690"/>
      <c r="C41" s="2772"/>
      <c r="D41" s="2771">
        <v>2024</v>
      </c>
      <c r="E41" s="2690"/>
      <c r="F41" s="2690"/>
      <c r="G41" s="2690"/>
      <c r="H41" s="2690"/>
      <c r="I41" s="2690"/>
      <c r="J41" s="2690"/>
      <c r="K41" s="2772"/>
      <c r="L41" s="2771">
        <v>2023</v>
      </c>
      <c r="M41" s="2690"/>
      <c r="N41" s="2690"/>
      <c r="O41" s="2690"/>
      <c r="P41" s="2690"/>
      <c r="Q41" s="2690"/>
      <c r="R41" s="2690"/>
      <c r="S41" s="2772"/>
      <c r="T41" s="2771">
        <v>2022</v>
      </c>
      <c r="U41" s="2690"/>
      <c r="V41" s="2741"/>
      <c r="W41" s="68"/>
      <c r="X41" s="68"/>
      <c r="Y41" s="1185"/>
      <c r="AB41" s="36"/>
      <c r="AC41" s="36"/>
    </row>
    <row r="42" spans="1:29" ht="40" customHeight="1" x14ac:dyDescent="0.35">
      <c r="A42" s="63" t="s">
        <v>401</v>
      </c>
      <c r="B42" s="273" t="s">
        <v>402</v>
      </c>
      <c r="C42" s="418" t="s">
        <v>403</v>
      </c>
      <c r="D42" s="212" t="s">
        <v>404</v>
      </c>
      <c r="E42" s="213" t="s">
        <v>405</v>
      </c>
      <c r="F42" s="213" t="s">
        <v>406</v>
      </c>
      <c r="G42" s="213" t="s">
        <v>407</v>
      </c>
      <c r="H42" s="214" t="s">
        <v>461</v>
      </c>
      <c r="I42" s="215" t="s">
        <v>370</v>
      </c>
      <c r="J42" s="216" t="s">
        <v>371</v>
      </c>
      <c r="K42" s="471" t="s">
        <v>1473</v>
      </c>
      <c r="L42" s="212" t="s">
        <v>404</v>
      </c>
      <c r="M42" s="213" t="s">
        <v>405</v>
      </c>
      <c r="N42" s="213" t="s">
        <v>406</v>
      </c>
      <c r="O42" s="213" t="s">
        <v>407</v>
      </c>
      <c r="P42" s="214" t="s">
        <v>461</v>
      </c>
      <c r="Q42" s="215" t="s">
        <v>370</v>
      </c>
      <c r="R42" s="216" t="s">
        <v>371</v>
      </c>
      <c r="S42" s="471" t="s">
        <v>372</v>
      </c>
      <c r="T42" s="215" t="s">
        <v>370</v>
      </c>
      <c r="U42" s="216" t="s">
        <v>371</v>
      </c>
      <c r="V42" s="594" t="s">
        <v>372</v>
      </c>
      <c r="W42" s="68"/>
      <c r="X42" s="68"/>
      <c r="Y42" s="68"/>
    </row>
    <row r="43" spans="1:29" ht="27" customHeight="1" x14ac:dyDescent="0.35">
      <c r="A43" s="2773" t="s">
        <v>539</v>
      </c>
      <c r="B43" s="2773"/>
      <c r="C43" s="2773"/>
      <c r="D43" s="459"/>
      <c r="E43" s="460"/>
      <c r="F43" s="460"/>
      <c r="G43" s="460"/>
      <c r="H43" s="461"/>
      <c r="I43" s="462"/>
      <c r="J43" s="463"/>
      <c r="K43" s="464"/>
      <c r="L43" s="459"/>
      <c r="M43" s="460"/>
      <c r="N43" s="460"/>
      <c r="O43" s="460"/>
      <c r="P43" s="461"/>
      <c r="Q43" s="462"/>
      <c r="R43" s="463"/>
      <c r="S43" s="464"/>
      <c r="T43" s="665"/>
      <c r="U43" s="666"/>
      <c r="V43" s="667"/>
      <c r="W43" s="68"/>
      <c r="X43" s="68"/>
      <c r="Y43" s="68"/>
    </row>
    <row r="44" spans="1:29" ht="24" customHeight="1" x14ac:dyDescent="0.35">
      <c r="A44" s="2770" t="s">
        <v>1727</v>
      </c>
      <c r="B44" s="2770"/>
      <c r="C44" s="2770"/>
      <c r="D44" s="122"/>
      <c r="E44" s="123"/>
      <c r="F44" s="123"/>
      <c r="G44" s="123"/>
      <c r="H44" s="124"/>
      <c r="I44" s="164"/>
      <c r="J44" s="148"/>
      <c r="K44" s="157"/>
      <c r="L44" s="122"/>
      <c r="M44" s="123"/>
      <c r="N44" s="123"/>
      <c r="O44" s="123"/>
      <c r="P44" s="124"/>
      <c r="Q44" s="164"/>
      <c r="R44" s="148"/>
      <c r="S44" s="157"/>
      <c r="T44" s="164"/>
      <c r="U44" s="148"/>
      <c r="V44" s="56"/>
    </row>
    <row r="45" spans="1:29" ht="31" x14ac:dyDescent="0.35">
      <c r="A45" s="260" t="s">
        <v>540</v>
      </c>
      <c r="B45" s="55" t="s">
        <v>1832</v>
      </c>
      <c r="C45" s="676" t="s">
        <v>480</v>
      </c>
      <c r="D45" s="344">
        <v>0</v>
      </c>
      <c r="E45" s="1720"/>
      <c r="F45" s="1720"/>
      <c r="G45" s="1720"/>
      <c r="H45" s="1721"/>
      <c r="I45" s="333">
        <v>0</v>
      </c>
      <c r="J45" s="389"/>
      <c r="K45" s="286">
        <v>0</v>
      </c>
      <c r="L45" s="344">
        <v>0</v>
      </c>
      <c r="M45" s="1720"/>
      <c r="N45" s="1720"/>
      <c r="O45" s="1720"/>
      <c r="P45" s="1721"/>
      <c r="Q45" s="333">
        <v>0</v>
      </c>
      <c r="R45" s="389"/>
      <c r="S45" s="229">
        <v>0</v>
      </c>
      <c r="T45" s="1414"/>
      <c r="U45" s="389"/>
      <c r="V45" s="1415"/>
    </row>
    <row r="46" spans="1:29" ht="24" customHeight="1" x14ac:dyDescent="0.35">
      <c r="A46" s="2770" t="s">
        <v>1916</v>
      </c>
      <c r="B46" s="2775"/>
      <c r="C46" s="2775"/>
      <c r="D46" s="122"/>
      <c r="E46" s="123"/>
      <c r="F46" s="123"/>
      <c r="G46" s="123"/>
      <c r="H46" s="124"/>
      <c r="I46" s="164"/>
      <c r="J46" s="680"/>
      <c r="K46" s="157"/>
      <c r="L46" s="122"/>
      <c r="M46" s="123"/>
      <c r="N46" s="123"/>
      <c r="O46" s="123"/>
      <c r="P46" s="124"/>
      <c r="Q46" s="164"/>
      <c r="R46" s="680"/>
      <c r="S46" s="157"/>
      <c r="T46" s="496"/>
      <c r="U46" s="148"/>
      <c r="V46" s="56"/>
    </row>
    <row r="47" spans="1:29" ht="31" x14ac:dyDescent="0.35">
      <c r="A47" s="260" t="s">
        <v>541</v>
      </c>
      <c r="B47" s="55" t="s">
        <v>1545</v>
      </c>
      <c r="C47" s="676" t="s">
        <v>496</v>
      </c>
      <c r="D47" s="131">
        <v>141</v>
      </c>
      <c r="E47" s="1722"/>
      <c r="F47" s="1722"/>
      <c r="G47" s="1722"/>
      <c r="H47" s="1723"/>
      <c r="I47" s="167">
        <v>141</v>
      </c>
      <c r="J47" s="332"/>
      <c r="K47" s="162">
        <v>141</v>
      </c>
      <c r="L47" s="131">
        <v>82</v>
      </c>
      <c r="M47" s="1722"/>
      <c r="N47" s="1722"/>
      <c r="O47" s="1722"/>
      <c r="P47" s="1723"/>
      <c r="Q47" s="167">
        <v>82</v>
      </c>
      <c r="R47" s="332"/>
      <c r="S47" s="158">
        <v>82</v>
      </c>
      <c r="T47" s="1416"/>
      <c r="U47" s="332"/>
      <c r="V47" s="448"/>
    </row>
    <row r="48" spans="1:29" ht="35.5" customHeight="1" x14ac:dyDescent="0.35">
      <c r="A48" s="251" t="s">
        <v>541</v>
      </c>
      <c r="B48" s="39" t="s">
        <v>1674</v>
      </c>
      <c r="C48" s="2223" t="s">
        <v>496</v>
      </c>
      <c r="D48" s="131">
        <v>0</v>
      </c>
      <c r="E48" s="1722"/>
      <c r="F48" s="1722"/>
      <c r="G48" s="1722"/>
      <c r="H48" s="1723"/>
      <c r="I48" s="167">
        <v>0</v>
      </c>
      <c r="J48" s="332"/>
      <c r="K48" s="162">
        <v>0</v>
      </c>
      <c r="L48" s="331"/>
      <c r="M48" s="1722"/>
      <c r="N48" s="1722"/>
      <c r="O48" s="1722"/>
      <c r="P48" s="1723"/>
      <c r="Q48" s="331"/>
      <c r="R48" s="332"/>
      <c r="S48" s="1024"/>
      <c r="T48" s="1416"/>
      <c r="U48" s="332"/>
      <c r="V48" s="448"/>
    </row>
    <row r="49" spans="1:51" ht="46.5" x14ac:dyDescent="0.35">
      <c r="A49" s="260" t="s">
        <v>541</v>
      </c>
      <c r="B49" s="66" t="s">
        <v>1672</v>
      </c>
      <c r="C49" s="55" t="s">
        <v>480</v>
      </c>
      <c r="D49" s="344">
        <v>0.35460000000000003</v>
      </c>
      <c r="E49" s="1720"/>
      <c r="F49" s="1720"/>
      <c r="G49" s="1720"/>
      <c r="H49" s="1721"/>
      <c r="I49" s="333">
        <v>0.35460000000000003</v>
      </c>
      <c r="J49" s="389"/>
      <c r="K49" s="286">
        <v>0.35460000000000003</v>
      </c>
      <c r="L49" s="344">
        <v>0</v>
      </c>
      <c r="M49" s="1720"/>
      <c r="N49" s="1720"/>
      <c r="O49" s="1720"/>
      <c r="P49" s="1721"/>
      <c r="Q49" s="333">
        <v>0</v>
      </c>
      <c r="R49" s="389"/>
      <c r="S49" s="229">
        <v>0</v>
      </c>
      <c r="T49" s="1414"/>
      <c r="U49" s="389"/>
      <c r="V49" s="1415"/>
    </row>
    <row r="50" spans="1:51" ht="47" thickBot="1" x14ac:dyDescent="0.4">
      <c r="A50" s="2212" t="s">
        <v>541</v>
      </c>
      <c r="B50" s="2213" t="s">
        <v>1673</v>
      </c>
      <c r="C50" s="2214" t="s">
        <v>480</v>
      </c>
      <c r="D50" s="2215">
        <v>0</v>
      </c>
      <c r="E50" s="2216"/>
      <c r="F50" s="2216"/>
      <c r="G50" s="2216"/>
      <c r="H50" s="2217"/>
      <c r="I50" s="2218">
        <v>0</v>
      </c>
      <c r="J50" s="2219"/>
      <c r="K50" s="2265">
        <v>0</v>
      </c>
      <c r="L50" s="2215">
        <v>0</v>
      </c>
      <c r="M50" s="2216"/>
      <c r="N50" s="2216"/>
      <c r="O50" s="2216"/>
      <c r="P50" s="2217"/>
      <c r="Q50" s="2218">
        <v>0</v>
      </c>
      <c r="R50" s="2219"/>
      <c r="S50" s="2220">
        <v>0</v>
      </c>
      <c r="T50" s="2221"/>
      <c r="U50" s="2219"/>
      <c r="V50" s="2222"/>
    </row>
    <row r="51" spans="1:51" ht="16" thickTop="1" x14ac:dyDescent="0.35">
      <c r="A51" s="55"/>
      <c r="B51" s="66"/>
      <c r="C51" s="55"/>
      <c r="D51" s="1699"/>
      <c r="E51" s="1712"/>
      <c r="F51" s="1712"/>
      <c r="G51" s="1712"/>
      <c r="H51" s="1712"/>
      <c r="I51" s="1712"/>
      <c r="J51" s="1712"/>
      <c r="K51" s="1712"/>
      <c r="L51" s="1699"/>
      <c r="M51" s="2529"/>
      <c r="N51" s="2529"/>
      <c r="O51" s="2529"/>
      <c r="P51" s="2529"/>
      <c r="Q51" s="1699"/>
      <c r="R51" s="434"/>
      <c r="S51" s="236"/>
      <c r="T51" s="2530"/>
      <c r="U51" s="434"/>
      <c r="V51" s="1861"/>
    </row>
    <row r="52" spans="1:51" x14ac:dyDescent="0.35">
      <c r="A52" s="2807" t="s">
        <v>1730</v>
      </c>
      <c r="B52" s="2807"/>
      <c r="C52" s="2807"/>
      <c r="D52" s="1699"/>
      <c r="E52" s="1712"/>
      <c r="F52" s="1712"/>
      <c r="G52" s="1712"/>
      <c r="H52" s="1712"/>
      <c r="I52" s="1712"/>
      <c r="J52" s="1712"/>
      <c r="K52" s="1712"/>
      <c r="L52" s="1699"/>
      <c r="M52" s="2529"/>
      <c r="N52" s="2529"/>
      <c r="O52" s="2529"/>
      <c r="P52" s="2529"/>
      <c r="Q52" s="1699"/>
      <c r="R52" s="434"/>
      <c r="S52" s="236"/>
      <c r="T52" s="2530"/>
      <c r="U52" s="434"/>
      <c r="V52" s="1861"/>
    </row>
    <row r="53" spans="1:51" x14ac:dyDescent="0.35">
      <c r="A53" s="2807" t="s">
        <v>1731</v>
      </c>
      <c r="B53" s="2807"/>
      <c r="C53" s="2807"/>
      <c r="D53" s="1699"/>
      <c r="E53" s="1712"/>
      <c r="F53" s="1712"/>
      <c r="G53" s="1712"/>
      <c r="H53" s="1712"/>
      <c r="I53" s="1712"/>
      <c r="J53" s="1712"/>
      <c r="K53" s="1712"/>
      <c r="L53" s="1699"/>
      <c r="M53" s="2529"/>
      <c r="N53" s="2529"/>
      <c r="O53" s="2529"/>
      <c r="P53" s="2529"/>
      <c r="Q53" s="1699"/>
      <c r="R53" s="434"/>
      <c r="S53" s="236"/>
      <c r="T53" s="2530"/>
      <c r="U53" s="434"/>
      <c r="V53" s="1861"/>
    </row>
    <row r="54" spans="1:51" s="438" customFormat="1" ht="16" thickBot="1" x14ac:dyDescent="0.4">
      <c r="A54" s="677"/>
      <c r="B54" s="677"/>
      <c r="C54" s="678"/>
      <c r="D54" s="1698"/>
      <c r="E54" s="1698"/>
      <c r="F54" s="1698"/>
      <c r="G54" s="1698"/>
      <c r="H54" s="1698"/>
      <c r="I54" s="1698"/>
      <c r="J54" s="449"/>
      <c r="K54" s="449"/>
      <c r="L54" s="1698"/>
      <c r="M54" s="1698"/>
      <c r="N54" s="1698"/>
      <c r="O54" s="1698"/>
      <c r="P54" s="1698"/>
      <c r="Q54" s="1698"/>
      <c r="R54" s="449"/>
      <c r="S54" s="449"/>
      <c r="T54" s="679"/>
      <c r="U54" s="449"/>
      <c r="V54" s="449"/>
    </row>
    <row r="55" spans="1:51" s="438" customFormat="1" ht="29" customHeight="1" thickTop="1" x14ac:dyDescent="0.35">
      <c r="A55" s="2688" t="s">
        <v>1833</v>
      </c>
      <c r="B55" s="2688"/>
      <c r="C55" s="2688"/>
      <c r="D55" s="2771" t="s">
        <v>1834</v>
      </c>
      <c r="E55" s="2771"/>
      <c r="F55" s="2771"/>
      <c r="G55" s="2771"/>
      <c r="H55" s="2771"/>
      <c r="I55" s="2771"/>
      <c r="J55" s="2771"/>
      <c r="K55" s="2809"/>
      <c r="L55" s="2771" t="s">
        <v>1835</v>
      </c>
      <c r="M55" s="2771"/>
      <c r="N55" s="2771"/>
      <c r="O55" s="2771"/>
      <c r="P55" s="2771"/>
      <c r="Q55" s="2771"/>
      <c r="R55" s="2771"/>
      <c r="S55" s="2809"/>
      <c r="T55" s="2771" t="s">
        <v>1836</v>
      </c>
      <c r="U55" s="2771"/>
      <c r="V55" s="2771"/>
      <c r="W55" s="2771"/>
      <c r="X55" s="2771"/>
      <c r="Y55" s="2771"/>
      <c r="Z55" s="2771"/>
      <c r="AA55" s="2809"/>
      <c r="AB55" s="2771" t="s">
        <v>1837</v>
      </c>
      <c r="AC55" s="2771"/>
      <c r="AD55" s="2771"/>
      <c r="AE55" s="2771"/>
      <c r="AF55" s="2771"/>
      <c r="AG55" s="2771"/>
      <c r="AH55" s="2771"/>
      <c r="AI55" s="2809"/>
      <c r="AJ55" s="2771" t="s">
        <v>1838</v>
      </c>
      <c r="AK55" s="2771"/>
      <c r="AL55" s="2771"/>
      <c r="AM55" s="2771"/>
      <c r="AN55" s="2771"/>
      <c r="AO55" s="2771"/>
      <c r="AP55" s="2771"/>
      <c r="AQ55" s="2809"/>
      <c r="AR55" s="2771" t="s">
        <v>1839</v>
      </c>
      <c r="AS55" s="2771"/>
      <c r="AT55" s="2771"/>
      <c r="AU55" s="2771"/>
      <c r="AV55" s="2771"/>
      <c r="AW55" s="2771"/>
      <c r="AX55" s="2771"/>
      <c r="AY55" s="2809"/>
    </row>
    <row r="56" spans="1:51" s="438" customFormat="1" ht="31" x14ac:dyDescent="0.35">
      <c r="A56" s="63" t="s">
        <v>401</v>
      </c>
      <c r="B56" s="273" t="s">
        <v>402</v>
      </c>
      <c r="C56" s="273" t="s">
        <v>403</v>
      </c>
      <c r="D56" s="212" t="s">
        <v>404</v>
      </c>
      <c r="E56" s="213" t="s">
        <v>405</v>
      </c>
      <c r="F56" s="213" t="s">
        <v>406</v>
      </c>
      <c r="G56" s="213" t="s">
        <v>407</v>
      </c>
      <c r="H56" s="214" t="s">
        <v>461</v>
      </c>
      <c r="I56" s="215" t="s">
        <v>370</v>
      </c>
      <c r="J56" s="216" t="s">
        <v>371</v>
      </c>
      <c r="K56" s="471" t="s">
        <v>372</v>
      </c>
      <c r="L56" s="212" t="s">
        <v>404</v>
      </c>
      <c r="M56" s="213" t="s">
        <v>405</v>
      </c>
      <c r="N56" s="213" t="s">
        <v>406</v>
      </c>
      <c r="O56" s="213" t="s">
        <v>407</v>
      </c>
      <c r="P56" s="214" t="s">
        <v>461</v>
      </c>
      <c r="Q56" s="215" t="s">
        <v>370</v>
      </c>
      <c r="R56" s="216" t="s">
        <v>371</v>
      </c>
      <c r="S56" s="584" t="s">
        <v>372</v>
      </c>
      <c r="T56" s="212" t="s">
        <v>404</v>
      </c>
      <c r="U56" s="213" t="s">
        <v>405</v>
      </c>
      <c r="V56" s="213" t="s">
        <v>406</v>
      </c>
      <c r="W56" s="213" t="s">
        <v>407</v>
      </c>
      <c r="X56" s="214" t="s">
        <v>461</v>
      </c>
      <c r="Y56" s="215" t="s">
        <v>370</v>
      </c>
      <c r="Z56" s="216" t="s">
        <v>371</v>
      </c>
      <c r="AA56" s="471" t="s">
        <v>372</v>
      </c>
      <c r="AB56" s="212" t="s">
        <v>404</v>
      </c>
      <c r="AC56" s="213" t="s">
        <v>405</v>
      </c>
      <c r="AD56" s="213" t="s">
        <v>406</v>
      </c>
      <c r="AE56" s="213" t="s">
        <v>407</v>
      </c>
      <c r="AF56" s="214" t="s">
        <v>461</v>
      </c>
      <c r="AG56" s="215" t="s">
        <v>370</v>
      </c>
      <c r="AH56" s="216" t="s">
        <v>371</v>
      </c>
      <c r="AI56" s="471" t="s">
        <v>372</v>
      </c>
      <c r="AJ56" s="212" t="s">
        <v>404</v>
      </c>
      <c r="AK56" s="213" t="s">
        <v>405</v>
      </c>
      <c r="AL56" s="213" t="s">
        <v>406</v>
      </c>
      <c r="AM56" s="213" t="s">
        <v>407</v>
      </c>
      <c r="AN56" s="214" t="s">
        <v>461</v>
      </c>
      <c r="AO56" s="215" t="s">
        <v>370</v>
      </c>
      <c r="AP56" s="216" t="s">
        <v>371</v>
      </c>
      <c r="AQ56" s="471" t="s">
        <v>372</v>
      </c>
      <c r="AR56" s="212" t="s">
        <v>404</v>
      </c>
      <c r="AS56" s="213" t="s">
        <v>405</v>
      </c>
      <c r="AT56" s="213" t="s">
        <v>406</v>
      </c>
      <c r="AU56" s="213" t="s">
        <v>407</v>
      </c>
      <c r="AV56" s="214" t="s">
        <v>461</v>
      </c>
      <c r="AW56" s="215" t="s">
        <v>370</v>
      </c>
      <c r="AX56" s="216" t="s">
        <v>371</v>
      </c>
      <c r="AY56" s="217" t="s">
        <v>372</v>
      </c>
    </row>
    <row r="57" spans="1:51" s="438" customFormat="1" x14ac:dyDescent="0.35">
      <c r="A57" s="2770" t="s">
        <v>387</v>
      </c>
      <c r="B57" s="2770"/>
      <c r="C57" s="2770"/>
      <c r="D57" s="122"/>
      <c r="E57" s="123"/>
      <c r="F57" s="123"/>
      <c r="G57" s="123"/>
      <c r="H57" s="673"/>
      <c r="I57" s="164"/>
      <c r="J57" s="148"/>
      <c r="K57" s="157"/>
      <c r="L57" s="122"/>
      <c r="M57" s="123"/>
      <c r="N57" s="123"/>
      <c r="O57" s="123"/>
      <c r="P57" s="673"/>
      <c r="Q57" s="164"/>
      <c r="R57" s="148"/>
      <c r="S57" s="235"/>
      <c r="T57" s="122"/>
      <c r="U57" s="123"/>
      <c r="V57" s="123"/>
      <c r="W57" s="123"/>
      <c r="X57" s="124"/>
      <c r="Y57" s="164"/>
      <c r="Z57" s="148"/>
      <c r="AA57" s="157"/>
      <c r="AB57" s="122"/>
      <c r="AC57" s="123"/>
      <c r="AD57" s="123"/>
      <c r="AE57" s="123"/>
      <c r="AF57" s="673"/>
      <c r="AG57" s="164"/>
      <c r="AH57" s="148"/>
      <c r="AI57" s="157"/>
      <c r="AJ57" s="122"/>
      <c r="AK57" s="123"/>
      <c r="AL57" s="123"/>
      <c r="AM57" s="123"/>
      <c r="AN57" s="673"/>
      <c r="AO57" s="164"/>
      <c r="AP57" s="148"/>
      <c r="AQ57" s="157"/>
      <c r="AR57" s="122"/>
      <c r="AS57" s="123"/>
      <c r="AT57" s="123"/>
      <c r="AU57" s="123"/>
      <c r="AV57" s="673"/>
      <c r="AW57" s="164"/>
      <c r="AX57" s="148"/>
      <c r="AY57" s="157"/>
    </row>
    <row r="58" spans="1:51" s="438" customFormat="1" x14ac:dyDescent="0.35">
      <c r="A58" s="261" t="s">
        <v>527</v>
      </c>
      <c r="B58" s="46" t="s">
        <v>387</v>
      </c>
      <c r="C58" s="46" t="s">
        <v>528</v>
      </c>
      <c r="D58" s="131">
        <v>279</v>
      </c>
      <c r="E58" s="132">
        <v>719</v>
      </c>
      <c r="F58" s="132">
        <v>658</v>
      </c>
      <c r="G58" s="132">
        <v>338</v>
      </c>
      <c r="H58" s="133">
        <v>388</v>
      </c>
      <c r="I58" s="167">
        <v>1594</v>
      </c>
      <c r="J58" s="149">
        <v>745</v>
      </c>
      <c r="K58" s="158">
        <v>2339</v>
      </c>
      <c r="L58" s="131">
        <v>294.41666666666669</v>
      </c>
      <c r="M58" s="132">
        <v>723.33333333333337</v>
      </c>
      <c r="N58" s="132">
        <v>687.25</v>
      </c>
      <c r="O58" s="132">
        <v>332.75</v>
      </c>
      <c r="P58" s="133">
        <v>403</v>
      </c>
      <c r="Q58" s="167">
        <v>1640.25</v>
      </c>
      <c r="R58" s="149">
        <v>117.5</v>
      </c>
      <c r="S58" s="9">
        <v>1757.75</v>
      </c>
      <c r="T58" s="125">
        <v>142</v>
      </c>
      <c r="U58" s="126">
        <v>561.75</v>
      </c>
      <c r="V58" s="126">
        <v>513</v>
      </c>
      <c r="W58" s="126">
        <v>268.58</v>
      </c>
      <c r="X58" s="127">
        <v>347.83</v>
      </c>
      <c r="Y58" s="165">
        <v>1231.75</v>
      </c>
      <c r="Z58" s="149">
        <v>943</v>
      </c>
      <c r="AA58" s="158">
        <v>2183.833333333333</v>
      </c>
      <c r="AB58" s="125">
        <v>368</v>
      </c>
      <c r="AC58" s="126">
        <v>949</v>
      </c>
      <c r="AD58" s="126">
        <v>1071</v>
      </c>
      <c r="AE58" s="126">
        <v>554</v>
      </c>
      <c r="AF58" s="127">
        <v>715</v>
      </c>
      <c r="AG58" s="165">
        <v>2214</v>
      </c>
      <c r="AH58" s="149">
        <v>1036</v>
      </c>
      <c r="AI58" s="158">
        <v>3250</v>
      </c>
      <c r="AJ58" s="125">
        <v>190.33333333333334</v>
      </c>
      <c r="AK58" s="126">
        <v>521.66666666666663</v>
      </c>
      <c r="AL58" s="126">
        <v>505.83333333333331</v>
      </c>
      <c r="AM58" s="126">
        <v>259.41666666666669</v>
      </c>
      <c r="AN58" s="127">
        <v>440.91666666666669</v>
      </c>
      <c r="AO58" s="165">
        <v>1246.6666666666667</v>
      </c>
      <c r="AP58" s="149">
        <v>935</v>
      </c>
      <c r="AQ58" s="158">
        <v>3842</v>
      </c>
      <c r="AR58" s="125">
        <v>280</v>
      </c>
      <c r="AS58" s="126">
        <v>640.25</v>
      </c>
      <c r="AT58" s="126">
        <v>653.83333333333337</v>
      </c>
      <c r="AU58" s="126">
        <v>296.83333333333331</v>
      </c>
      <c r="AV58" s="127">
        <v>356.66666666666669</v>
      </c>
      <c r="AW58" s="165">
        <v>1579.5</v>
      </c>
      <c r="AX58" s="149">
        <v>1001</v>
      </c>
      <c r="AY58" s="13">
        <v>4750</v>
      </c>
    </row>
    <row r="59" spans="1:51" s="438" customFormat="1" ht="17.5" x14ac:dyDescent="0.35">
      <c r="A59" s="261" t="s">
        <v>527</v>
      </c>
      <c r="B59" s="46" t="s">
        <v>1840</v>
      </c>
      <c r="C59" s="46" t="s">
        <v>529</v>
      </c>
      <c r="D59" s="344">
        <v>7.3999999999999996E-2</v>
      </c>
      <c r="E59" s="345">
        <v>0.28199999999999997</v>
      </c>
      <c r="F59" s="345">
        <v>0.21099999999999999</v>
      </c>
      <c r="G59" s="345">
        <v>0.20899999999999999</v>
      </c>
      <c r="H59" s="346">
        <v>0.247</v>
      </c>
      <c r="I59" s="333">
        <v>0.25600000000000001</v>
      </c>
      <c r="J59" s="223">
        <v>0.43087248322147653</v>
      </c>
      <c r="K59" s="229">
        <v>0.31169901667379224</v>
      </c>
      <c r="L59" s="344">
        <v>7.6662908680947009E-2</v>
      </c>
      <c r="M59" s="345">
        <v>0.30695187165775401</v>
      </c>
      <c r="N59" s="345">
        <v>0.2271273192578375</v>
      </c>
      <c r="O59" s="345">
        <v>0.2408675799086758</v>
      </c>
      <c r="P59" s="346">
        <v>0.26659959758551299</v>
      </c>
      <c r="Q59" s="333">
        <v>0.28515318146111546</v>
      </c>
      <c r="R59" s="223">
        <v>0.28832753424256702</v>
      </c>
      <c r="S59" s="236">
        <v>0.28536537685398733</v>
      </c>
      <c r="T59" s="221">
        <v>8.0705505077498671E-2</v>
      </c>
      <c r="U59" s="222">
        <v>0.22204093740729752</v>
      </c>
      <c r="V59" s="222">
        <v>0.21280051981806369</v>
      </c>
      <c r="W59" s="222">
        <v>0.23087818696883852</v>
      </c>
      <c r="X59" s="223">
        <v>0.2696385542168675</v>
      </c>
      <c r="Y59" s="230">
        <v>0.2439892545332438</v>
      </c>
      <c r="Z59" s="223">
        <v>0.46659597030752914</v>
      </c>
      <c r="AA59" s="229">
        <v>0.3401129512325422</v>
      </c>
      <c r="AB59" s="221">
        <v>4.3478260869565216E-2</v>
      </c>
      <c r="AC59" s="222">
        <v>0.16754478398314016</v>
      </c>
      <c r="AD59" s="222">
        <v>0.2203548085901027</v>
      </c>
      <c r="AE59" s="222">
        <v>0.25090252707581229</v>
      </c>
      <c r="AF59" s="223">
        <v>0.25874125874125875</v>
      </c>
      <c r="AG59" s="230">
        <v>0.22222222222222221</v>
      </c>
      <c r="AH59" s="223">
        <v>0.43050193050193047</v>
      </c>
      <c r="AI59" s="229">
        <v>0.28861538461538461</v>
      </c>
      <c r="AJ59" s="221">
        <v>5.0632911392405063E-2</v>
      </c>
      <c r="AK59" s="222">
        <v>0.19160728424386381</v>
      </c>
      <c r="AL59" s="222">
        <v>0.19310344827586207</v>
      </c>
      <c r="AM59" s="222">
        <v>0.23404255319148937</v>
      </c>
      <c r="AN59" s="223">
        <v>0.24337957124842372</v>
      </c>
      <c r="AO59" s="230">
        <v>0.23050498110614909</v>
      </c>
      <c r="AP59" s="223">
        <v>0.27238335435056749</v>
      </c>
      <c r="AQ59" s="305"/>
      <c r="AR59" s="221">
        <v>0.10640608034744843</v>
      </c>
      <c r="AS59" s="222">
        <v>0.32099447513812157</v>
      </c>
      <c r="AT59" s="222">
        <v>0.20547147846332944</v>
      </c>
      <c r="AU59" s="222">
        <v>0.23114355231143552</v>
      </c>
      <c r="AV59" s="223">
        <v>0.2445141065830721</v>
      </c>
      <c r="AW59" s="230">
        <v>0.29064283941424673</v>
      </c>
      <c r="AX59" s="223">
        <v>0.57742257742257697</v>
      </c>
      <c r="AY59" s="30">
        <v>0.39936842105263159</v>
      </c>
    </row>
    <row r="60" spans="1:51" s="438" customFormat="1" x14ac:dyDescent="0.35">
      <c r="A60" s="261" t="s">
        <v>527</v>
      </c>
      <c r="B60" s="46" t="s">
        <v>530</v>
      </c>
      <c r="C60" s="46" t="s">
        <v>529</v>
      </c>
      <c r="D60" s="344">
        <v>0.82799999999999996</v>
      </c>
      <c r="E60" s="345">
        <v>0.66300000000000003</v>
      </c>
      <c r="F60" s="345">
        <v>0.72499999999999998</v>
      </c>
      <c r="G60" s="345">
        <v>0.75</v>
      </c>
      <c r="H60" s="346">
        <v>0.70399999999999996</v>
      </c>
      <c r="I60" s="333">
        <v>0.67600000000000005</v>
      </c>
      <c r="J60" s="223">
        <v>0.46979865771812079</v>
      </c>
      <c r="K60" s="229">
        <v>0.61032235998289874</v>
      </c>
      <c r="L60" s="344">
        <v>0.8252536640360767</v>
      </c>
      <c r="M60" s="345">
        <v>0.63529411764705879</v>
      </c>
      <c r="N60" s="345">
        <v>0.70697376839411386</v>
      </c>
      <c r="O60" s="345">
        <v>0.71118721461187218</v>
      </c>
      <c r="P60" s="346">
        <v>0.6901408450704225</v>
      </c>
      <c r="Q60" s="333">
        <v>0.64728986645718778</v>
      </c>
      <c r="R60" s="223">
        <v>0.36434084554999585</v>
      </c>
      <c r="S60" s="236">
        <v>0.62837562384214296</v>
      </c>
      <c r="T60" s="221">
        <v>0.86638161411010162</v>
      </c>
      <c r="U60" s="222">
        <v>0.75378226045683772</v>
      </c>
      <c r="V60" s="222">
        <v>0.76754385964912286</v>
      </c>
      <c r="W60" s="222">
        <v>0.72379603399433423</v>
      </c>
      <c r="X60" s="223">
        <v>0.70409638554216869</v>
      </c>
      <c r="Y60" s="230">
        <v>0.72753525856279389</v>
      </c>
      <c r="Z60" s="223">
        <v>0.44750795334040294</v>
      </c>
      <c r="AA60" s="229">
        <v>0.60661680531176077</v>
      </c>
      <c r="AB60" s="221">
        <v>0.85054347826086951</v>
      </c>
      <c r="AC60" s="222">
        <v>0.77976817702845103</v>
      </c>
      <c r="AD60" s="222">
        <v>0.73295985060690938</v>
      </c>
      <c r="AE60" s="222">
        <v>0.70938628158844763</v>
      </c>
      <c r="AF60" s="223">
        <v>0.70209790209790213</v>
      </c>
      <c r="AG60" s="230">
        <v>0.71815718157181574</v>
      </c>
      <c r="AH60" s="223">
        <v>0.47393822393822393</v>
      </c>
      <c r="AI60" s="229">
        <v>0.64030769230769236</v>
      </c>
      <c r="AJ60" s="221">
        <v>0.87522603978300184</v>
      </c>
      <c r="AK60" s="222">
        <v>0.74901029295328581</v>
      </c>
      <c r="AL60" s="222">
        <v>0.74022988505747123</v>
      </c>
      <c r="AM60" s="222">
        <v>0.69787234042553192</v>
      </c>
      <c r="AN60" s="223">
        <v>0.68348045397225721</v>
      </c>
      <c r="AO60" s="230">
        <v>0.69804190999656479</v>
      </c>
      <c r="AP60" s="223">
        <v>0.43957219251336899</v>
      </c>
      <c r="AQ60" s="229">
        <v>0.6397709526288391</v>
      </c>
      <c r="AR60" s="221">
        <v>0.79261672095548319</v>
      </c>
      <c r="AS60" s="222">
        <v>0.60662983425414363</v>
      </c>
      <c r="AT60" s="222">
        <v>0.71187427240977885</v>
      </c>
      <c r="AU60" s="222">
        <v>0.69586374695863751</v>
      </c>
      <c r="AV60" s="223">
        <v>0.67711598746081503</v>
      </c>
      <c r="AW60" s="230">
        <v>0.62745098039215685</v>
      </c>
      <c r="AX60" s="223">
        <v>0.34465534465534498</v>
      </c>
      <c r="AY60" s="30">
        <v>0.52800000000000002</v>
      </c>
    </row>
    <row r="61" spans="1:51" s="438" customFormat="1" x14ac:dyDescent="0.35">
      <c r="A61" s="261" t="s">
        <v>527</v>
      </c>
      <c r="B61" s="46" t="s">
        <v>532</v>
      </c>
      <c r="C61" s="46" t="s">
        <v>529</v>
      </c>
      <c r="D61" s="344">
        <v>9.8000000000000004E-2</v>
      </c>
      <c r="E61" s="345">
        <v>5.6000000000000001E-2</v>
      </c>
      <c r="F61" s="345">
        <v>6.4000000000000001E-2</v>
      </c>
      <c r="G61" s="345">
        <v>4.1000000000000002E-2</v>
      </c>
      <c r="H61" s="346">
        <v>4.9000000000000002E-2</v>
      </c>
      <c r="I61" s="333">
        <v>6.8000000000000005E-2</v>
      </c>
      <c r="J61" s="223">
        <v>9.9328859060402688E-2</v>
      </c>
      <c r="K61" s="229">
        <v>7.79786233433091E-2</v>
      </c>
      <c r="L61" s="344">
        <v>9.6956031567080048E-2</v>
      </c>
      <c r="M61" s="345">
        <v>5.66844919786096E-2</v>
      </c>
      <c r="N61" s="345">
        <v>6.5259117082533583E-2</v>
      </c>
      <c r="O61" s="345">
        <v>4.6803652968036527E-2</v>
      </c>
      <c r="P61" s="346">
        <v>4.2253521126760563E-2</v>
      </c>
      <c r="Q61" s="333">
        <v>6.7033254778737894E-2</v>
      </c>
      <c r="R61" s="223">
        <v>0.34733162020743724</v>
      </c>
      <c r="S61" s="236">
        <v>8.5770309500895286E-2</v>
      </c>
      <c r="T61" s="221">
        <v>5.024051309460182E-2</v>
      </c>
      <c r="U61" s="222">
        <v>2.3286858498961734E-2</v>
      </c>
      <c r="V61" s="222">
        <v>1.7868745938921377E-2</v>
      </c>
      <c r="W61" s="222">
        <v>4.1076487252124649E-2</v>
      </c>
      <c r="X61" s="223">
        <v>2.3373493975903617E-2</v>
      </c>
      <c r="Y61" s="230">
        <v>2.7065144392209538E-2</v>
      </c>
      <c r="Z61" s="223">
        <v>7.5291622481442208E-2</v>
      </c>
      <c r="AA61" s="229">
        <v>4.7889796229871003E-2</v>
      </c>
      <c r="AB61" s="221">
        <v>0.10326086956521739</v>
      </c>
      <c r="AC61" s="222">
        <v>5.0579557428872497E-2</v>
      </c>
      <c r="AD61" s="222">
        <v>4.6685340802987862E-2</v>
      </c>
      <c r="AE61" s="222">
        <v>3.7906137184115521E-2</v>
      </c>
      <c r="AF61" s="223">
        <v>3.7762237762237763E-2</v>
      </c>
      <c r="AG61" s="230">
        <v>5.8717253839205057E-2</v>
      </c>
      <c r="AH61" s="223">
        <v>8.2046332046332049E-2</v>
      </c>
      <c r="AI61" s="229">
        <v>6.615384615384616E-2</v>
      </c>
      <c r="AJ61" s="221">
        <v>5.9674502712477394E-2</v>
      </c>
      <c r="AK61" s="222">
        <v>4.5130641330166268E-2</v>
      </c>
      <c r="AL61" s="222">
        <v>3.9080459770114942E-2</v>
      </c>
      <c r="AM61" s="222">
        <v>4.2553191489361701E-2</v>
      </c>
      <c r="AN61" s="223">
        <v>3.7831021437578813E-2</v>
      </c>
      <c r="AO61" s="230">
        <v>5.4276880796976984E-2</v>
      </c>
      <c r="AP61" s="223">
        <v>0.10481283422459893</v>
      </c>
      <c r="AQ61" s="229">
        <v>6.6631962519521082E-2</v>
      </c>
      <c r="AR61" s="221">
        <v>8.6862106406080344E-2</v>
      </c>
      <c r="AS61" s="222">
        <v>6.0220994475138123E-2</v>
      </c>
      <c r="AT61" s="222">
        <v>5.8789289871944123E-2</v>
      </c>
      <c r="AU61" s="222">
        <v>4.1362530413625302E-2</v>
      </c>
      <c r="AV61" s="223">
        <v>4.0752351097178681E-2</v>
      </c>
      <c r="AW61" s="230">
        <v>6.651774633904195E-2</v>
      </c>
      <c r="AX61" s="223">
        <v>7.792207792207792E-2</v>
      </c>
      <c r="AY61" s="30">
        <v>7.2631578947368422E-2</v>
      </c>
    </row>
    <row r="62" spans="1:51" s="438" customFormat="1" x14ac:dyDescent="0.35">
      <c r="A62" s="2783" t="s">
        <v>388</v>
      </c>
      <c r="B62" s="2783"/>
      <c r="C62" s="2783"/>
      <c r="D62" s="1094"/>
      <c r="E62" s="1089"/>
      <c r="F62" s="1089"/>
      <c r="G62" s="1089"/>
      <c r="H62" s="1090"/>
      <c r="I62" s="1091"/>
      <c r="J62" s="1092"/>
      <c r="K62" s="1087"/>
      <c r="L62" s="1094"/>
      <c r="M62" s="1089"/>
      <c r="N62" s="1089"/>
      <c r="O62" s="1089"/>
      <c r="P62" s="1090"/>
      <c r="Q62" s="1091"/>
      <c r="R62" s="1092"/>
      <c r="S62" s="1093"/>
      <c r="T62" s="1094"/>
      <c r="U62" s="1089"/>
      <c r="V62" s="1089"/>
      <c r="W62" s="1089"/>
      <c r="X62" s="1090"/>
      <c r="Y62" s="1091"/>
      <c r="Z62" s="1092"/>
      <c r="AA62" s="1087"/>
      <c r="AB62" s="1094"/>
      <c r="AC62" s="1089"/>
      <c r="AD62" s="1089"/>
      <c r="AE62" s="1089"/>
      <c r="AF62" s="1090"/>
      <c r="AG62" s="1091"/>
      <c r="AH62" s="1092"/>
      <c r="AI62" s="1087"/>
      <c r="AJ62" s="1094"/>
      <c r="AK62" s="1089"/>
      <c r="AL62" s="1089"/>
      <c r="AM62" s="1089"/>
      <c r="AN62" s="1090"/>
      <c r="AO62" s="1091"/>
      <c r="AP62" s="1092"/>
      <c r="AQ62" s="1087"/>
      <c r="AR62" s="1094"/>
      <c r="AS62" s="1089"/>
      <c r="AT62" s="1089"/>
      <c r="AU62" s="1089"/>
      <c r="AV62" s="1090"/>
      <c r="AW62" s="1091"/>
      <c r="AX62" s="1092"/>
      <c r="AY62" s="1095"/>
    </row>
    <row r="63" spans="1:51" s="438" customFormat="1" ht="25.5" customHeight="1" x14ac:dyDescent="0.35">
      <c r="A63" s="261" t="s">
        <v>527</v>
      </c>
      <c r="B63" s="46" t="s">
        <v>1841</v>
      </c>
      <c r="C63" s="39" t="s">
        <v>1724</v>
      </c>
      <c r="D63" s="131">
        <v>62</v>
      </c>
      <c r="E63" s="132">
        <v>523</v>
      </c>
      <c r="F63" s="126">
        <v>344</v>
      </c>
      <c r="G63" s="126">
        <v>189</v>
      </c>
      <c r="H63" s="127">
        <v>241</v>
      </c>
      <c r="I63" s="165">
        <v>971</v>
      </c>
      <c r="J63" s="149">
        <v>321</v>
      </c>
      <c r="K63" s="158">
        <v>1292</v>
      </c>
      <c r="L63" s="131">
        <v>68</v>
      </c>
      <c r="M63" s="132">
        <v>574</v>
      </c>
      <c r="N63" s="126">
        <v>355</v>
      </c>
      <c r="O63" s="126">
        <v>211</v>
      </c>
      <c r="P63" s="127">
        <v>265</v>
      </c>
      <c r="Q63" s="165">
        <v>1089</v>
      </c>
      <c r="R63" s="149">
        <v>48</v>
      </c>
      <c r="S63" s="9">
        <v>1137</v>
      </c>
      <c r="T63" s="125">
        <v>9.5</v>
      </c>
      <c r="U63" s="126">
        <v>124.33</v>
      </c>
      <c r="V63" s="126">
        <v>109.17</v>
      </c>
      <c r="W63" s="126">
        <v>70.17</v>
      </c>
      <c r="X63" s="127">
        <v>93.17</v>
      </c>
      <c r="Y63" s="165">
        <v>300.25</v>
      </c>
      <c r="Z63" s="149">
        <v>925</v>
      </c>
      <c r="AA63" s="158">
        <v>1225.25</v>
      </c>
      <c r="AB63" s="125">
        <v>17</v>
      </c>
      <c r="AC63" s="126">
        <v>161</v>
      </c>
      <c r="AD63" s="126">
        <v>236</v>
      </c>
      <c r="AE63" s="126">
        <v>140</v>
      </c>
      <c r="AF63" s="127">
        <v>185</v>
      </c>
      <c r="AG63" s="165">
        <v>494</v>
      </c>
      <c r="AH63" s="149">
        <v>460</v>
      </c>
      <c r="AI63" s="158">
        <v>954</v>
      </c>
      <c r="AJ63" s="125">
        <v>28</v>
      </c>
      <c r="AK63" s="126">
        <v>242</v>
      </c>
      <c r="AL63" s="126">
        <v>252</v>
      </c>
      <c r="AM63" s="126">
        <v>165</v>
      </c>
      <c r="AN63" s="127">
        <v>193</v>
      </c>
      <c r="AO63" s="165">
        <v>671</v>
      </c>
      <c r="AP63" s="149">
        <v>426</v>
      </c>
      <c r="AQ63" s="158">
        <v>1097</v>
      </c>
      <c r="AR63" s="125">
        <v>98</v>
      </c>
      <c r="AS63" s="126">
        <v>581</v>
      </c>
      <c r="AT63" s="126">
        <v>353</v>
      </c>
      <c r="AU63" s="126">
        <v>190</v>
      </c>
      <c r="AV63" s="127">
        <v>234</v>
      </c>
      <c r="AW63" s="165">
        <v>1171</v>
      </c>
      <c r="AX63" s="149">
        <v>578</v>
      </c>
      <c r="AY63" s="13">
        <v>1749</v>
      </c>
    </row>
    <row r="64" spans="1:51" s="438" customFormat="1" x14ac:dyDescent="0.35">
      <c r="A64" s="2770" t="s">
        <v>534</v>
      </c>
      <c r="B64" s="2770"/>
      <c r="C64" s="2770"/>
      <c r="D64" s="122"/>
      <c r="E64" s="123"/>
      <c r="F64" s="123"/>
      <c r="G64" s="123"/>
      <c r="H64" s="124"/>
      <c r="I64" s="164"/>
      <c r="J64" s="148"/>
      <c r="K64" s="157"/>
      <c r="L64" s="122"/>
      <c r="M64" s="123"/>
      <c r="N64" s="123"/>
      <c r="O64" s="123"/>
      <c r="P64" s="124"/>
      <c r="Q64" s="164"/>
      <c r="R64" s="148"/>
      <c r="S64" s="157"/>
      <c r="T64" s="122"/>
      <c r="U64" s="123"/>
      <c r="V64" s="123"/>
      <c r="W64" s="123"/>
      <c r="X64" s="124"/>
      <c r="Y64" s="164"/>
      <c r="Z64" s="148"/>
      <c r="AA64" s="235"/>
      <c r="AB64" s="122"/>
      <c r="AC64" s="123"/>
      <c r="AD64" s="123"/>
      <c r="AE64" s="123"/>
      <c r="AF64" s="124"/>
      <c r="AG64" s="164"/>
      <c r="AH64" s="148"/>
      <c r="AI64" s="235"/>
      <c r="AJ64" s="122"/>
      <c r="AK64" s="123"/>
      <c r="AL64" s="123"/>
      <c r="AM64" s="123"/>
      <c r="AN64" s="124"/>
      <c r="AO64" s="164"/>
      <c r="AP64" s="148"/>
      <c r="AQ64" s="157"/>
      <c r="AR64" s="122"/>
      <c r="AS64" s="123"/>
      <c r="AT64" s="123"/>
      <c r="AU64" s="123"/>
      <c r="AV64" s="124"/>
      <c r="AW64" s="164"/>
      <c r="AX64" s="148"/>
      <c r="AY64" s="56"/>
    </row>
    <row r="65" spans="1:51" s="438" customFormat="1" x14ac:dyDescent="0.35">
      <c r="A65" s="29" t="s">
        <v>1830</v>
      </c>
      <c r="B65" s="67" t="s">
        <v>535</v>
      </c>
      <c r="C65" s="5" t="s">
        <v>417</v>
      </c>
      <c r="D65" s="347">
        <v>147.30000000000001</v>
      </c>
      <c r="E65" s="132">
        <v>2042.2</v>
      </c>
      <c r="F65" s="132">
        <v>2118.4</v>
      </c>
      <c r="G65" s="348">
        <v>542.70000000000005</v>
      </c>
      <c r="H65" s="349">
        <v>607.70000000000005</v>
      </c>
      <c r="I65" s="167">
        <v>5458.3</v>
      </c>
      <c r="J65" s="149">
        <v>122</v>
      </c>
      <c r="K65" s="158">
        <v>5580.3</v>
      </c>
      <c r="L65" s="347">
        <v>131.19999999999999</v>
      </c>
      <c r="M65" s="132">
        <v>1898.2000000000003</v>
      </c>
      <c r="N65" s="132">
        <v>2066.8000000000002</v>
      </c>
      <c r="O65" s="348">
        <v>493.20000000000005</v>
      </c>
      <c r="P65" s="349">
        <v>611.79999999999995</v>
      </c>
      <c r="Q65" s="167">
        <v>5201.1000000000004</v>
      </c>
      <c r="R65" s="149">
        <v>128.44457400000002</v>
      </c>
      <c r="S65" s="158">
        <v>5329.5445740000005</v>
      </c>
      <c r="T65" s="125">
        <v>48.39</v>
      </c>
      <c r="U65" s="126">
        <v>1744.42</v>
      </c>
      <c r="V65" s="126">
        <v>1472.13</v>
      </c>
      <c r="W65" s="126">
        <v>323.74</v>
      </c>
      <c r="X65" s="127">
        <v>571.33000000000004</v>
      </c>
      <c r="Y65" s="165">
        <v>4160</v>
      </c>
      <c r="Z65" s="149">
        <v>115.9</v>
      </c>
      <c r="AA65" s="9">
        <v>4275.8999999999996</v>
      </c>
      <c r="AB65" s="125">
        <v>32</v>
      </c>
      <c r="AC65" s="126">
        <v>779</v>
      </c>
      <c r="AD65" s="126">
        <v>1057</v>
      </c>
      <c r="AE65" s="126">
        <v>209</v>
      </c>
      <c r="AF65" s="127">
        <v>990</v>
      </c>
      <c r="AG65" s="165">
        <v>3067</v>
      </c>
      <c r="AH65" s="149">
        <v>103</v>
      </c>
      <c r="AI65" s="9">
        <v>3170</v>
      </c>
      <c r="AJ65" s="125">
        <v>72.110945621848728</v>
      </c>
      <c r="AK65" s="126">
        <v>1293.8604785294124</v>
      </c>
      <c r="AL65" s="126">
        <v>1135.4439230336131</v>
      </c>
      <c r="AM65" s="126">
        <v>342.23134943697482</v>
      </c>
      <c r="AN65" s="127">
        <v>470.04106795798299</v>
      </c>
      <c r="AO65" s="165">
        <v>3313.6877645798322</v>
      </c>
      <c r="AP65" s="149">
        <v>119.66977799999999</v>
      </c>
      <c r="AQ65" s="158">
        <v>3433.3575425798322</v>
      </c>
      <c r="AR65" s="125">
        <v>84.376543522499588</v>
      </c>
      <c r="AS65" s="126">
        <v>1210.7985912198003</v>
      </c>
      <c r="AT65" s="126">
        <v>1121.1695866268988</v>
      </c>
      <c r="AU65" s="126">
        <v>334.65141278730323</v>
      </c>
      <c r="AV65" s="127">
        <v>466.61923259459826</v>
      </c>
      <c r="AW65" s="165">
        <v>3217.6153667511003</v>
      </c>
      <c r="AX65" s="149">
        <v>90.340414080748786</v>
      </c>
      <c r="AY65" s="13">
        <v>3307.9557808318491</v>
      </c>
    </row>
    <row r="66" spans="1:51" s="438" customFormat="1" ht="31" x14ac:dyDescent="0.35">
      <c r="A66" s="29" t="s">
        <v>214</v>
      </c>
      <c r="B66" s="39" t="s">
        <v>1842</v>
      </c>
      <c r="C66" s="39" t="s">
        <v>1726</v>
      </c>
      <c r="D66" s="347">
        <v>9.1999999999999993</v>
      </c>
      <c r="E66" s="132">
        <v>205.1</v>
      </c>
      <c r="F66" s="132">
        <v>199.5</v>
      </c>
      <c r="G66" s="348">
        <v>102.2</v>
      </c>
      <c r="H66" s="349">
        <v>141.30000000000001</v>
      </c>
      <c r="I66" s="171">
        <v>657.3</v>
      </c>
      <c r="J66" s="149">
        <v>10.399999999999999</v>
      </c>
      <c r="K66" s="158">
        <v>667.69999999999993</v>
      </c>
      <c r="L66" s="347">
        <v>7</v>
      </c>
      <c r="M66" s="132">
        <v>178.3</v>
      </c>
      <c r="N66" s="132">
        <v>208.8</v>
      </c>
      <c r="O66" s="348">
        <v>106.3</v>
      </c>
      <c r="P66" s="349">
        <v>146.5</v>
      </c>
      <c r="Q66" s="171">
        <v>646.9</v>
      </c>
      <c r="R66" s="149">
        <v>9.6045820000000006</v>
      </c>
      <c r="S66" s="158">
        <v>656.50458200000003</v>
      </c>
      <c r="T66" s="125">
        <v>1.93</v>
      </c>
      <c r="U66" s="126">
        <v>149.44999999999999</v>
      </c>
      <c r="V66" s="126">
        <v>165.37</v>
      </c>
      <c r="W66" s="126">
        <v>78.540000000000006</v>
      </c>
      <c r="X66" s="127">
        <v>118.48</v>
      </c>
      <c r="Y66" s="165">
        <v>513.77</v>
      </c>
      <c r="Z66" s="149">
        <v>38.200000000000003</v>
      </c>
      <c r="AA66" s="9">
        <v>551.97</v>
      </c>
      <c r="AB66" s="125">
        <v>0.51400000000000001</v>
      </c>
      <c r="AC66" s="126">
        <v>111.4</v>
      </c>
      <c r="AD66" s="126">
        <v>107.093</v>
      </c>
      <c r="AE66" s="126">
        <v>38.461999999999996</v>
      </c>
      <c r="AF66" s="127">
        <v>110.5</v>
      </c>
      <c r="AG66" s="165">
        <v>368</v>
      </c>
      <c r="AH66" s="149">
        <v>4</v>
      </c>
      <c r="AI66" s="9">
        <v>372</v>
      </c>
      <c r="AJ66" s="125">
        <v>10.570255899159665</v>
      </c>
      <c r="AK66" s="126">
        <v>99.43913294117651</v>
      </c>
      <c r="AL66" s="126">
        <v>88.566059731092466</v>
      </c>
      <c r="AM66" s="126">
        <v>48.544917142857152</v>
      </c>
      <c r="AN66" s="127">
        <v>57.989556184873919</v>
      </c>
      <c r="AO66" s="165">
        <v>305.10992189915964</v>
      </c>
      <c r="AP66" s="149">
        <v>27.801874999999999</v>
      </c>
      <c r="AQ66" s="158">
        <v>332.91179689915964</v>
      </c>
      <c r="AR66" s="125">
        <v>9.8588618721000039</v>
      </c>
      <c r="AS66" s="126">
        <v>94.36485962700003</v>
      </c>
      <c r="AT66" s="126">
        <v>102.06061764929999</v>
      </c>
      <c r="AU66" s="126">
        <v>40.517786239200014</v>
      </c>
      <c r="AV66" s="127">
        <v>62.113698447299974</v>
      </c>
      <c r="AW66" s="165">
        <v>308.91582383489964</v>
      </c>
      <c r="AX66" s="149">
        <v>38.704966566446082</v>
      </c>
      <c r="AY66" s="13">
        <v>347.62079040134574</v>
      </c>
    </row>
    <row r="67" spans="1:51" s="438" customFormat="1" ht="33" x14ac:dyDescent="0.35">
      <c r="A67" s="29" t="s">
        <v>214</v>
      </c>
      <c r="B67" s="39" t="s">
        <v>1843</v>
      </c>
      <c r="C67" s="5" t="s">
        <v>531</v>
      </c>
      <c r="D67" s="344">
        <v>6.2E-2</v>
      </c>
      <c r="E67" s="2465">
        <v>0.1</v>
      </c>
      <c r="F67" s="2465">
        <v>9.4E-2</v>
      </c>
      <c r="G67" s="2465">
        <v>0.188</v>
      </c>
      <c r="H67" s="2466">
        <v>0.23200000000000001</v>
      </c>
      <c r="I67" s="1697">
        <v>0.12</v>
      </c>
      <c r="J67" s="1466">
        <v>8.5245901639344257E-2</v>
      </c>
      <c r="K67" s="1597">
        <v>0.11965306524738811</v>
      </c>
      <c r="L67" s="1862"/>
      <c r="M67" s="1722"/>
      <c r="N67" s="1722"/>
      <c r="O67" s="1863"/>
      <c r="P67" s="1864"/>
      <c r="Q67" s="1865"/>
      <c r="R67" s="315"/>
      <c r="S67" s="447"/>
      <c r="T67" s="341"/>
      <c r="U67" s="342"/>
      <c r="V67" s="342"/>
      <c r="W67" s="342"/>
      <c r="X67" s="343"/>
      <c r="Y67" s="331"/>
      <c r="Z67" s="315"/>
      <c r="AA67" s="1786"/>
      <c r="AB67" s="341"/>
      <c r="AC67" s="342"/>
      <c r="AD67" s="342"/>
      <c r="AE67" s="342"/>
      <c r="AF67" s="343"/>
      <c r="AG67" s="331"/>
      <c r="AH67" s="315"/>
      <c r="AI67" s="1786"/>
      <c r="AJ67" s="341"/>
      <c r="AK67" s="342"/>
      <c r="AL67" s="342"/>
      <c r="AM67" s="342"/>
      <c r="AN67" s="343"/>
      <c r="AO67" s="331"/>
      <c r="AP67" s="315"/>
      <c r="AQ67" s="447"/>
      <c r="AR67" s="341"/>
      <c r="AS67" s="342"/>
      <c r="AT67" s="342"/>
      <c r="AU67" s="342"/>
      <c r="AV67" s="343"/>
      <c r="AW67" s="331"/>
      <c r="AX67" s="315"/>
      <c r="AY67" s="448"/>
    </row>
    <row r="68" spans="1:51" s="438" customFormat="1" x14ac:dyDescent="0.35">
      <c r="A68" s="29" t="s">
        <v>214</v>
      </c>
      <c r="B68" s="44" t="s">
        <v>536</v>
      </c>
      <c r="C68" s="5" t="s">
        <v>417</v>
      </c>
      <c r="D68" s="347">
        <v>117</v>
      </c>
      <c r="E68" s="132">
        <v>1758</v>
      </c>
      <c r="F68" s="132">
        <v>1820.3</v>
      </c>
      <c r="G68" s="348">
        <v>388.7</v>
      </c>
      <c r="H68" s="349">
        <v>433.4</v>
      </c>
      <c r="I68" s="167">
        <v>4517.5</v>
      </c>
      <c r="J68" s="149">
        <v>89.300000000000011</v>
      </c>
      <c r="K68" s="158">
        <v>4606.8</v>
      </c>
      <c r="L68" s="350">
        <v>105</v>
      </c>
      <c r="M68" s="351">
        <v>1628.8000000000002</v>
      </c>
      <c r="N68" s="351">
        <v>1696.3</v>
      </c>
      <c r="O68" s="352">
        <v>305.7</v>
      </c>
      <c r="P68" s="353">
        <v>421</v>
      </c>
      <c r="Q68" s="334">
        <v>4157.2</v>
      </c>
      <c r="R68" s="149">
        <v>25.631040999999996</v>
      </c>
      <c r="S68" s="158">
        <v>4182.8310409999995</v>
      </c>
      <c r="T68" s="125">
        <v>40.71</v>
      </c>
      <c r="U68" s="126">
        <v>1561.58</v>
      </c>
      <c r="V68" s="126">
        <v>1279.8800000000001</v>
      </c>
      <c r="W68" s="126">
        <v>223.69</v>
      </c>
      <c r="X68" s="127">
        <v>430.84</v>
      </c>
      <c r="Y68" s="165">
        <v>3536.7</v>
      </c>
      <c r="Z68" s="149">
        <v>66.2</v>
      </c>
      <c r="AA68" s="9">
        <v>3602.8999999999996</v>
      </c>
      <c r="AB68" s="125">
        <v>24.4</v>
      </c>
      <c r="AC68" s="126">
        <v>616.1</v>
      </c>
      <c r="AD68" s="126">
        <v>923</v>
      </c>
      <c r="AE68" s="126">
        <v>142.6</v>
      </c>
      <c r="AF68" s="127">
        <v>869</v>
      </c>
      <c r="AG68" s="165">
        <v>2575.1</v>
      </c>
      <c r="AH68" s="149">
        <v>55</v>
      </c>
      <c r="AI68" s="9">
        <v>2630.1</v>
      </c>
      <c r="AJ68" s="125">
        <v>57.635645352941168</v>
      </c>
      <c r="AK68" s="126">
        <v>1080.974906638656</v>
      </c>
      <c r="AL68" s="126">
        <v>858.64387941176437</v>
      </c>
      <c r="AM68" s="126">
        <v>225.83534189915966</v>
      </c>
      <c r="AN68" s="127">
        <v>361.29936622689064</v>
      </c>
      <c r="AO68" s="165">
        <v>2584.3891395294118</v>
      </c>
      <c r="AP68" s="149">
        <v>41.229771999999997</v>
      </c>
      <c r="AQ68" s="158">
        <v>2625.6189115294119</v>
      </c>
      <c r="AR68" s="125">
        <v>65.862836307899983</v>
      </c>
      <c r="AS68" s="126">
        <v>974.5203284054993</v>
      </c>
      <c r="AT68" s="126">
        <v>824.36096719530133</v>
      </c>
      <c r="AU68" s="126">
        <v>225.2374652394</v>
      </c>
      <c r="AV68" s="127">
        <v>369.27778135500057</v>
      </c>
      <c r="AW68" s="165">
        <v>2459.2593785031008</v>
      </c>
      <c r="AX68" s="149">
        <v>16.466776741681691</v>
      </c>
      <c r="AY68" s="13">
        <v>2475.7261552447826</v>
      </c>
    </row>
    <row r="69" spans="1:51" s="438" customFormat="1" x14ac:dyDescent="0.35">
      <c r="A69" s="29" t="s">
        <v>214</v>
      </c>
      <c r="B69" s="44" t="s">
        <v>537</v>
      </c>
      <c r="C69" s="5" t="s">
        <v>417</v>
      </c>
      <c r="D69" s="347">
        <v>21.2</v>
      </c>
      <c r="E69" s="132">
        <v>79.099999999999994</v>
      </c>
      <c r="F69" s="132">
        <v>98.6</v>
      </c>
      <c r="G69" s="348">
        <v>51.8</v>
      </c>
      <c r="H69" s="349">
        <v>33</v>
      </c>
      <c r="I69" s="167">
        <v>283.60000000000002</v>
      </c>
      <c r="J69" s="149">
        <v>22.3</v>
      </c>
      <c r="K69" s="158">
        <v>305.90000000000003</v>
      </c>
      <c r="L69" s="350">
        <v>19.2</v>
      </c>
      <c r="M69" s="351">
        <v>91.2</v>
      </c>
      <c r="N69" s="351">
        <v>161.50000000000003</v>
      </c>
      <c r="O69" s="352">
        <v>81.300000000000011</v>
      </c>
      <c r="P69" s="353">
        <v>44.5</v>
      </c>
      <c r="Q69" s="334">
        <v>397.6</v>
      </c>
      <c r="R69" s="149">
        <v>93.208962999999997</v>
      </c>
      <c r="S69" s="158">
        <v>490.80896300000001</v>
      </c>
      <c r="T69" s="125">
        <v>5.76</v>
      </c>
      <c r="U69" s="126">
        <v>33.380000000000003</v>
      </c>
      <c r="V69" s="126">
        <v>26.83</v>
      </c>
      <c r="W69" s="126">
        <v>21.51</v>
      </c>
      <c r="X69" s="127">
        <v>22.01</v>
      </c>
      <c r="Y69" s="165">
        <v>109.49</v>
      </c>
      <c r="Z69" s="149">
        <v>11.4</v>
      </c>
      <c r="AA69" s="9">
        <v>120.89</v>
      </c>
      <c r="AB69" s="125">
        <v>7</v>
      </c>
      <c r="AC69" s="126">
        <v>51.08</v>
      </c>
      <c r="AD69" s="126">
        <v>26.6</v>
      </c>
      <c r="AE69" s="126">
        <v>28.8</v>
      </c>
      <c r="AF69" s="127">
        <v>10</v>
      </c>
      <c r="AG69" s="165">
        <v>123.48</v>
      </c>
      <c r="AH69" s="149">
        <v>16</v>
      </c>
      <c r="AI69" s="9">
        <v>139.48000000000002</v>
      </c>
      <c r="AJ69" s="125">
        <v>3.3728857226890763</v>
      </c>
      <c r="AK69" s="126">
        <v>22.632250084033608</v>
      </c>
      <c r="AL69" s="126">
        <v>22.710698478991596</v>
      </c>
      <c r="AM69" s="126">
        <v>35.046431613445392</v>
      </c>
      <c r="AN69" s="127">
        <v>15.911807890756304</v>
      </c>
      <c r="AO69" s="165">
        <v>99.67407378991598</v>
      </c>
      <c r="AP69" s="149">
        <v>50.599400000000003</v>
      </c>
      <c r="AQ69" s="158">
        <v>150.27347378991598</v>
      </c>
      <c r="AR69" s="125">
        <v>7.5782105387999961</v>
      </c>
      <c r="AS69" s="126">
        <v>62.938054644299996</v>
      </c>
      <c r="AT69" s="126">
        <v>42.401192188500019</v>
      </c>
      <c r="AU69" s="126">
        <v>29.954837277899998</v>
      </c>
      <c r="AV69" s="127">
        <v>7.996881386700001</v>
      </c>
      <c r="AW69" s="165">
        <v>150.86917603620003</v>
      </c>
      <c r="AX69" s="149">
        <v>35.168670772620729</v>
      </c>
      <c r="AY69" s="13">
        <v>186.03784680882075</v>
      </c>
    </row>
    <row r="70" spans="1:51" s="438" customFormat="1" ht="16" thickBot="1" x14ac:dyDescent="0.4">
      <c r="A70" s="33" t="s">
        <v>214</v>
      </c>
      <c r="B70" s="14" t="s">
        <v>538</v>
      </c>
      <c r="C70" s="14" t="s">
        <v>417</v>
      </c>
      <c r="D70" s="354">
        <v>37</v>
      </c>
      <c r="E70" s="355">
        <v>327</v>
      </c>
      <c r="F70" s="355">
        <v>185.6</v>
      </c>
      <c r="G70" s="356">
        <v>50.9</v>
      </c>
      <c r="H70" s="357">
        <v>89</v>
      </c>
      <c r="I70" s="335">
        <v>689.6</v>
      </c>
      <c r="J70" s="244">
        <v>31.5</v>
      </c>
      <c r="K70" s="242">
        <v>721.1</v>
      </c>
      <c r="L70" s="354">
        <v>32.4</v>
      </c>
      <c r="M70" s="355">
        <v>259.8</v>
      </c>
      <c r="N70" s="355">
        <v>107.9</v>
      </c>
      <c r="O70" s="356">
        <v>41.6</v>
      </c>
      <c r="P70" s="357">
        <v>68.5</v>
      </c>
      <c r="Q70" s="335">
        <v>510.20000000000005</v>
      </c>
      <c r="R70" s="244">
        <v>13.648129000000001</v>
      </c>
      <c r="S70" s="242">
        <v>523.84812900000009</v>
      </c>
      <c r="T70" s="146">
        <v>12.18</v>
      </c>
      <c r="U70" s="147">
        <v>205.16</v>
      </c>
      <c r="V70" s="147">
        <v>81.06</v>
      </c>
      <c r="W70" s="147">
        <v>43.8</v>
      </c>
      <c r="X70" s="238">
        <v>61.14</v>
      </c>
      <c r="Y70" s="243">
        <v>403.34</v>
      </c>
      <c r="Z70" s="244">
        <v>36.1</v>
      </c>
      <c r="AA70" s="64">
        <v>439.44</v>
      </c>
      <c r="AB70" s="146">
        <v>8.8000000000000007</v>
      </c>
      <c r="AC70" s="147">
        <v>165.3</v>
      </c>
      <c r="AD70" s="147">
        <v>63.7</v>
      </c>
      <c r="AE70" s="147">
        <v>28.08</v>
      </c>
      <c r="AF70" s="238">
        <v>55.8</v>
      </c>
      <c r="AG70" s="243">
        <v>321.68</v>
      </c>
      <c r="AH70" s="244">
        <v>34</v>
      </c>
      <c r="AI70" s="64">
        <v>355.68</v>
      </c>
      <c r="AJ70" s="146">
        <v>23.041664420168072</v>
      </c>
      <c r="AK70" s="147">
        <v>139.19227179831955</v>
      </c>
      <c r="AL70" s="147">
        <v>96.537681529411756</v>
      </c>
      <c r="AM70" s="147">
        <v>31.315189495798368</v>
      </c>
      <c r="AN70" s="238">
        <v>49.289982117647071</v>
      </c>
      <c r="AO70" s="243">
        <v>339.37678936134483</v>
      </c>
      <c r="AP70" s="244">
        <v>20.47655</v>
      </c>
      <c r="AQ70" s="242">
        <v>359.85333936134481</v>
      </c>
      <c r="AR70" s="146">
        <v>29.338000000000001</v>
      </c>
      <c r="AS70" s="147">
        <v>166.715</v>
      </c>
      <c r="AT70" s="147">
        <v>145.506</v>
      </c>
      <c r="AU70" s="147">
        <v>58.878999999999998</v>
      </c>
      <c r="AV70" s="238">
        <v>68.498999999999995</v>
      </c>
      <c r="AW70" s="243">
        <v>468.93700000000001</v>
      </c>
      <c r="AX70" s="244">
        <v>21.482376394930402</v>
      </c>
      <c r="AY70" s="15">
        <v>490.4193763949304</v>
      </c>
    </row>
    <row r="71" spans="1:51" s="438" customFormat="1" ht="16" thickTop="1" x14ac:dyDescent="0.35">
      <c r="A71" s="677"/>
      <c r="B71" s="677"/>
      <c r="C71" s="678"/>
      <c r="D71" s="1698"/>
      <c r="E71" s="1698"/>
      <c r="F71" s="1698"/>
      <c r="G71" s="1698"/>
      <c r="H71" s="1698"/>
      <c r="I71" s="1698"/>
      <c r="J71" s="449"/>
      <c r="K71" s="449"/>
      <c r="L71" s="1698"/>
      <c r="M71" s="1698"/>
      <c r="N71" s="1698"/>
      <c r="O71" s="1698"/>
      <c r="P71" s="1698"/>
      <c r="Q71" s="1698"/>
      <c r="R71" s="449"/>
      <c r="S71" s="449"/>
      <c r="T71" s="679"/>
      <c r="U71" s="449"/>
      <c r="V71" s="449"/>
    </row>
    <row r="72" spans="1:51" s="438" customFormat="1" x14ac:dyDescent="0.35">
      <c r="A72" s="2807" t="s">
        <v>1729</v>
      </c>
      <c r="B72" s="2807"/>
      <c r="C72" s="2807"/>
      <c r="D72" s="1698"/>
      <c r="E72" s="1698"/>
      <c r="F72" s="1698"/>
      <c r="G72" s="1698"/>
      <c r="H72" s="1698"/>
      <c r="I72" s="1698"/>
      <c r="J72" s="449"/>
      <c r="K72" s="449"/>
      <c r="L72" s="1698"/>
      <c r="M72" s="1698"/>
      <c r="N72" s="1698"/>
      <c r="O72" s="1698"/>
      <c r="P72" s="1698"/>
      <c r="Q72" s="1698"/>
      <c r="R72" s="449"/>
      <c r="S72" s="449"/>
      <c r="T72" s="679"/>
      <c r="U72" s="449"/>
      <c r="V72" s="449"/>
    </row>
    <row r="73" spans="1:51" s="438" customFormat="1" ht="51" customHeight="1" x14ac:dyDescent="0.35">
      <c r="A73" s="2807" t="s">
        <v>1847</v>
      </c>
      <c r="B73" s="2807"/>
      <c r="C73" s="2807"/>
      <c r="D73" s="1698"/>
      <c r="E73" s="1698"/>
      <c r="F73" s="1698"/>
      <c r="G73" s="1698"/>
      <c r="H73" s="1698"/>
      <c r="I73" s="1698"/>
      <c r="J73" s="449"/>
      <c r="K73" s="449"/>
      <c r="L73" s="1698"/>
      <c r="M73" s="1698"/>
      <c r="N73" s="1698"/>
      <c r="O73" s="1698"/>
      <c r="P73" s="1698"/>
      <c r="Q73" s="1698"/>
      <c r="R73" s="449"/>
      <c r="S73" s="449"/>
      <c r="T73" s="679"/>
      <c r="U73" s="449"/>
      <c r="V73" s="449"/>
    </row>
    <row r="74" spans="1:51" ht="16" thickBot="1" x14ac:dyDescent="0.4">
      <c r="A74" s="55"/>
      <c r="B74" s="66"/>
      <c r="C74" s="55"/>
      <c r="D74" s="1699"/>
      <c r="E74" s="1699"/>
      <c r="F74" s="1699"/>
      <c r="G74" s="1699"/>
      <c r="H74" s="1699"/>
      <c r="I74" s="1699"/>
      <c r="J74" s="449"/>
      <c r="K74" s="236"/>
      <c r="L74" s="1699"/>
      <c r="M74" s="1699"/>
      <c r="N74" s="1699"/>
      <c r="O74" s="1699"/>
      <c r="P74" s="1699"/>
      <c r="Q74" s="1699"/>
      <c r="R74" s="449"/>
      <c r="S74" s="236"/>
      <c r="T74" s="675"/>
      <c r="U74" s="236"/>
      <c r="V74" s="236"/>
    </row>
    <row r="75" spans="1:51" ht="30" customHeight="1" thickTop="1" x14ac:dyDescent="0.35">
      <c r="A75" s="2688" t="s">
        <v>400</v>
      </c>
      <c r="B75" s="2688"/>
      <c r="C75" s="2688"/>
      <c r="D75" s="2771">
        <v>2024</v>
      </c>
      <c r="E75" s="2771"/>
      <c r="F75" s="2771"/>
      <c r="G75" s="2771"/>
      <c r="H75" s="2771"/>
      <c r="I75" s="2771"/>
      <c r="J75" s="2771"/>
      <c r="K75" s="2771"/>
      <c r="L75" s="2771">
        <v>2023</v>
      </c>
      <c r="M75" s="2771"/>
      <c r="N75" s="2771"/>
      <c r="O75" s="2771"/>
      <c r="P75" s="2771"/>
      <c r="Q75" s="2771"/>
      <c r="R75" s="2771"/>
      <c r="S75" s="2771"/>
      <c r="T75" s="2771">
        <v>2022</v>
      </c>
      <c r="U75" s="2771"/>
      <c r="V75" s="2817"/>
    </row>
    <row r="76" spans="1:51" s="438" customFormat="1" ht="40" customHeight="1" x14ac:dyDescent="0.35">
      <c r="A76" s="63" t="s">
        <v>401</v>
      </c>
      <c r="B76" s="273" t="s">
        <v>402</v>
      </c>
      <c r="C76" s="418" t="s">
        <v>403</v>
      </c>
      <c r="D76" s="212" t="s">
        <v>404</v>
      </c>
      <c r="E76" s="213" t="s">
        <v>405</v>
      </c>
      <c r="F76" s="213" t="s">
        <v>406</v>
      </c>
      <c r="G76" s="213" t="s">
        <v>407</v>
      </c>
      <c r="H76" s="214" t="s">
        <v>461</v>
      </c>
      <c r="I76" s="215" t="s">
        <v>370</v>
      </c>
      <c r="J76" s="216" t="s">
        <v>371</v>
      </c>
      <c r="K76" s="471" t="s">
        <v>372</v>
      </c>
      <c r="L76" s="212" t="s">
        <v>404</v>
      </c>
      <c r="M76" s="213" t="s">
        <v>405</v>
      </c>
      <c r="N76" s="213" t="s">
        <v>406</v>
      </c>
      <c r="O76" s="213" t="s">
        <v>407</v>
      </c>
      <c r="P76" s="214" t="s">
        <v>461</v>
      </c>
      <c r="Q76" s="215" t="s">
        <v>370</v>
      </c>
      <c r="R76" s="216" t="s">
        <v>371</v>
      </c>
      <c r="S76" s="471" t="s">
        <v>1473</v>
      </c>
      <c r="T76" s="215" t="s">
        <v>370</v>
      </c>
      <c r="U76" s="216" t="s">
        <v>371</v>
      </c>
      <c r="V76" s="594" t="s">
        <v>372</v>
      </c>
    </row>
    <row r="77" spans="1:51" s="438" customFormat="1" ht="27" customHeight="1" x14ac:dyDescent="0.35">
      <c r="A77" s="2773" t="s">
        <v>539</v>
      </c>
      <c r="B77" s="2773"/>
      <c r="C77" s="2773"/>
      <c r="D77" s="459"/>
      <c r="E77" s="460"/>
      <c r="F77" s="460"/>
      <c r="G77" s="460"/>
      <c r="H77" s="461"/>
      <c r="I77" s="462"/>
      <c r="J77" s="463"/>
      <c r="K77" s="464"/>
      <c r="L77" s="459"/>
      <c r="M77" s="460"/>
      <c r="N77" s="460"/>
      <c r="O77" s="460"/>
      <c r="P77" s="461"/>
      <c r="Q77" s="462"/>
      <c r="R77" s="463"/>
      <c r="S77" s="464"/>
      <c r="T77" s="665"/>
      <c r="U77" s="666"/>
      <c r="V77" s="667"/>
    </row>
    <row r="78" spans="1:51" ht="24" customHeight="1" x14ac:dyDescent="0.35">
      <c r="A78" s="2770" t="s">
        <v>542</v>
      </c>
      <c r="B78" s="2770"/>
      <c r="C78" s="2770"/>
      <c r="D78" s="122"/>
      <c r="E78" s="123"/>
      <c r="F78" s="123"/>
      <c r="G78" s="123"/>
      <c r="H78" s="124"/>
      <c r="I78" s="164"/>
      <c r="J78" s="680"/>
      <c r="K78" s="157"/>
      <c r="L78" s="122"/>
      <c r="M78" s="123"/>
      <c r="N78" s="123"/>
      <c r="O78" s="123"/>
      <c r="P78" s="124"/>
      <c r="Q78" s="164"/>
      <c r="R78" s="680"/>
      <c r="S78" s="157"/>
      <c r="T78" s="496"/>
      <c r="U78" s="148"/>
      <c r="V78" s="56"/>
    </row>
    <row r="79" spans="1:51" ht="17.5" x14ac:dyDescent="0.35">
      <c r="A79" s="430"/>
      <c r="B79" s="55" t="s">
        <v>1728</v>
      </c>
      <c r="C79" s="676" t="s">
        <v>496</v>
      </c>
      <c r="D79" s="131">
        <v>3340</v>
      </c>
      <c r="E79" s="1722"/>
      <c r="F79" s="1722"/>
      <c r="G79" s="1722"/>
      <c r="H79" s="1723"/>
      <c r="I79" s="167">
        <v>3340</v>
      </c>
      <c r="J79" s="332"/>
      <c r="K79" s="162">
        <v>3340</v>
      </c>
      <c r="L79" s="131">
        <v>2572</v>
      </c>
      <c r="M79" s="1722"/>
      <c r="N79" s="1722"/>
      <c r="O79" s="1722"/>
      <c r="P79" s="1723"/>
      <c r="Q79" s="167">
        <v>2572</v>
      </c>
      <c r="R79" s="332"/>
      <c r="S79" s="158">
        <v>2572</v>
      </c>
      <c r="T79" s="165">
        <v>736</v>
      </c>
      <c r="U79" s="1811"/>
      <c r="V79" s="13">
        <v>736</v>
      </c>
    </row>
    <row r="80" spans="1:51" x14ac:dyDescent="0.35">
      <c r="A80" s="2211"/>
      <c r="B80" s="39" t="s">
        <v>543</v>
      </c>
      <c r="C80" s="39" t="s">
        <v>496</v>
      </c>
      <c r="D80" s="131">
        <v>42</v>
      </c>
      <c r="E80" s="1722"/>
      <c r="F80" s="1722"/>
      <c r="G80" s="1722"/>
      <c r="H80" s="1723"/>
      <c r="I80" s="167">
        <v>42</v>
      </c>
      <c r="J80" s="332"/>
      <c r="K80" s="162">
        <v>42</v>
      </c>
      <c r="L80" s="131">
        <v>132</v>
      </c>
      <c r="M80" s="1722"/>
      <c r="N80" s="1722"/>
      <c r="O80" s="1722"/>
      <c r="P80" s="1723"/>
      <c r="Q80" s="167">
        <v>132</v>
      </c>
      <c r="R80" s="332"/>
      <c r="S80" s="158">
        <v>132</v>
      </c>
      <c r="T80" s="1416"/>
      <c r="U80" s="332"/>
      <c r="V80" s="448"/>
    </row>
    <row r="81" spans="1:22" ht="24" customHeight="1" x14ac:dyDescent="0.35">
      <c r="A81" s="2770" t="s">
        <v>544</v>
      </c>
      <c r="B81" s="2775"/>
      <c r="C81" s="2775"/>
      <c r="D81" s="122"/>
      <c r="E81" s="123"/>
      <c r="F81" s="123"/>
      <c r="G81" s="123"/>
      <c r="H81" s="124"/>
      <c r="I81" s="164"/>
      <c r="J81" s="680"/>
      <c r="K81" s="157"/>
      <c r="L81" s="122"/>
      <c r="M81" s="123"/>
      <c r="N81" s="123"/>
      <c r="O81" s="123"/>
      <c r="P81" s="124"/>
      <c r="Q81" s="164"/>
      <c r="R81" s="680"/>
      <c r="S81" s="157"/>
      <c r="T81" s="496"/>
      <c r="U81" s="148"/>
      <c r="V81" s="56"/>
    </row>
    <row r="82" spans="1:22" ht="16" thickBot="1" x14ac:dyDescent="0.4">
      <c r="A82" s="2185"/>
      <c r="B82" s="2186" t="s">
        <v>545</v>
      </c>
      <c r="C82" s="2187" t="s">
        <v>496</v>
      </c>
      <c r="D82" s="674">
        <v>42</v>
      </c>
      <c r="E82" s="1724"/>
      <c r="F82" s="1724"/>
      <c r="G82" s="1724"/>
      <c r="H82" s="1725"/>
      <c r="I82" s="335">
        <v>42</v>
      </c>
      <c r="J82" s="2266">
        <v>108</v>
      </c>
      <c r="K82" s="1199">
        <v>150</v>
      </c>
      <c r="L82" s="674">
        <v>132</v>
      </c>
      <c r="M82" s="1724"/>
      <c r="N82" s="1724"/>
      <c r="O82" s="1724"/>
      <c r="P82" s="1725"/>
      <c r="Q82" s="335">
        <v>132</v>
      </c>
      <c r="R82" s="2266">
        <v>52</v>
      </c>
      <c r="S82" s="242">
        <v>184</v>
      </c>
      <c r="T82" s="243">
        <v>33</v>
      </c>
      <c r="U82" s="244">
        <v>23</v>
      </c>
      <c r="V82" s="15">
        <v>56</v>
      </c>
    </row>
    <row r="83" spans="1:22" s="438" customFormat="1" ht="16" thickTop="1" x14ac:dyDescent="0.35">
      <c r="A83" s="677"/>
      <c r="C83" s="677"/>
      <c r="D83" s="1698"/>
      <c r="E83" s="1698"/>
      <c r="F83" s="1698"/>
      <c r="G83" s="1698"/>
      <c r="H83" s="1698"/>
      <c r="I83" s="1698"/>
      <c r="J83" s="449"/>
      <c r="K83" s="449"/>
      <c r="L83" s="1698"/>
      <c r="M83" s="1698"/>
      <c r="N83" s="1698"/>
      <c r="O83" s="1698"/>
      <c r="P83" s="1698"/>
      <c r="Q83" s="1698"/>
      <c r="R83" s="449"/>
      <c r="S83" s="449"/>
      <c r="T83" s="679"/>
      <c r="U83" s="449"/>
      <c r="V83" s="449"/>
    </row>
    <row r="84" spans="1:22" s="438" customFormat="1" x14ac:dyDescent="0.35">
      <c r="A84" s="2807" t="s">
        <v>1731</v>
      </c>
      <c r="B84" s="2807"/>
      <c r="C84" s="2807"/>
      <c r="D84" s="1698"/>
      <c r="E84" s="1698"/>
      <c r="F84" s="1698"/>
      <c r="G84" s="1698"/>
      <c r="H84" s="1698"/>
      <c r="I84" s="1698"/>
      <c r="J84" s="449"/>
      <c r="K84" s="449"/>
      <c r="L84" s="1698"/>
      <c r="M84" s="1698"/>
      <c r="N84" s="1698"/>
      <c r="O84" s="1698"/>
      <c r="P84" s="1698"/>
      <c r="Q84" s="1698"/>
      <c r="R84" s="449"/>
      <c r="S84" s="449"/>
      <c r="T84" s="679"/>
      <c r="U84" s="449"/>
      <c r="V84" s="449"/>
    </row>
    <row r="85" spans="1:22" s="438" customFormat="1" x14ac:dyDescent="0.35">
      <c r="A85" s="2818" t="s">
        <v>1848</v>
      </c>
      <c r="B85" s="2818"/>
      <c r="C85" s="2818"/>
      <c r="D85" s="1698"/>
      <c r="E85" s="1698"/>
      <c r="F85" s="1698"/>
      <c r="G85" s="1698"/>
      <c r="H85" s="1698"/>
      <c r="I85" s="1698"/>
      <c r="J85" s="449"/>
      <c r="K85" s="449"/>
      <c r="L85" s="1698"/>
      <c r="M85" s="1698"/>
      <c r="N85" s="1698"/>
      <c r="O85" s="1698"/>
      <c r="P85" s="1698"/>
      <c r="Q85" s="1698"/>
      <c r="R85" s="449"/>
      <c r="S85" s="449"/>
      <c r="T85" s="679"/>
      <c r="U85" s="449"/>
      <c r="V85" s="449"/>
    </row>
    <row r="86" spans="1:22" s="438" customFormat="1" x14ac:dyDescent="0.35">
      <c r="A86" s="677"/>
      <c r="C86" s="677"/>
      <c r="D86" s="1698"/>
      <c r="E86" s="1698"/>
      <c r="F86" s="1698"/>
      <c r="G86" s="1698"/>
      <c r="H86" s="1698"/>
      <c r="I86" s="1698"/>
      <c r="J86" s="449"/>
      <c r="K86" s="449"/>
      <c r="L86" s="1698"/>
      <c r="M86" s="1698"/>
      <c r="N86" s="1698"/>
      <c r="O86" s="1698"/>
      <c r="P86" s="1698"/>
      <c r="Q86" s="1698"/>
      <c r="R86" s="449"/>
      <c r="S86" s="449"/>
      <c r="T86" s="679"/>
      <c r="U86" s="449"/>
      <c r="V86" s="449"/>
    </row>
    <row r="87" spans="1:22" s="438" customFormat="1" x14ac:dyDescent="0.35">
      <c r="A87" s="677"/>
      <c r="C87" s="677"/>
      <c r="D87" s="1698"/>
      <c r="E87" s="1698"/>
      <c r="F87" s="1698"/>
      <c r="G87" s="1698"/>
      <c r="H87" s="1698"/>
      <c r="I87" s="1698"/>
      <c r="J87" s="449"/>
      <c r="K87" s="449"/>
      <c r="L87" s="1698"/>
      <c r="M87" s="1698"/>
      <c r="N87" s="1698"/>
      <c r="O87" s="1698"/>
      <c r="P87" s="1698"/>
      <c r="Q87" s="1698"/>
      <c r="R87" s="449"/>
      <c r="S87" s="449"/>
      <c r="T87" s="679"/>
      <c r="U87" s="449"/>
      <c r="V87" s="449"/>
    </row>
    <row r="88" spans="1:22" s="438" customFormat="1" x14ac:dyDescent="0.35">
      <c r="A88" s="677"/>
      <c r="C88" s="677"/>
      <c r="D88" s="1698"/>
      <c r="E88" s="1698"/>
      <c r="F88" s="1698"/>
      <c r="G88" s="1698"/>
      <c r="H88" s="1698"/>
      <c r="I88" s="1698"/>
      <c r="J88" s="449"/>
      <c r="K88" s="449"/>
      <c r="L88" s="1698"/>
      <c r="M88" s="1698"/>
      <c r="N88" s="1698"/>
      <c r="O88" s="1698"/>
      <c r="P88" s="1698"/>
      <c r="Q88" s="1698"/>
      <c r="R88" s="449"/>
      <c r="S88" s="449"/>
      <c r="T88" s="679"/>
      <c r="U88" s="449"/>
      <c r="V88" s="449"/>
    </row>
    <row r="89" spans="1:22" s="438" customFormat="1" x14ac:dyDescent="0.35">
      <c r="A89" s="677"/>
      <c r="C89" s="677"/>
      <c r="D89" s="1698"/>
      <c r="E89" s="1698"/>
      <c r="F89" s="1698"/>
      <c r="G89" s="1698"/>
      <c r="H89" s="1698"/>
      <c r="I89" s="1698"/>
      <c r="J89" s="449"/>
      <c r="K89" s="449"/>
      <c r="L89" s="1698"/>
      <c r="M89" s="1698"/>
      <c r="N89" s="1698"/>
      <c r="O89" s="1698"/>
      <c r="P89" s="1698"/>
      <c r="Q89" s="1698"/>
      <c r="R89" s="449"/>
      <c r="S89" s="449"/>
      <c r="T89" s="679"/>
      <c r="U89" s="449"/>
      <c r="V89" s="449"/>
    </row>
  </sheetData>
  <sheetProtection algorithmName="SHA-512" hashValue="bAzCxzHvD/+EWp593IEIqGJ3UEassvY2RodIug36v4YZfgSTsR36Xa7jEAe6LL7MXVbBEKDuPSEjKB/JH1u0zg==" saltValue="QqWQ13uuNYnpYXgCL114Bw==" spinCount="100000" sheet="1" formatCells="0" formatColumns="0" formatRows="0" insertColumns="0" insertRows="0" insertHyperlinks="0" deleteColumns="0" deleteRows="0" sort="0" autoFilter="0" pivotTables="0"/>
  <mergeCells count="53">
    <mergeCell ref="A81:C81"/>
    <mergeCell ref="A84:C84"/>
    <mergeCell ref="A85:C85"/>
    <mergeCell ref="A75:C75"/>
    <mergeCell ref="A72:C72"/>
    <mergeCell ref="A73:C73"/>
    <mergeCell ref="D75:K75"/>
    <mergeCell ref="L75:S75"/>
    <mergeCell ref="T75:V75"/>
    <mergeCell ref="A77:C77"/>
    <mergeCell ref="A78:C78"/>
    <mergeCell ref="AB55:AI55"/>
    <mergeCell ref="AJ55:AQ55"/>
    <mergeCell ref="AR55:AY55"/>
    <mergeCell ref="A57:C57"/>
    <mergeCell ref="A62:C62"/>
    <mergeCell ref="A64:C64"/>
    <mergeCell ref="T41:V41"/>
    <mergeCell ref="A43:C43"/>
    <mergeCell ref="A44:C44"/>
    <mergeCell ref="A46:C46"/>
    <mergeCell ref="A55:C55"/>
    <mergeCell ref="D55:K55"/>
    <mergeCell ref="L55:S55"/>
    <mergeCell ref="T55:AA55"/>
    <mergeCell ref="L41:S41"/>
    <mergeCell ref="A53:C53"/>
    <mergeCell ref="A52:C52"/>
    <mergeCell ref="A19:C19"/>
    <mergeCell ref="A24:C24"/>
    <mergeCell ref="A26:C26"/>
    <mergeCell ref="A41:C41"/>
    <mergeCell ref="D41:K41"/>
    <mergeCell ref="A34:C34"/>
    <mergeCell ref="A35:C35"/>
    <mergeCell ref="A36:C36"/>
    <mergeCell ref="A37:C37"/>
    <mergeCell ref="A38:C38"/>
    <mergeCell ref="T10:AA10"/>
    <mergeCell ref="A12:C12"/>
    <mergeCell ref="A13:C13"/>
    <mergeCell ref="A14:A15"/>
    <mergeCell ref="B14:B15"/>
    <mergeCell ref="A16:A17"/>
    <mergeCell ref="B16:B17"/>
    <mergeCell ref="A1:C4"/>
    <mergeCell ref="A7:C7"/>
    <mergeCell ref="F7:G7"/>
    <mergeCell ref="N7:O7"/>
    <mergeCell ref="A8:C8"/>
    <mergeCell ref="A10:C10"/>
    <mergeCell ref="D10:K10"/>
    <mergeCell ref="L10:S10"/>
  </mergeCells>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D393B6-FC29-4B49-9EF9-64C3450676DF}">
  <sheetPr>
    <tabColor theme="7" tint="0.39997558519241921"/>
    <outlinePr summaryBelow="0" summaryRight="0"/>
    <pageSetUpPr autoPageBreaks="0"/>
  </sheetPr>
  <dimension ref="A1:BI245"/>
  <sheetViews>
    <sheetView showGridLines="0" zoomScale="90" zoomScaleNormal="90" workbookViewId="0">
      <pane xSplit="3" topLeftCell="D1" activePane="topRight" state="frozen"/>
      <selection activeCell="C25" sqref="C25"/>
      <selection pane="topRight" activeCell="D1" sqref="D1"/>
    </sheetView>
  </sheetViews>
  <sheetFormatPr baseColWidth="10" defaultColWidth="10.83203125" defaultRowHeight="15.5" x14ac:dyDescent="0.35"/>
  <cols>
    <col min="1" max="1" width="18.58203125" style="5" customWidth="1"/>
    <col min="2" max="2" width="50.58203125" style="5" customWidth="1"/>
    <col min="3" max="3" width="39.75" style="5" customWidth="1"/>
    <col min="4" max="10" width="15.58203125" style="5" customWidth="1"/>
    <col min="11" max="11" width="15.83203125" style="5" customWidth="1"/>
    <col min="12" max="82" width="15.58203125" style="5" customWidth="1"/>
    <col min="83" max="16384" width="10.83203125" style="5"/>
  </cols>
  <sheetData>
    <row r="1" spans="1:59" ht="15.65" customHeight="1" x14ac:dyDescent="0.35">
      <c r="A1" s="2635" t="s">
        <v>398</v>
      </c>
      <c r="B1" s="2635"/>
      <c r="C1" s="2635"/>
    </row>
    <row r="2" spans="1:59" ht="15.65" customHeight="1" x14ac:dyDescent="0.35">
      <c r="A2" s="2635"/>
      <c r="B2" s="2635"/>
      <c r="C2" s="2635"/>
      <c r="F2" s="76"/>
      <c r="H2" s="1429"/>
      <c r="I2" s="1429"/>
      <c r="J2" s="1429"/>
      <c r="K2" s="1429"/>
      <c r="L2" s="1429"/>
      <c r="M2" s="1429"/>
      <c r="N2" s="1429"/>
    </row>
    <row r="3" spans="1:59" ht="15.65" customHeight="1" x14ac:dyDescent="0.35">
      <c r="A3" s="2635"/>
      <c r="B3" s="2635"/>
      <c r="C3" s="2635"/>
      <c r="E3" s="2808"/>
      <c r="F3" s="2808"/>
      <c r="J3" s="78"/>
      <c r="K3" s="78"/>
    </row>
    <row r="4" spans="1:59" ht="15.65" customHeight="1" x14ac:dyDescent="0.35">
      <c r="A4" s="2635"/>
      <c r="B4" s="2635"/>
      <c r="C4" s="2635"/>
      <c r="D4" s="80"/>
      <c r="E4" s="80"/>
      <c r="F4" s="80"/>
      <c r="G4" s="80"/>
      <c r="H4" s="80"/>
      <c r="I4" s="80"/>
      <c r="J4" s="78"/>
    </row>
    <row r="5" spans="1:59" ht="15.65" customHeight="1" x14ac:dyDescent="0.35">
      <c r="F5" s="78"/>
      <c r="G5" s="78"/>
      <c r="H5" s="78"/>
    </row>
    <row r="6" spans="1:59" ht="15.65" customHeight="1" x14ac:dyDescent="0.35">
      <c r="E6" s="76"/>
      <c r="I6" s="80"/>
    </row>
    <row r="7" spans="1:59" ht="31.5" customHeight="1" x14ac:dyDescent="0.35">
      <c r="A7" s="2687" t="s">
        <v>547</v>
      </c>
      <c r="B7" s="2687"/>
      <c r="C7" s="2687"/>
      <c r="D7" s="2267"/>
      <c r="E7" s="2267"/>
      <c r="F7" s="2267"/>
      <c r="G7" s="2267"/>
      <c r="H7" s="2267"/>
      <c r="I7" s="2267"/>
      <c r="J7" s="80"/>
      <c r="K7" s="80"/>
      <c r="L7" s="856"/>
      <c r="M7" s="856"/>
      <c r="N7" s="856"/>
      <c r="O7" s="856"/>
      <c r="P7" s="856"/>
      <c r="Q7" s="856"/>
      <c r="R7" s="856"/>
      <c r="S7" s="856"/>
      <c r="T7" s="856"/>
      <c r="U7" s="856"/>
      <c r="V7" s="856"/>
      <c r="W7" s="856"/>
      <c r="X7" s="856"/>
      <c r="Y7" s="856"/>
      <c r="Z7" s="856"/>
      <c r="AA7" s="856"/>
      <c r="AB7" s="856"/>
      <c r="AC7" s="856"/>
      <c r="AD7" s="856"/>
      <c r="AE7" s="856"/>
      <c r="AF7" s="856"/>
      <c r="AG7" s="856"/>
      <c r="AH7" s="856"/>
      <c r="AI7" s="856"/>
      <c r="AJ7" s="856"/>
      <c r="AK7" s="856"/>
      <c r="AL7" s="856"/>
      <c r="AM7" s="856"/>
      <c r="AN7" s="856"/>
      <c r="AO7" s="856"/>
      <c r="AP7" s="856"/>
      <c r="AQ7" s="856"/>
      <c r="AR7" s="856"/>
      <c r="AS7" s="856"/>
      <c r="AT7" s="856"/>
      <c r="AU7" s="856"/>
      <c r="AV7" s="856"/>
      <c r="AW7" s="856"/>
      <c r="AX7" s="856"/>
      <c r="AY7" s="856"/>
    </row>
    <row r="8" spans="1:59" ht="50.5" customHeight="1" x14ac:dyDescent="0.35">
      <c r="A8" s="2781" t="s">
        <v>1959</v>
      </c>
      <c r="B8" s="2781"/>
      <c r="C8" s="2781"/>
      <c r="D8" s="80"/>
      <c r="E8" s="80"/>
      <c r="F8" s="80"/>
      <c r="G8" s="80"/>
      <c r="H8" s="80"/>
      <c r="I8" s="80"/>
      <c r="J8" s="80"/>
      <c r="K8" s="80"/>
      <c r="L8" s="856"/>
      <c r="M8" s="856"/>
      <c r="N8" s="856"/>
      <c r="O8" s="856"/>
      <c r="P8" s="856"/>
      <c r="Q8" s="856"/>
      <c r="R8" s="856"/>
      <c r="S8" s="856"/>
      <c r="T8" s="856"/>
      <c r="U8" s="856"/>
      <c r="V8" s="856"/>
      <c r="W8" s="856"/>
      <c r="X8" s="856"/>
      <c r="Y8" s="856"/>
      <c r="Z8" s="856"/>
      <c r="AA8" s="856"/>
      <c r="AB8" s="856"/>
      <c r="AC8" s="856"/>
      <c r="AD8" s="856"/>
      <c r="AE8" s="856"/>
      <c r="AF8" s="856"/>
      <c r="AG8" s="856"/>
      <c r="AH8" s="856"/>
      <c r="AI8" s="856"/>
      <c r="AJ8" s="856"/>
      <c r="AK8" s="856"/>
      <c r="AL8" s="856"/>
      <c r="AM8" s="856"/>
      <c r="AN8" s="856"/>
      <c r="AO8" s="856"/>
      <c r="AP8" s="856"/>
      <c r="AQ8" s="856"/>
      <c r="AR8" s="856"/>
      <c r="AS8" s="856"/>
      <c r="AT8" s="856"/>
      <c r="AU8" s="856"/>
      <c r="AV8" s="856"/>
      <c r="AW8" s="856"/>
      <c r="AX8" s="856"/>
      <c r="AY8" s="856"/>
    </row>
    <row r="9" spans="1:59" ht="16" thickBot="1" x14ac:dyDescent="0.4">
      <c r="I9" s="76"/>
    </row>
    <row r="10" spans="1:59" s="12" customFormat="1" ht="30" customHeight="1" thickTop="1" x14ac:dyDescent="0.35">
      <c r="A10" s="2688" t="s">
        <v>400</v>
      </c>
      <c r="B10" s="2688"/>
      <c r="C10" s="2688"/>
      <c r="D10" s="2771">
        <v>2024</v>
      </c>
      <c r="E10" s="2771"/>
      <c r="F10" s="2771"/>
      <c r="G10" s="2771"/>
      <c r="H10" s="2771"/>
      <c r="I10" s="2771"/>
      <c r="J10" s="2771"/>
      <c r="K10" s="2771"/>
      <c r="L10" s="2771">
        <v>2023</v>
      </c>
      <c r="M10" s="2771"/>
      <c r="N10" s="2771"/>
      <c r="O10" s="2771"/>
      <c r="P10" s="2771"/>
      <c r="Q10" s="2771"/>
      <c r="R10" s="2771"/>
      <c r="S10" s="2771"/>
      <c r="T10" s="2771">
        <v>2022</v>
      </c>
      <c r="U10" s="2771"/>
      <c r="V10" s="2771"/>
      <c r="W10" s="2771"/>
      <c r="X10" s="2771"/>
      <c r="Y10" s="2771"/>
      <c r="Z10" s="2771"/>
      <c r="AA10" s="2771"/>
      <c r="AB10" s="2819">
        <v>2021</v>
      </c>
      <c r="AC10" s="2819"/>
      <c r="AD10" s="2819"/>
      <c r="AE10" s="2819"/>
      <c r="AF10" s="2819"/>
      <c r="AG10" s="2819"/>
      <c r="AH10" s="2819"/>
      <c r="AI10" s="2819"/>
      <c r="AJ10" s="2819">
        <v>2020</v>
      </c>
      <c r="AK10" s="2819"/>
      <c r="AL10" s="2819"/>
      <c r="AM10" s="2819"/>
      <c r="AN10" s="2819"/>
      <c r="AO10" s="2819"/>
      <c r="AP10" s="2819"/>
      <c r="AQ10" s="2819"/>
      <c r="AR10" s="2819">
        <v>2019</v>
      </c>
      <c r="AS10" s="2819"/>
      <c r="AT10" s="2819"/>
      <c r="AU10" s="2819"/>
      <c r="AV10" s="2819"/>
      <c r="AW10" s="2819"/>
      <c r="AX10" s="2819"/>
      <c r="AY10" s="2771"/>
      <c r="AZ10" s="2771">
        <v>2018</v>
      </c>
      <c r="BA10" s="2690"/>
      <c r="BB10" s="2690"/>
      <c r="BC10" s="2690"/>
      <c r="BD10" s="2690"/>
      <c r="BE10" s="2690"/>
      <c r="BF10" s="2690"/>
      <c r="BG10" s="2741"/>
    </row>
    <row r="11" spans="1:59" s="7" customFormat="1" ht="40" customHeight="1" x14ac:dyDescent="0.35">
      <c r="A11" s="63" t="s">
        <v>401</v>
      </c>
      <c r="B11" s="273" t="s">
        <v>402</v>
      </c>
      <c r="C11" s="273" t="s">
        <v>403</v>
      </c>
      <c r="D11" s="212" t="s">
        <v>404</v>
      </c>
      <c r="E11" s="213" t="s">
        <v>405</v>
      </c>
      <c r="F11" s="213" t="s">
        <v>406</v>
      </c>
      <c r="G11" s="213" t="s">
        <v>407</v>
      </c>
      <c r="H11" s="214" t="s">
        <v>461</v>
      </c>
      <c r="I11" s="215" t="s">
        <v>370</v>
      </c>
      <c r="J11" s="216" t="s">
        <v>371</v>
      </c>
      <c r="K11" s="584" t="s">
        <v>1732</v>
      </c>
      <c r="L11" s="212" t="s">
        <v>404</v>
      </c>
      <c r="M11" s="213" t="s">
        <v>405</v>
      </c>
      <c r="N11" s="213" t="s">
        <v>406</v>
      </c>
      <c r="O11" s="213" t="s">
        <v>407</v>
      </c>
      <c r="P11" s="214" t="s">
        <v>461</v>
      </c>
      <c r="Q11" s="215" t="s">
        <v>370</v>
      </c>
      <c r="R11" s="216" t="s">
        <v>371</v>
      </c>
      <c r="S11" s="584" t="s">
        <v>372</v>
      </c>
      <c r="T11" s="212" t="s">
        <v>404</v>
      </c>
      <c r="U11" s="213" t="s">
        <v>405</v>
      </c>
      <c r="V11" s="213" t="s">
        <v>406</v>
      </c>
      <c r="W11" s="213" t="s">
        <v>407</v>
      </c>
      <c r="X11" s="267" t="s">
        <v>461</v>
      </c>
      <c r="Y11" s="215" t="s">
        <v>370</v>
      </c>
      <c r="Z11" s="216" t="s">
        <v>371</v>
      </c>
      <c r="AA11" s="471" t="s">
        <v>372</v>
      </c>
      <c r="AB11" s="212" t="s">
        <v>404</v>
      </c>
      <c r="AC11" s="213" t="s">
        <v>405</v>
      </c>
      <c r="AD11" s="213" t="s">
        <v>406</v>
      </c>
      <c r="AE11" s="213" t="s">
        <v>407</v>
      </c>
      <c r="AF11" s="267" t="s">
        <v>461</v>
      </c>
      <c r="AG11" s="215" t="s">
        <v>370</v>
      </c>
      <c r="AH11" s="216" t="s">
        <v>371</v>
      </c>
      <c r="AI11" s="471" t="s">
        <v>372</v>
      </c>
      <c r="AJ11" s="212" t="s">
        <v>404</v>
      </c>
      <c r="AK11" s="213" t="s">
        <v>405</v>
      </c>
      <c r="AL11" s="213" t="s">
        <v>406</v>
      </c>
      <c r="AM11" s="213" t="s">
        <v>407</v>
      </c>
      <c r="AN11" s="267" t="s">
        <v>461</v>
      </c>
      <c r="AO11" s="215" t="s">
        <v>370</v>
      </c>
      <c r="AP11" s="216" t="s">
        <v>371</v>
      </c>
      <c r="AQ11" s="471" t="s">
        <v>372</v>
      </c>
      <c r="AR11" s="212" t="s">
        <v>404</v>
      </c>
      <c r="AS11" s="213" t="s">
        <v>405</v>
      </c>
      <c r="AT11" s="213" t="s">
        <v>406</v>
      </c>
      <c r="AU11" s="213" t="s">
        <v>407</v>
      </c>
      <c r="AV11" s="267" t="s">
        <v>461</v>
      </c>
      <c r="AW11" s="215" t="s">
        <v>370</v>
      </c>
      <c r="AX11" s="216" t="s">
        <v>371</v>
      </c>
      <c r="AY11" s="471" t="s">
        <v>372</v>
      </c>
      <c r="AZ11" s="212" t="s">
        <v>404</v>
      </c>
      <c r="BA11" s="213" t="s">
        <v>405</v>
      </c>
      <c r="BB11" s="213" t="s">
        <v>406</v>
      </c>
      <c r="BC11" s="213" t="s">
        <v>407</v>
      </c>
      <c r="BD11" s="267" t="s">
        <v>461</v>
      </c>
      <c r="BE11" s="215" t="s">
        <v>370</v>
      </c>
      <c r="BF11" s="216" t="s">
        <v>371</v>
      </c>
      <c r="BG11" s="217" t="s">
        <v>372</v>
      </c>
    </row>
    <row r="12" spans="1:59" ht="27" customHeight="1" x14ac:dyDescent="0.35">
      <c r="A12" s="2821" t="s">
        <v>548</v>
      </c>
      <c r="B12" s="2821"/>
      <c r="C12" s="2821"/>
      <c r="D12" s="459"/>
      <c r="E12" s="460"/>
      <c r="F12" s="460"/>
      <c r="G12" s="460"/>
      <c r="H12" s="461"/>
      <c r="I12" s="462"/>
      <c r="J12" s="463"/>
      <c r="K12" s="589"/>
      <c r="L12" s="459"/>
      <c r="M12" s="460"/>
      <c r="N12" s="460"/>
      <c r="O12" s="460"/>
      <c r="P12" s="461"/>
      <c r="Q12" s="462"/>
      <c r="R12" s="463"/>
      <c r="S12" s="589"/>
      <c r="T12" s="459"/>
      <c r="U12" s="460"/>
      <c r="V12" s="460"/>
      <c r="W12" s="460"/>
      <c r="X12" s="502"/>
      <c r="Y12" s="462"/>
      <c r="Z12" s="463"/>
      <c r="AA12" s="464"/>
      <c r="AB12" s="459"/>
      <c r="AC12" s="460"/>
      <c r="AD12" s="460"/>
      <c r="AE12" s="460"/>
      <c r="AF12" s="502"/>
      <c r="AG12" s="462"/>
      <c r="AH12" s="463"/>
      <c r="AI12" s="464"/>
      <c r="AJ12" s="459"/>
      <c r="AK12" s="460"/>
      <c r="AL12" s="460"/>
      <c r="AM12" s="460"/>
      <c r="AN12" s="502"/>
      <c r="AO12" s="462"/>
      <c r="AP12" s="463"/>
      <c r="AQ12" s="464"/>
      <c r="AR12" s="459"/>
      <c r="AS12" s="460"/>
      <c r="AT12" s="460"/>
      <c r="AU12" s="460"/>
      <c r="AV12" s="502"/>
      <c r="AW12" s="462"/>
      <c r="AX12" s="463"/>
      <c r="AY12" s="464"/>
      <c r="AZ12" s="459"/>
      <c r="BA12" s="460"/>
      <c r="BB12" s="460"/>
      <c r="BC12" s="460"/>
      <c r="BD12" s="502"/>
      <c r="BE12" s="462"/>
      <c r="BF12" s="463"/>
      <c r="BG12" s="466"/>
    </row>
    <row r="13" spans="1:59" s="6" customFormat="1" ht="24" customHeight="1" x14ac:dyDescent="0.35">
      <c r="A13" s="2770" t="s">
        <v>1733</v>
      </c>
      <c r="B13" s="2770"/>
      <c r="C13" s="2770"/>
      <c r="D13" s="122"/>
      <c r="E13" s="123"/>
      <c r="F13" s="123"/>
      <c r="G13" s="123"/>
      <c r="H13" s="124"/>
      <c r="I13" s="164"/>
      <c r="J13" s="148"/>
      <c r="K13" s="235"/>
      <c r="L13" s="122"/>
      <c r="M13" s="123"/>
      <c r="N13" s="123"/>
      <c r="O13" s="123"/>
      <c r="P13" s="124"/>
      <c r="Q13" s="164"/>
      <c r="R13" s="148"/>
      <c r="S13" s="235"/>
      <c r="T13" s="122"/>
      <c r="U13" s="123"/>
      <c r="V13" s="123"/>
      <c r="W13" s="123"/>
      <c r="X13" s="268"/>
      <c r="Y13" s="164"/>
      <c r="Z13" s="148"/>
      <c r="AA13" s="157"/>
      <c r="AB13" s="122"/>
      <c r="AC13" s="123"/>
      <c r="AD13" s="123"/>
      <c r="AE13" s="123"/>
      <c r="AF13" s="268"/>
      <c r="AG13" s="164"/>
      <c r="AH13" s="148"/>
      <c r="AI13" s="157"/>
      <c r="AJ13" s="122"/>
      <c r="AK13" s="123"/>
      <c r="AL13" s="123"/>
      <c r="AM13" s="123"/>
      <c r="AN13" s="268"/>
      <c r="AO13" s="164"/>
      <c r="AP13" s="148"/>
      <c r="AQ13" s="157"/>
      <c r="AR13" s="122"/>
      <c r="AS13" s="123"/>
      <c r="AT13" s="123"/>
      <c r="AU13" s="123"/>
      <c r="AV13" s="268"/>
      <c r="AW13" s="164"/>
      <c r="AX13" s="148"/>
      <c r="AY13" s="157"/>
      <c r="AZ13" s="122"/>
      <c r="BA13" s="123"/>
      <c r="BB13" s="123"/>
      <c r="BC13" s="123"/>
      <c r="BD13" s="268"/>
      <c r="BE13" s="164"/>
      <c r="BF13" s="148"/>
      <c r="BG13" s="56"/>
    </row>
    <row r="14" spans="1:59" s="46" customFormat="1" x14ac:dyDescent="0.35">
      <c r="A14" s="1183" t="s">
        <v>549</v>
      </c>
      <c r="B14" s="2812" t="s">
        <v>1734</v>
      </c>
      <c r="C14" s="1043" t="s">
        <v>551</v>
      </c>
      <c r="D14" s="140">
        <v>288.66666666666669</v>
      </c>
      <c r="E14" s="141">
        <v>390.5</v>
      </c>
      <c r="F14" s="141">
        <v>630.75</v>
      </c>
      <c r="G14" s="141">
        <v>182.41666666666666</v>
      </c>
      <c r="H14" s="142">
        <v>151.41666666666666</v>
      </c>
      <c r="I14" s="171">
        <v>1643.7500000000002</v>
      </c>
      <c r="J14" s="172">
        <v>316</v>
      </c>
      <c r="K14" s="298">
        <v>1959.7500000000002</v>
      </c>
      <c r="L14" s="140">
        <v>244.99999999999994</v>
      </c>
      <c r="M14" s="141">
        <v>260.25</v>
      </c>
      <c r="N14" s="141">
        <v>529.25000000000023</v>
      </c>
      <c r="O14" s="141">
        <v>146.75</v>
      </c>
      <c r="P14" s="142">
        <v>121.16666666666663</v>
      </c>
      <c r="Q14" s="165">
        <v>1302.4166666666699</v>
      </c>
      <c r="R14" s="149">
        <v>289.75</v>
      </c>
      <c r="S14" s="9">
        <v>1592.1666666666699</v>
      </c>
      <c r="T14" s="140">
        <v>217.5</v>
      </c>
      <c r="U14" s="141">
        <v>197.66666666666666</v>
      </c>
      <c r="V14" s="141">
        <v>435.58333333333331</v>
      </c>
      <c r="W14" s="141">
        <v>103.75</v>
      </c>
      <c r="X14" s="276">
        <v>101.5</v>
      </c>
      <c r="Y14" s="165">
        <v>1056</v>
      </c>
      <c r="Z14" s="149">
        <v>239.08333333333334</v>
      </c>
      <c r="AA14" s="162">
        <v>1295.0833333333333</v>
      </c>
      <c r="AB14" s="140">
        <v>203.41666666666666</v>
      </c>
      <c r="AC14" s="141">
        <v>145.25</v>
      </c>
      <c r="AD14" s="141">
        <v>347.91666666666669</v>
      </c>
      <c r="AE14" s="141">
        <v>82.666666666666671</v>
      </c>
      <c r="AF14" s="276">
        <v>85.666666666666671</v>
      </c>
      <c r="AG14" s="171">
        <v>864.91666666666652</v>
      </c>
      <c r="AH14" s="172">
        <v>190</v>
      </c>
      <c r="AI14" s="162">
        <v>1054.9166666666665</v>
      </c>
      <c r="AJ14" s="140">
        <v>174.41666666666666</v>
      </c>
      <c r="AK14" s="141">
        <v>100.25</v>
      </c>
      <c r="AL14" s="141">
        <v>231.25</v>
      </c>
      <c r="AM14" s="141">
        <v>69.083333333333329</v>
      </c>
      <c r="AN14" s="276">
        <v>56.833333333333336</v>
      </c>
      <c r="AO14" s="171">
        <v>631.83333333333337</v>
      </c>
      <c r="AP14" s="172">
        <v>154</v>
      </c>
      <c r="AQ14" s="162">
        <v>785.83333333333337</v>
      </c>
      <c r="AR14" s="140">
        <v>150.25</v>
      </c>
      <c r="AS14" s="141">
        <v>77.833333333333343</v>
      </c>
      <c r="AT14" s="141">
        <v>163.25</v>
      </c>
      <c r="AU14" s="141">
        <v>53.166666666666671</v>
      </c>
      <c r="AV14" s="276">
        <v>42.75</v>
      </c>
      <c r="AW14" s="171">
        <v>487.25000000000006</v>
      </c>
      <c r="AX14" s="172">
        <v>142.27272727272728</v>
      </c>
      <c r="AY14" s="162">
        <v>629.52272727272737</v>
      </c>
      <c r="AZ14" s="140">
        <v>124.25</v>
      </c>
      <c r="BA14" s="141">
        <v>64.833333333333329</v>
      </c>
      <c r="BB14" s="141">
        <v>170.66666666666669</v>
      </c>
      <c r="BC14" s="141">
        <v>42</v>
      </c>
      <c r="BD14" s="276">
        <v>36.083333333333336</v>
      </c>
      <c r="BE14" s="171">
        <v>437.83333333333331</v>
      </c>
      <c r="BF14" s="172">
        <v>118.5</v>
      </c>
      <c r="BG14" s="204">
        <v>556.33333333333326</v>
      </c>
    </row>
    <row r="15" spans="1:59" s="6" customFormat="1" ht="31" x14ac:dyDescent="0.35">
      <c r="A15" s="81" t="s">
        <v>552</v>
      </c>
      <c r="B15" s="2812"/>
      <c r="C15" s="1030" t="s">
        <v>553</v>
      </c>
      <c r="D15" s="358">
        <v>0.37056054771074026</v>
      </c>
      <c r="E15" s="359">
        <v>0.28515791395362994</v>
      </c>
      <c r="F15" s="359">
        <v>0.24514979757085018</v>
      </c>
      <c r="G15" s="359">
        <v>0.19722497522299307</v>
      </c>
      <c r="H15" s="294">
        <v>0.16717269298003495</v>
      </c>
      <c r="I15" s="309">
        <v>0.25087759462759462</v>
      </c>
      <c r="J15" s="294">
        <v>0.23635003739715782</v>
      </c>
      <c r="K15" s="286">
        <v>0.24841551527443276</v>
      </c>
      <c r="L15" s="358">
        <v>0.37871956717763744</v>
      </c>
      <c r="M15" s="359">
        <v>0.22547108512020797</v>
      </c>
      <c r="N15" s="359">
        <v>0.2114814691485466</v>
      </c>
      <c r="O15" s="359">
        <v>0.16049945315348157</v>
      </c>
      <c r="P15" s="294">
        <v>0.13163135976824181</v>
      </c>
      <c r="Q15" s="230">
        <v>0.21216893148527749</v>
      </c>
      <c r="R15" s="223">
        <v>0.20664217015146594</v>
      </c>
      <c r="S15" s="229">
        <v>0.21114635251472633</v>
      </c>
      <c r="T15" s="221">
        <v>0.3423399790136411</v>
      </c>
      <c r="U15" s="222">
        <v>0.18493684702947139</v>
      </c>
      <c r="V15" s="222">
        <v>0.18092139420580802</v>
      </c>
      <c r="W15" s="222">
        <v>0.12177230046948356</v>
      </c>
      <c r="X15" s="223">
        <v>0.11234089651355839</v>
      </c>
      <c r="Y15" s="230">
        <v>0.17998210405215401</v>
      </c>
      <c r="Z15" s="223">
        <v>0.17289246145186002</v>
      </c>
      <c r="AA15" s="229">
        <v>0.17864039725964409</v>
      </c>
      <c r="AB15" s="221">
        <v>0.33102793599132097</v>
      </c>
      <c r="AC15" s="222">
        <v>0.14966512107161301</v>
      </c>
      <c r="AD15" s="222">
        <v>0.15623245893050899</v>
      </c>
      <c r="AE15" s="222">
        <v>0.101276161306789</v>
      </c>
      <c r="AF15" s="223">
        <v>9.3251088534107393E-2</v>
      </c>
      <c r="AG15" s="230">
        <v>0.15592980980138799</v>
      </c>
      <c r="AH15" s="223">
        <v>0.14221556886227499</v>
      </c>
      <c r="AI15" s="229">
        <v>0.15326779184928699</v>
      </c>
      <c r="AJ15" s="221">
        <v>0.30210739030023093</v>
      </c>
      <c r="AK15" s="222">
        <v>0.10554483242674154</v>
      </c>
      <c r="AL15" s="222">
        <v>0.11033358514571986</v>
      </c>
      <c r="AM15" s="222">
        <v>8.7079831932773105E-2</v>
      </c>
      <c r="AN15" s="223">
        <v>6.258603285307883E-2</v>
      </c>
      <c r="AO15" s="230">
        <v>0.11866528938554484</v>
      </c>
      <c r="AP15" s="223">
        <v>0.11390532544378699</v>
      </c>
      <c r="AQ15" s="229">
        <v>0.11770139044908762</v>
      </c>
      <c r="AR15" s="221">
        <v>0.29198380566801618</v>
      </c>
      <c r="AS15" s="222">
        <v>8.3872126436781616E-2</v>
      </c>
      <c r="AT15" s="222">
        <v>7.9376012965964346E-2</v>
      </c>
      <c r="AU15" s="222">
        <v>6.659012629161884E-2</v>
      </c>
      <c r="AV15" s="223">
        <v>4.8164491597033142E-2</v>
      </c>
      <c r="AW15" s="230">
        <v>9.3968468251289738E-2</v>
      </c>
      <c r="AX15" s="223">
        <v>0.10113739175390979</v>
      </c>
      <c r="AY15" s="229">
        <v>9.5498315790199531E-2</v>
      </c>
      <c r="AZ15" s="366">
        <v>0.26653557382910265</v>
      </c>
      <c r="BA15" s="222">
        <v>7.1349963316214224E-2</v>
      </c>
      <c r="BB15" s="222">
        <v>8.3187781794548943E-2</v>
      </c>
      <c r="BC15" s="222">
        <v>5.3440780405047177E-2</v>
      </c>
      <c r="BD15" s="223">
        <v>4.0309067212809538E-2</v>
      </c>
      <c r="BE15" s="230">
        <v>8.5723609071626697E-2</v>
      </c>
      <c r="BF15" s="223">
        <v>8.652266504411317E-2</v>
      </c>
      <c r="BG15" s="30">
        <v>8.5892569958185894E-2</v>
      </c>
    </row>
    <row r="16" spans="1:59" s="6" customFormat="1" x14ac:dyDescent="0.35">
      <c r="A16" s="81" t="s">
        <v>549</v>
      </c>
      <c r="B16" s="2812"/>
      <c r="C16" s="1030" t="s">
        <v>554</v>
      </c>
      <c r="D16" s="140">
        <v>305</v>
      </c>
      <c r="E16" s="141">
        <v>437</v>
      </c>
      <c r="F16" s="141">
        <v>711</v>
      </c>
      <c r="G16" s="141">
        <v>210</v>
      </c>
      <c r="H16" s="142">
        <v>179</v>
      </c>
      <c r="I16" s="171">
        <v>1842</v>
      </c>
      <c r="J16" s="172">
        <v>313</v>
      </c>
      <c r="K16" s="298">
        <v>2155</v>
      </c>
      <c r="L16" s="125">
        <v>259</v>
      </c>
      <c r="M16" s="126">
        <v>307</v>
      </c>
      <c r="N16" s="126">
        <v>627</v>
      </c>
      <c r="O16" s="126">
        <v>175</v>
      </c>
      <c r="P16" s="127">
        <v>138</v>
      </c>
      <c r="Q16" s="165">
        <v>1506</v>
      </c>
      <c r="R16" s="149">
        <v>321</v>
      </c>
      <c r="S16" s="9">
        <v>1827</v>
      </c>
      <c r="T16" s="125">
        <v>222</v>
      </c>
      <c r="U16" s="126">
        <v>254</v>
      </c>
      <c r="V16" s="126">
        <v>520</v>
      </c>
      <c r="W16" s="126">
        <v>136</v>
      </c>
      <c r="X16" s="249">
        <v>119</v>
      </c>
      <c r="Y16" s="165">
        <v>1251</v>
      </c>
      <c r="Z16" s="149">
        <v>281</v>
      </c>
      <c r="AA16" s="158">
        <v>1532</v>
      </c>
      <c r="AB16" s="125">
        <v>217</v>
      </c>
      <c r="AC16" s="126">
        <v>178</v>
      </c>
      <c r="AD16" s="126">
        <v>414</v>
      </c>
      <c r="AE16" s="126">
        <v>93</v>
      </c>
      <c r="AF16" s="249">
        <v>100</v>
      </c>
      <c r="AG16" s="165">
        <v>1002</v>
      </c>
      <c r="AH16" s="149">
        <v>219</v>
      </c>
      <c r="AI16" s="158">
        <v>1221</v>
      </c>
      <c r="AJ16" s="341"/>
      <c r="AK16" s="342"/>
      <c r="AL16" s="342"/>
      <c r="AM16" s="342"/>
      <c r="AN16" s="1018"/>
      <c r="AO16" s="165">
        <v>789</v>
      </c>
      <c r="AP16" s="149">
        <v>183</v>
      </c>
      <c r="AQ16" s="158">
        <v>981</v>
      </c>
      <c r="AR16" s="341"/>
      <c r="AS16" s="342"/>
      <c r="AT16" s="342"/>
      <c r="AU16" s="342"/>
      <c r="AV16" s="1018"/>
      <c r="AW16" s="165">
        <v>532</v>
      </c>
      <c r="AX16" s="149">
        <v>158</v>
      </c>
      <c r="AY16" s="1674">
        <v>690</v>
      </c>
      <c r="AZ16" s="341"/>
      <c r="BA16" s="342"/>
      <c r="BB16" s="342"/>
      <c r="BC16" s="342"/>
      <c r="BD16" s="1018"/>
      <c r="BE16" s="165">
        <v>453</v>
      </c>
      <c r="BF16" s="149">
        <v>120</v>
      </c>
      <c r="BG16" s="1887">
        <v>573</v>
      </c>
    </row>
    <row r="17" spans="1:61" s="6" customFormat="1" ht="31" x14ac:dyDescent="0.35">
      <c r="A17" s="81" t="s">
        <v>552</v>
      </c>
      <c r="B17" s="2812"/>
      <c r="C17" s="1030" t="s">
        <v>555</v>
      </c>
      <c r="D17" s="1451">
        <v>0.37423312883435583</v>
      </c>
      <c r="E17" s="1452">
        <v>0.28998009289980092</v>
      </c>
      <c r="F17" s="1452">
        <v>0.27127050743990844</v>
      </c>
      <c r="G17" s="1452">
        <v>0.22580645161290322</v>
      </c>
      <c r="H17" s="1453">
        <v>0.18861959957850369</v>
      </c>
      <c r="I17" s="1240">
        <v>0.27000879507475811</v>
      </c>
      <c r="J17" s="1453">
        <v>0.24376947040498442</v>
      </c>
      <c r="K17" s="2268">
        <v>0.26621371216800493</v>
      </c>
      <c r="L17" s="1451">
        <v>0.38370370370370366</v>
      </c>
      <c r="M17" s="1452">
        <v>0.25330033003300334</v>
      </c>
      <c r="N17" s="1452">
        <v>0.24096848578016905</v>
      </c>
      <c r="O17" s="1452">
        <v>0.18440463645943095</v>
      </c>
      <c r="P17" s="1453">
        <v>0.14870689655172409</v>
      </c>
      <c r="Q17" s="1257">
        <v>0.23656927426955701</v>
      </c>
      <c r="R17" s="1238">
        <v>0.23143475126171592</v>
      </c>
      <c r="S17" s="1277">
        <v>0.23565071585192829</v>
      </c>
      <c r="T17" s="1256">
        <v>0.35238095238095241</v>
      </c>
      <c r="U17" s="1235">
        <v>0.22202797202797203</v>
      </c>
      <c r="V17" s="1235">
        <v>0.20933977455716588</v>
      </c>
      <c r="W17" s="1235">
        <v>0.15212527964205816</v>
      </c>
      <c r="X17" s="1238">
        <v>0.12768240343347639</v>
      </c>
      <c r="Y17" s="1257">
        <v>0.20562130177514792</v>
      </c>
      <c r="Z17" s="1238">
        <v>0.19929078014184398</v>
      </c>
      <c r="AA17" s="1277">
        <v>0.20443021083533494</v>
      </c>
      <c r="AB17" s="1256">
        <v>0.33800000000000002</v>
      </c>
      <c r="AC17" s="1235">
        <v>0.17499999999999999</v>
      </c>
      <c r="AD17" s="1235">
        <v>0.17699999999999999</v>
      </c>
      <c r="AE17" s="1235">
        <v>0.11200000000000002</v>
      </c>
      <c r="AF17" s="1238">
        <v>0.109</v>
      </c>
      <c r="AG17" s="1257">
        <v>0.17399999999999999</v>
      </c>
      <c r="AH17" s="1238">
        <v>0.16400000000000003</v>
      </c>
      <c r="AI17" s="1277">
        <v>0.17243327213670387</v>
      </c>
      <c r="AJ17" s="2269"/>
      <c r="AK17" s="2270"/>
      <c r="AL17" s="2270"/>
      <c r="AM17" s="2270"/>
      <c r="AN17" s="2271"/>
      <c r="AO17" s="1257">
        <v>0.14734121122599705</v>
      </c>
      <c r="AP17" s="1238">
        <v>0.13616071428571427</v>
      </c>
      <c r="AQ17" s="1277">
        <v>0.14693327342170301</v>
      </c>
      <c r="AR17" s="2269"/>
      <c r="AS17" s="2270"/>
      <c r="AT17" s="2270"/>
      <c r="AU17" s="2270"/>
      <c r="AV17" s="2271"/>
      <c r="AW17" s="1257">
        <v>0.10199999999999998</v>
      </c>
      <c r="AX17" s="1238">
        <v>0.11</v>
      </c>
      <c r="AY17" s="2268">
        <v>0.10355695632597929</v>
      </c>
      <c r="AZ17" s="2272"/>
      <c r="BA17" s="2270"/>
      <c r="BB17" s="2270"/>
      <c r="BC17" s="2270"/>
      <c r="BD17" s="2271"/>
      <c r="BE17" s="1257">
        <v>8.7999999999999995E-2</v>
      </c>
      <c r="BF17" s="1238">
        <v>0.09</v>
      </c>
      <c r="BG17" s="2273">
        <v>8.8412282055238392E-2</v>
      </c>
    </row>
    <row r="18" spans="1:61" s="6" customFormat="1" x14ac:dyDescent="0.35">
      <c r="A18" s="81" t="s">
        <v>549</v>
      </c>
      <c r="B18" s="2812" t="s">
        <v>1735</v>
      </c>
      <c r="C18" s="1043" t="s">
        <v>557</v>
      </c>
      <c r="D18" s="140">
        <v>490.33333333333331</v>
      </c>
      <c r="E18" s="141">
        <v>978.91666666666663</v>
      </c>
      <c r="F18" s="141">
        <v>1942.1666666666667</v>
      </c>
      <c r="G18" s="141">
        <v>742.5</v>
      </c>
      <c r="H18" s="142">
        <v>754.33333333333337</v>
      </c>
      <c r="I18" s="171">
        <v>4908.25</v>
      </c>
      <c r="J18" s="172">
        <v>1021</v>
      </c>
      <c r="K18" s="298">
        <v>5929.25</v>
      </c>
      <c r="L18" s="125">
        <v>401.91666666666669</v>
      </c>
      <c r="M18" s="126">
        <v>894</v>
      </c>
      <c r="N18" s="126">
        <v>1973.3333333333333</v>
      </c>
      <c r="O18" s="126">
        <v>767.58333333333337</v>
      </c>
      <c r="P18" s="127">
        <v>799.33333333333337</v>
      </c>
      <c r="Q18" s="165">
        <v>4836.166666666667</v>
      </c>
      <c r="R18" s="149">
        <v>1112.8333333333333</v>
      </c>
      <c r="S18" s="9">
        <v>5949</v>
      </c>
      <c r="T18" s="125">
        <v>417.83333333333331</v>
      </c>
      <c r="U18" s="126">
        <v>871.16666666666663</v>
      </c>
      <c r="V18" s="126">
        <v>1972</v>
      </c>
      <c r="W18" s="126">
        <v>748.25</v>
      </c>
      <c r="X18" s="249">
        <v>802</v>
      </c>
      <c r="Y18" s="165">
        <v>4811.25</v>
      </c>
      <c r="Z18" s="149">
        <v>1143.3333333333333</v>
      </c>
      <c r="AA18" s="158">
        <v>5954.583333333333</v>
      </c>
      <c r="AB18" s="125">
        <v>411.08333333333337</v>
      </c>
      <c r="AC18" s="126">
        <v>825.25</v>
      </c>
      <c r="AD18" s="126">
        <v>1878.9999999999998</v>
      </c>
      <c r="AE18" s="126">
        <v>733.58333333333337</v>
      </c>
      <c r="AF18" s="249">
        <v>833</v>
      </c>
      <c r="AG18" s="165">
        <v>4681.9166666666661</v>
      </c>
      <c r="AH18" s="149">
        <v>1146</v>
      </c>
      <c r="AI18" s="158">
        <v>5827.9166666666661</v>
      </c>
      <c r="AJ18" s="125">
        <v>402.91666666666674</v>
      </c>
      <c r="AK18" s="126">
        <v>849.58333333333337</v>
      </c>
      <c r="AL18" s="126">
        <v>1864.6666666666665</v>
      </c>
      <c r="AM18" s="126">
        <v>724.25</v>
      </c>
      <c r="AN18" s="249">
        <v>851.25</v>
      </c>
      <c r="AO18" s="165">
        <v>4692.6666666666661</v>
      </c>
      <c r="AP18" s="149">
        <v>1198</v>
      </c>
      <c r="AQ18" s="158">
        <v>5890.6666666666661</v>
      </c>
      <c r="AR18" s="125">
        <v>364.33333333333331</v>
      </c>
      <c r="AS18" s="126">
        <v>850.16666666666674</v>
      </c>
      <c r="AT18" s="126">
        <v>1893.4166666666667</v>
      </c>
      <c r="AU18" s="126">
        <v>745.25</v>
      </c>
      <c r="AV18" s="249">
        <v>844.83333333333337</v>
      </c>
      <c r="AW18" s="165">
        <v>4698</v>
      </c>
      <c r="AX18" s="149">
        <v>1264.4545454545455</v>
      </c>
      <c r="AY18" s="158">
        <v>5962.454545454546</v>
      </c>
      <c r="AZ18" s="125">
        <v>341.91666666666669</v>
      </c>
      <c r="BA18" s="126">
        <v>843.83333333333326</v>
      </c>
      <c r="BB18" s="126">
        <v>1880.9166666666665</v>
      </c>
      <c r="BC18" s="126">
        <v>743.91666666666663</v>
      </c>
      <c r="BD18" s="249">
        <v>859.08333333333337</v>
      </c>
      <c r="BE18" s="165">
        <v>4669.6666666666661</v>
      </c>
      <c r="BF18" s="149">
        <v>1251.0833333333333</v>
      </c>
      <c r="BG18" s="13">
        <v>5920.7499999999991</v>
      </c>
    </row>
    <row r="19" spans="1:61" s="46" customFormat="1" ht="31" x14ac:dyDescent="0.35">
      <c r="A19" s="927" t="s">
        <v>333</v>
      </c>
      <c r="B19" s="2812"/>
      <c r="C19" s="1030" t="s">
        <v>558</v>
      </c>
      <c r="D19" s="358">
        <v>0.62943945228925968</v>
      </c>
      <c r="E19" s="359">
        <v>0.71484208604637001</v>
      </c>
      <c r="F19" s="359">
        <v>0.7548502024291498</v>
      </c>
      <c r="G19" s="359">
        <v>0.80277502477700691</v>
      </c>
      <c r="H19" s="294">
        <v>0.83282730701996499</v>
      </c>
      <c r="I19" s="309">
        <v>0.74912240537240538</v>
      </c>
      <c r="J19" s="294">
        <v>0.76364996260284224</v>
      </c>
      <c r="K19" s="286">
        <v>0.75158448472556716</v>
      </c>
      <c r="L19" s="358">
        <v>0.62128043282236256</v>
      </c>
      <c r="M19" s="359">
        <v>0.77452891487979203</v>
      </c>
      <c r="N19" s="359">
        <v>0.7885185308514534</v>
      </c>
      <c r="O19" s="359">
        <v>0.83950054684651843</v>
      </c>
      <c r="P19" s="294">
        <v>0.86836864023175819</v>
      </c>
      <c r="Q19" s="230">
        <v>0.78783106851472251</v>
      </c>
      <c r="R19" s="223">
        <v>0.79341690927455288</v>
      </c>
      <c r="S19" s="229">
        <v>0.78893100666394067</v>
      </c>
      <c r="T19" s="358">
        <v>0.65766002098635878</v>
      </c>
      <c r="U19" s="359">
        <v>0.81506315297052867</v>
      </c>
      <c r="V19" s="359">
        <v>0.81907860579419189</v>
      </c>
      <c r="W19" s="359">
        <v>0.87822769953051638</v>
      </c>
      <c r="X19" s="294">
        <v>0.88765910348644161</v>
      </c>
      <c r="Y19" s="230">
        <v>0.82001789594784613</v>
      </c>
      <c r="Z19" s="223">
        <v>0.82710753854814001</v>
      </c>
      <c r="AA19" s="286">
        <v>0.8213596027403558</v>
      </c>
      <c r="AB19" s="358">
        <v>0.66897206400867903</v>
      </c>
      <c r="AC19" s="359">
        <v>0.85033487892838711</v>
      </c>
      <c r="AD19" s="359">
        <v>0.84376754106949103</v>
      </c>
      <c r="AE19" s="359">
        <v>0.89872383869321093</v>
      </c>
      <c r="AF19" s="294">
        <v>0.90674891146589265</v>
      </c>
      <c r="AG19" s="309">
        <v>0.84407019019861196</v>
      </c>
      <c r="AH19" s="294">
        <v>0.85778443113772496</v>
      </c>
      <c r="AI19" s="286">
        <v>0.84673220815071304</v>
      </c>
      <c r="AJ19" s="358">
        <v>0.69789260969976907</v>
      </c>
      <c r="AK19" s="359">
        <v>0.89445516757325849</v>
      </c>
      <c r="AL19" s="359">
        <v>0.88966641485428011</v>
      </c>
      <c r="AM19" s="359">
        <v>0.91292016806722687</v>
      </c>
      <c r="AN19" s="294">
        <v>0.93741396714692116</v>
      </c>
      <c r="AO19" s="309">
        <v>0.88133471061445523</v>
      </c>
      <c r="AP19" s="294">
        <v>0.88609467455621305</v>
      </c>
      <c r="AQ19" s="286">
        <v>0.88229860955091244</v>
      </c>
      <c r="AR19" s="358">
        <v>0.70801619433198382</v>
      </c>
      <c r="AS19" s="359">
        <v>0.91612787356321834</v>
      </c>
      <c r="AT19" s="359">
        <v>0.92062398703403558</v>
      </c>
      <c r="AU19" s="359">
        <v>0.93340987370838124</v>
      </c>
      <c r="AV19" s="294">
        <v>0.95183550840296693</v>
      </c>
      <c r="AW19" s="309">
        <v>0.90603153174871021</v>
      </c>
      <c r="AX19" s="294">
        <v>0.89886260824609021</v>
      </c>
      <c r="AY19" s="286">
        <v>0.90450168420980048</v>
      </c>
      <c r="AZ19" s="367">
        <v>0.73346442617089735</v>
      </c>
      <c r="BA19" s="359">
        <v>0.92865003668378576</v>
      </c>
      <c r="BB19" s="359">
        <v>0.916812218205451</v>
      </c>
      <c r="BC19" s="359">
        <v>0.94655921959495293</v>
      </c>
      <c r="BD19" s="294">
        <v>0.95969093278719042</v>
      </c>
      <c r="BE19" s="309">
        <v>0.91427639092837321</v>
      </c>
      <c r="BF19" s="294">
        <v>0.9134773349558869</v>
      </c>
      <c r="BG19" s="313">
        <v>0.91410743004181416</v>
      </c>
    </row>
    <row r="20" spans="1:61" s="46" customFormat="1" x14ac:dyDescent="0.35">
      <c r="A20" s="81" t="s">
        <v>549</v>
      </c>
      <c r="B20" s="2812"/>
      <c r="C20" s="1030" t="s">
        <v>559</v>
      </c>
      <c r="D20" s="140">
        <v>510</v>
      </c>
      <c r="E20" s="141">
        <v>1070</v>
      </c>
      <c r="F20" s="141">
        <v>1910</v>
      </c>
      <c r="G20" s="141">
        <v>720</v>
      </c>
      <c r="H20" s="142">
        <v>770</v>
      </c>
      <c r="I20" s="171">
        <v>4980</v>
      </c>
      <c r="J20" s="172">
        <v>960</v>
      </c>
      <c r="K20" s="298">
        <v>5940</v>
      </c>
      <c r="L20" s="140">
        <v>416</v>
      </c>
      <c r="M20" s="141">
        <v>905</v>
      </c>
      <c r="N20" s="141">
        <v>1975</v>
      </c>
      <c r="O20" s="141">
        <v>774</v>
      </c>
      <c r="P20" s="142">
        <v>790</v>
      </c>
      <c r="Q20" s="165">
        <v>4860</v>
      </c>
      <c r="R20" s="149">
        <v>1066</v>
      </c>
      <c r="S20" s="9">
        <v>5926</v>
      </c>
      <c r="T20" s="140">
        <v>408</v>
      </c>
      <c r="U20" s="141">
        <v>890</v>
      </c>
      <c r="V20" s="141">
        <v>1964</v>
      </c>
      <c r="W20" s="141">
        <v>758</v>
      </c>
      <c r="X20" s="276">
        <v>813</v>
      </c>
      <c r="Y20" s="165">
        <v>4833</v>
      </c>
      <c r="Z20" s="149">
        <v>1129</v>
      </c>
      <c r="AA20" s="300">
        <v>5962</v>
      </c>
      <c r="AB20" s="140">
        <v>428</v>
      </c>
      <c r="AC20" s="141">
        <v>840</v>
      </c>
      <c r="AD20" s="141">
        <v>1928</v>
      </c>
      <c r="AE20" s="141">
        <v>740</v>
      </c>
      <c r="AF20" s="276">
        <v>814</v>
      </c>
      <c r="AG20" s="171">
        <v>4750</v>
      </c>
      <c r="AH20" s="308"/>
      <c r="AI20" s="305"/>
      <c r="AJ20" s="341"/>
      <c r="AK20" s="342"/>
      <c r="AL20" s="342"/>
      <c r="AM20" s="342"/>
      <c r="AN20" s="1018"/>
      <c r="AO20" s="307"/>
      <c r="AP20" s="308"/>
      <c r="AQ20" s="305"/>
      <c r="AR20" s="341"/>
      <c r="AS20" s="342"/>
      <c r="AT20" s="342"/>
      <c r="AU20" s="342"/>
      <c r="AV20" s="1018"/>
      <c r="AW20" s="307"/>
      <c r="AX20" s="308"/>
      <c r="AY20" s="305"/>
      <c r="AZ20" s="341"/>
      <c r="BA20" s="342"/>
      <c r="BB20" s="342"/>
      <c r="BC20" s="342"/>
      <c r="BD20" s="1018"/>
      <c r="BE20" s="307"/>
      <c r="BF20" s="308"/>
      <c r="BG20" s="312"/>
    </row>
    <row r="21" spans="1:61" s="6" customFormat="1" ht="31" x14ac:dyDescent="0.35">
      <c r="A21" s="1038" t="s">
        <v>333</v>
      </c>
      <c r="B21" s="2812"/>
      <c r="C21" s="1005" t="s">
        <v>560</v>
      </c>
      <c r="D21" s="358">
        <v>0.62576687116564411</v>
      </c>
      <c r="E21" s="359">
        <v>0.71001990710019913</v>
      </c>
      <c r="F21" s="359">
        <v>0.72872949256009156</v>
      </c>
      <c r="G21" s="359">
        <v>0.77419354838709675</v>
      </c>
      <c r="H21" s="294">
        <v>0.81138040042149628</v>
      </c>
      <c r="I21" s="309">
        <v>0.72999120492524194</v>
      </c>
      <c r="J21" s="294">
        <v>0.75623052959501558</v>
      </c>
      <c r="K21" s="286">
        <v>0.73378628783199507</v>
      </c>
      <c r="L21" s="358">
        <v>0.61629629629629634</v>
      </c>
      <c r="M21" s="359">
        <v>0.74669966996699666</v>
      </c>
      <c r="N21" s="359">
        <v>0.75903151421983095</v>
      </c>
      <c r="O21" s="359">
        <v>0.81559536354056905</v>
      </c>
      <c r="P21" s="294">
        <v>0.85129310344827591</v>
      </c>
      <c r="Q21" s="309">
        <v>0.76343072573044302</v>
      </c>
      <c r="R21" s="223">
        <v>0.76856524873828402</v>
      </c>
      <c r="S21" s="1597">
        <v>0.76434928414807168</v>
      </c>
      <c r="T21" s="358">
        <v>0.64761904761904765</v>
      </c>
      <c r="U21" s="359">
        <v>0.77797202797202802</v>
      </c>
      <c r="V21" s="359">
        <v>0.7906602254428341</v>
      </c>
      <c r="W21" s="359">
        <v>0.84787472035794187</v>
      </c>
      <c r="X21" s="294">
        <v>0.87231759656652363</v>
      </c>
      <c r="Y21" s="309">
        <v>0.79437869822485208</v>
      </c>
      <c r="Z21" s="223">
        <v>0.80070921985815602</v>
      </c>
      <c r="AA21" s="301">
        <v>0.79556978916466503</v>
      </c>
      <c r="AB21" s="358">
        <v>0.66356589147286826</v>
      </c>
      <c r="AC21" s="359">
        <v>0.825147347740668</v>
      </c>
      <c r="AD21" s="359">
        <v>0.82322801024765158</v>
      </c>
      <c r="AE21" s="359">
        <v>0.88835534213685474</v>
      </c>
      <c r="AF21" s="294">
        <v>0.89059080962800874</v>
      </c>
      <c r="AG21" s="309">
        <v>0.82579972183588313</v>
      </c>
      <c r="AH21" s="308"/>
      <c r="AI21" s="305"/>
      <c r="AJ21" s="341"/>
      <c r="AK21" s="342"/>
      <c r="AL21" s="342"/>
      <c r="AM21" s="342"/>
      <c r="AN21" s="343"/>
      <c r="AO21" s="307"/>
      <c r="AP21" s="308"/>
      <c r="AQ21" s="305"/>
      <c r="AR21" s="341"/>
      <c r="AS21" s="342"/>
      <c r="AT21" s="342"/>
      <c r="AU21" s="342"/>
      <c r="AV21" s="343"/>
      <c r="AW21" s="307"/>
      <c r="AX21" s="308"/>
      <c r="AY21" s="305"/>
      <c r="AZ21" s="365"/>
      <c r="BA21" s="342"/>
      <c r="BB21" s="342"/>
      <c r="BC21" s="342"/>
      <c r="BD21" s="343"/>
      <c r="BE21" s="307"/>
      <c r="BF21" s="308"/>
      <c r="BG21" s="312"/>
    </row>
    <row r="22" spans="1:61" s="6" customFormat="1" x14ac:dyDescent="0.35">
      <c r="A22" s="1039" t="s">
        <v>549</v>
      </c>
      <c r="B22" s="2822" t="s">
        <v>1733</v>
      </c>
      <c r="C22" s="1041" t="s">
        <v>528</v>
      </c>
      <c r="D22" s="762">
        <v>779</v>
      </c>
      <c r="E22" s="764">
        <v>1369.4166666666665</v>
      </c>
      <c r="F22" s="764">
        <v>2572.916666666667</v>
      </c>
      <c r="G22" s="764">
        <v>924.91666666666663</v>
      </c>
      <c r="H22" s="767">
        <v>905.75</v>
      </c>
      <c r="I22" s="2274">
        <v>6552.0000000000009</v>
      </c>
      <c r="J22" s="2275">
        <v>1337</v>
      </c>
      <c r="K22" s="2276">
        <v>7889.0000000000009</v>
      </c>
      <c r="L22" s="1042">
        <v>646.91666666666663</v>
      </c>
      <c r="M22" s="1031">
        <v>1154.25</v>
      </c>
      <c r="N22" s="1031">
        <v>2502.5833333333335</v>
      </c>
      <c r="O22" s="1031">
        <v>914.33333333333337</v>
      </c>
      <c r="P22" s="1339">
        <v>920.5</v>
      </c>
      <c r="Q22" s="1033">
        <v>6138.583333333333</v>
      </c>
      <c r="R22" s="1034">
        <v>1402</v>
      </c>
      <c r="S22" s="1672">
        <v>7540.583333333333</v>
      </c>
      <c r="T22" s="1042">
        <v>635.33333333333337</v>
      </c>
      <c r="U22" s="1031">
        <v>1068.8333333333333</v>
      </c>
      <c r="V22" s="1031">
        <v>2407.5833333333335</v>
      </c>
      <c r="W22" s="1031">
        <v>852</v>
      </c>
      <c r="X22" s="1032">
        <v>903.5</v>
      </c>
      <c r="Y22" s="1033">
        <v>5867.25</v>
      </c>
      <c r="Z22" s="1034">
        <v>1382.4166666666667</v>
      </c>
      <c r="AA22" s="1037">
        <v>7249.666666666667</v>
      </c>
      <c r="AB22" s="1042">
        <v>614.5</v>
      </c>
      <c r="AC22" s="1031">
        <v>970.5</v>
      </c>
      <c r="AD22" s="1031">
        <v>2226.9166666666665</v>
      </c>
      <c r="AE22" s="1031">
        <v>816.25</v>
      </c>
      <c r="AF22" s="1032">
        <v>918.66666666666663</v>
      </c>
      <c r="AG22" s="1033">
        <v>5546.833333333333</v>
      </c>
      <c r="AH22" s="1034">
        <v>1336</v>
      </c>
      <c r="AI22" s="1037">
        <v>6882.833333333333</v>
      </c>
      <c r="AJ22" s="1042">
        <v>577.33333333333337</v>
      </c>
      <c r="AK22" s="1031">
        <v>949.83333333333337</v>
      </c>
      <c r="AL22" s="1031">
        <v>2095.9166666666665</v>
      </c>
      <c r="AM22" s="1031">
        <v>793.33333333333337</v>
      </c>
      <c r="AN22" s="1032">
        <v>908.08333333333337</v>
      </c>
      <c r="AO22" s="1033">
        <v>5324.4999999999991</v>
      </c>
      <c r="AP22" s="1034">
        <v>1352</v>
      </c>
      <c r="AQ22" s="1037">
        <v>6676.4999999999991</v>
      </c>
      <c r="AR22" s="1042">
        <v>514.58333333333337</v>
      </c>
      <c r="AS22" s="1031">
        <v>928</v>
      </c>
      <c r="AT22" s="1031">
        <v>2056.6666666666665</v>
      </c>
      <c r="AU22" s="1031">
        <v>798.41666666666663</v>
      </c>
      <c r="AV22" s="1032">
        <v>887.58333333333337</v>
      </c>
      <c r="AW22" s="1033">
        <v>5185.25</v>
      </c>
      <c r="AX22" s="1034">
        <v>1406.7272727272727</v>
      </c>
      <c r="AY22" s="1037">
        <v>6591.977272727273</v>
      </c>
      <c r="AZ22" s="1042">
        <v>466.16666666666663</v>
      </c>
      <c r="BA22" s="1031">
        <v>908.66666666666674</v>
      </c>
      <c r="BB22" s="1031">
        <v>2051.583333333333</v>
      </c>
      <c r="BC22" s="1031">
        <v>785.91666666666674</v>
      </c>
      <c r="BD22" s="1032">
        <v>895.16666666666663</v>
      </c>
      <c r="BE22" s="1033">
        <v>5107.5</v>
      </c>
      <c r="BF22" s="1034">
        <v>1369.5833333333335</v>
      </c>
      <c r="BG22" s="768">
        <v>6477.0833333333339</v>
      </c>
    </row>
    <row r="23" spans="1:61" s="6" customFormat="1" ht="31" x14ac:dyDescent="0.35">
      <c r="A23" s="81" t="s">
        <v>333</v>
      </c>
      <c r="B23" s="2822"/>
      <c r="C23" s="1030" t="s">
        <v>562</v>
      </c>
      <c r="D23" s="358">
        <v>0.19234172136375793</v>
      </c>
      <c r="E23" s="359">
        <v>0.18172295879877287</v>
      </c>
      <c r="F23" s="359">
        <v>0.29633077713046235</v>
      </c>
      <c r="G23" s="359">
        <v>0.35807996355643507</v>
      </c>
      <c r="H23" s="294">
        <v>0.3218918438666114</v>
      </c>
      <c r="I23" s="309">
        <v>0.25528704158184462</v>
      </c>
      <c r="J23" s="294">
        <v>0.69782608695652171</v>
      </c>
      <c r="K23" s="286">
        <v>0.29156222696993822</v>
      </c>
      <c r="L23" s="358">
        <v>0.12544843411654438</v>
      </c>
      <c r="M23" s="359">
        <v>0.15055650798467976</v>
      </c>
      <c r="N23" s="359">
        <v>0.27457165322654381</v>
      </c>
      <c r="O23" s="359">
        <v>0.3435906348691885</v>
      </c>
      <c r="P23" s="294">
        <v>0.29671215214354785</v>
      </c>
      <c r="Q23" s="230">
        <v>0.22159882000877032</v>
      </c>
      <c r="R23" s="223">
        <v>0.69999999999999984</v>
      </c>
      <c r="S23" s="229">
        <v>0.25385107427955622</v>
      </c>
      <c r="T23" s="221">
        <v>7.8269528883961118E-2</v>
      </c>
      <c r="U23" s="222">
        <v>0.14242045258079605</v>
      </c>
      <c r="V23" s="222">
        <v>0.28469368650289217</v>
      </c>
      <c r="W23" s="222">
        <v>0.39418697586799978</v>
      </c>
      <c r="X23" s="223">
        <v>0.30285762172127711</v>
      </c>
      <c r="Y23" s="230">
        <v>0.20077208582769274</v>
      </c>
      <c r="Z23" s="223">
        <v>0.72652364147950999</v>
      </c>
      <c r="AA23" s="229">
        <v>0.23291027921015262</v>
      </c>
      <c r="AB23" s="221">
        <v>8.2969717809508195E-2</v>
      </c>
      <c r="AC23" s="222">
        <v>0.14757601332481302</v>
      </c>
      <c r="AD23" s="222">
        <v>0.310608462843666</v>
      </c>
      <c r="AE23" s="222">
        <v>0.38399100682477294</v>
      </c>
      <c r="AF23" s="223">
        <v>0.499162327371519</v>
      </c>
      <c r="AG23" s="230">
        <v>0.220828936135156</v>
      </c>
      <c r="AH23" s="223">
        <v>0.71329418045915605</v>
      </c>
      <c r="AI23" s="229">
        <v>0.25500252502305598</v>
      </c>
      <c r="AJ23" s="221">
        <v>0.15726047357752673</v>
      </c>
      <c r="AK23" s="222">
        <v>0.14758924083117839</v>
      </c>
      <c r="AL23" s="222">
        <v>0.30113265989689336</v>
      </c>
      <c r="AM23" s="222">
        <v>0.41436421404401325</v>
      </c>
      <c r="AN23" s="223">
        <v>0.37896437178474102</v>
      </c>
      <c r="AO23" s="230">
        <v>0.24906725562693996</v>
      </c>
      <c r="AP23" s="223">
        <v>0.72299465240641714</v>
      </c>
      <c r="AQ23" s="229">
        <v>0.28718896000706645</v>
      </c>
      <c r="AR23" s="221">
        <v>0.16797099202171795</v>
      </c>
      <c r="AS23" s="222">
        <v>0.13812848565704366</v>
      </c>
      <c r="AT23" s="222">
        <v>0.23869002892850985</v>
      </c>
      <c r="AU23" s="222">
        <v>0.38337254809050181</v>
      </c>
      <c r="AV23" s="223">
        <v>0.33708370471037052</v>
      </c>
      <c r="AW23" s="230">
        <v>0.22433257299043205</v>
      </c>
      <c r="AX23" s="223">
        <v>0.70030774800868945</v>
      </c>
      <c r="AY23" s="229">
        <v>0.26238973692804102</v>
      </c>
      <c r="AZ23" s="366">
        <v>9.1271006689508882E-2</v>
      </c>
      <c r="BA23" s="222">
        <v>0.1779083047805515</v>
      </c>
      <c r="BB23" s="222">
        <v>0.40168053516071134</v>
      </c>
      <c r="BC23" s="222">
        <v>0.15387502039484419</v>
      </c>
      <c r="BD23" s="223">
        <v>0.17526513297438406</v>
      </c>
      <c r="BE23" s="230">
        <v>0.26269999999999999</v>
      </c>
      <c r="BF23" s="223">
        <v>0.68665134739920619</v>
      </c>
      <c r="BG23" s="30">
        <v>0.30216726466500848</v>
      </c>
    </row>
    <row r="24" spans="1:61" s="6" customFormat="1" x14ac:dyDescent="0.35">
      <c r="A24" s="81" t="s">
        <v>549</v>
      </c>
      <c r="B24" s="2822"/>
      <c r="C24" s="1030" t="s">
        <v>563</v>
      </c>
      <c r="D24" s="140">
        <v>815</v>
      </c>
      <c r="E24" s="141">
        <v>1507</v>
      </c>
      <c r="F24" s="141">
        <v>2621</v>
      </c>
      <c r="G24" s="141">
        <v>930</v>
      </c>
      <c r="H24" s="142">
        <v>949</v>
      </c>
      <c r="I24" s="171">
        <v>6822</v>
      </c>
      <c r="J24" s="172">
        <v>1273</v>
      </c>
      <c r="K24" s="298">
        <v>8095</v>
      </c>
      <c r="L24" s="125">
        <v>675</v>
      </c>
      <c r="M24" s="126">
        <v>1212</v>
      </c>
      <c r="N24" s="126">
        <v>2602</v>
      </c>
      <c r="O24" s="141">
        <v>949</v>
      </c>
      <c r="P24" s="127">
        <v>928</v>
      </c>
      <c r="Q24" s="165">
        <v>6366</v>
      </c>
      <c r="R24" s="149">
        <v>1387</v>
      </c>
      <c r="S24" s="9">
        <v>7753</v>
      </c>
      <c r="T24" s="125">
        <v>630</v>
      </c>
      <c r="U24" s="126">
        <v>1144</v>
      </c>
      <c r="V24" s="126">
        <v>2484</v>
      </c>
      <c r="W24" s="126">
        <v>894</v>
      </c>
      <c r="X24" s="249">
        <v>932</v>
      </c>
      <c r="Y24" s="165">
        <v>6084</v>
      </c>
      <c r="Z24" s="149">
        <v>1410</v>
      </c>
      <c r="AA24" s="300">
        <v>7494</v>
      </c>
      <c r="AB24" s="125">
        <v>642</v>
      </c>
      <c r="AC24" s="126">
        <v>914</v>
      </c>
      <c r="AD24" s="126">
        <v>2341</v>
      </c>
      <c r="AE24" s="126">
        <v>833</v>
      </c>
      <c r="AF24" s="249">
        <v>914</v>
      </c>
      <c r="AG24" s="165">
        <v>5748</v>
      </c>
      <c r="AH24" s="149">
        <v>1333</v>
      </c>
      <c r="AI24" s="316">
        <v>7081</v>
      </c>
      <c r="AJ24" s="341"/>
      <c r="AK24" s="342"/>
      <c r="AL24" s="342"/>
      <c r="AM24" s="342"/>
      <c r="AN24" s="1018"/>
      <c r="AO24" s="165">
        <v>5416</v>
      </c>
      <c r="AP24" s="149">
        <v>1344</v>
      </c>
      <c r="AQ24" s="316">
        <v>6760</v>
      </c>
      <c r="AR24" s="341"/>
      <c r="AS24" s="342"/>
      <c r="AT24" s="342"/>
      <c r="AU24" s="342"/>
      <c r="AV24" s="1018"/>
      <c r="AW24" s="165">
        <v>5237</v>
      </c>
      <c r="AX24" s="149">
        <v>1426</v>
      </c>
      <c r="AY24" s="316">
        <v>6663</v>
      </c>
      <c r="AZ24" s="341"/>
      <c r="BA24" s="342"/>
      <c r="BB24" s="342"/>
      <c r="BC24" s="342"/>
      <c r="BD24" s="1018"/>
      <c r="BE24" s="165">
        <v>5145</v>
      </c>
      <c r="BF24" s="149">
        <v>1336</v>
      </c>
      <c r="BG24" s="317">
        <v>6481</v>
      </c>
    </row>
    <row r="25" spans="1:61" s="46" customFormat="1" ht="31" x14ac:dyDescent="0.35">
      <c r="A25" s="428" t="s">
        <v>333</v>
      </c>
      <c r="B25" s="2823"/>
      <c r="C25" s="1005" t="s">
        <v>564</v>
      </c>
      <c r="D25" s="358">
        <v>0.13587862620873625</v>
      </c>
      <c r="E25" s="359">
        <v>0.19544573819349517</v>
      </c>
      <c r="F25" s="359">
        <v>0.29148131672597866</v>
      </c>
      <c r="G25" s="359">
        <v>0.37514673077776395</v>
      </c>
      <c r="H25" s="294">
        <v>0.32917100242802638</v>
      </c>
      <c r="I25" s="309">
        <v>0.24309926981132546</v>
      </c>
      <c r="J25" s="294">
        <v>0.70176405733186331</v>
      </c>
      <c r="K25" s="286">
        <v>0.27094774139368555</v>
      </c>
      <c r="L25" s="1883"/>
      <c r="M25" s="1884"/>
      <c r="N25" s="1884"/>
      <c r="O25" s="1884"/>
      <c r="P25" s="1885"/>
      <c r="Q25" s="1886"/>
      <c r="R25" s="223">
        <v>0.72</v>
      </c>
      <c r="S25" s="287"/>
      <c r="T25" s="1282"/>
      <c r="U25" s="1283"/>
      <c r="V25" s="1283"/>
      <c r="W25" s="1283"/>
      <c r="X25" s="1284"/>
      <c r="Y25" s="1285"/>
      <c r="Z25" s="1284"/>
      <c r="AA25" s="1286"/>
      <c r="AB25" s="1282"/>
      <c r="AC25" s="1283"/>
      <c r="AD25" s="1283"/>
      <c r="AE25" s="1283"/>
      <c r="AF25" s="1284"/>
      <c r="AG25" s="1285"/>
      <c r="AH25" s="1284"/>
      <c r="AI25" s="1286"/>
      <c r="AJ25" s="1282"/>
      <c r="AK25" s="1283"/>
      <c r="AL25" s="1283"/>
      <c r="AM25" s="1283"/>
      <c r="AN25" s="1284"/>
      <c r="AO25" s="1285"/>
      <c r="AP25" s="1284"/>
      <c r="AQ25" s="1286"/>
      <c r="AR25" s="1282"/>
      <c r="AS25" s="1283"/>
      <c r="AT25" s="1283"/>
      <c r="AU25" s="1283"/>
      <c r="AV25" s="1284"/>
      <c r="AW25" s="1285"/>
      <c r="AX25" s="1284"/>
      <c r="AY25" s="1286"/>
      <c r="AZ25" s="1287"/>
      <c r="BA25" s="1283"/>
      <c r="BB25" s="1283"/>
      <c r="BC25" s="1283"/>
      <c r="BD25" s="1284"/>
      <c r="BE25" s="1285"/>
      <c r="BF25" s="1284"/>
      <c r="BG25" s="1288"/>
    </row>
    <row r="26" spans="1:61" s="488" customFormat="1" ht="24" customHeight="1" x14ac:dyDescent="0.35">
      <c r="A26" s="2770" t="s">
        <v>1736</v>
      </c>
      <c r="B26" s="2770"/>
      <c r="C26" s="2770"/>
      <c r="D26" s="122"/>
      <c r="E26" s="123"/>
      <c r="F26" s="123"/>
      <c r="G26" s="123"/>
      <c r="H26" s="124"/>
      <c r="I26" s="1847"/>
      <c r="J26" s="1846"/>
      <c r="K26" s="1848"/>
      <c r="L26" s="122"/>
      <c r="M26" s="123"/>
      <c r="N26" s="123"/>
      <c r="O26" s="123"/>
      <c r="P26" s="124"/>
      <c r="Q26" s="1847"/>
      <c r="R26" s="1846"/>
      <c r="S26" s="1848"/>
      <c r="T26" s="510"/>
      <c r="U26" s="511"/>
      <c r="V26" s="511"/>
      <c r="W26" s="511"/>
      <c r="X26" s="1015"/>
      <c r="Y26" s="585"/>
      <c r="Z26" s="1016"/>
      <c r="AA26" s="1014"/>
      <c r="AB26" s="510"/>
      <c r="AC26" s="511"/>
      <c r="AD26" s="511"/>
      <c r="AE26" s="511"/>
      <c r="AF26" s="1015"/>
      <c r="AG26" s="585"/>
      <c r="AH26" s="1016"/>
      <c r="AI26" s="1014"/>
      <c r="AJ26" s="510"/>
      <c r="AK26" s="511"/>
      <c r="AL26" s="511"/>
      <c r="AM26" s="511"/>
      <c r="AN26" s="1015"/>
      <c r="AO26" s="585"/>
      <c r="AP26" s="1016"/>
      <c r="AQ26" s="1014"/>
      <c r="AR26" s="510"/>
      <c r="AS26" s="511"/>
      <c r="AT26" s="511"/>
      <c r="AU26" s="511"/>
      <c r="AV26" s="1015"/>
      <c r="AW26" s="585"/>
      <c r="AX26" s="1016"/>
      <c r="AY26" s="1014"/>
      <c r="AZ26" s="510"/>
      <c r="BA26" s="511"/>
      <c r="BB26" s="511"/>
      <c r="BC26" s="511"/>
      <c r="BD26" s="1015"/>
      <c r="BE26" s="585"/>
      <c r="BF26" s="1016"/>
      <c r="BG26" s="1017"/>
    </row>
    <row r="27" spans="1:61" s="6" customFormat="1" x14ac:dyDescent="0.35">
      <c r="A27" s="2820" t="s">
        <v>549</v>
      </c>
      <c r="B27" s="2812" t="s">
        <v>550</v>
      </c>
      <c r="C27" s="1043" t="s">
        <v>554</v>
      </c>
      <c r="D27" s="2512">
        <v>305</v>
      </c>
      <c r="E27" s="2513">
        <v>372</v>
      </c>
      <c r="F27" s="2513">
        <v>631</v>
      </c>
      <c r="G27" s="2513">
        <v>159</v>
      </c>
      <c r="H27" s="2514">
        <v>136</v>
      </c>
      <c r="I27" s="2515">
        <v>1603</v>
      </c>
      <c r="J27" s="384">
        <v>284</v>
      </c>
      <c r="K27" s="298">
        <v>1887</v>
      </c>
      <c r="L27" s="1438">
        <f>L16-L34</f>
        <v>259</v>
      </c>
      <c r="M27" s="1439">
        <f t="shared" ref="M27:S27" si="0">M16-M34</f>
        <v>232</v>
      </c>
      <c r="N27" s="1439">
        <f t="shared" si="0"/>
        <v>522</v>
      </c>
      <c r="O27" s="1439">
        <f t="shared" si="0"/>
        <v>132</v>
      </c>
      <c r="P27" s="387">
        <f t="shared" si="0"/>
        <v>116</v>
      </c>
      <c r="Q27" s="1431">
        <f t="shared" si="0"/>
        <v>1261</v>
      </c>
      <c r="R27" s="1432">
        <f t="shared" si="0"/>
        <v>321</v>
      </c>
      <c r="S27" s="9">
        <f t="shared" si="0"/>
        <v>1582</v>
      </c>
      <c r="T27" s="1019"/>
      <c r="U27" s="1020"/>
      <c r="V27" s="1020"/>
      <c r="W27" s="1020"/>
      <c r="X27" s="1021"/>
      <c r="Y27" s="1022"/>
      <c r="Z27" s="1023"/>
      <c r="AA27" s="1024"/>
      <c r="AB27" s="1019"/>
      <c r="AC27" s="1020"/>
      <c r="AD27" s="1020"/>
      <c r="AE27" s="1020"/>
      <c r="AF27" s="1021"/>
      <c r="AG27" s="1022"/>
      <c r="AH27" s="1023"/>
      <c r="AI27" s="1024"/>
      <c r="AJ27" s="341"/>
      <c r="AK27" s="342"/>
      <c r="AL27" s="342"/>
      <c r="AM27" s="342"/>
      <c r="AN27" s="1018"/>
      <c r="AO27" s="1022"/>
      <c r="AP27" s="375"/>
      <c r="AQ27" s="1024"/>
      <c r="AR27" s="341"/>
      <c r="AS27" s="342"/>
      <c r="AT27" s="342"/>
      <c r="AU27" s="342"/>
      <c r="AV27" s="1018"/>
      <c r="AW27" s="1025"/>
      <c r="AX27" s="375"/>
      <c r="AY27" s="1026"/>
      <c r="AZ27" s="341"/>
      <c r="BA27" s="342"/>
      <c r="BB27" s="342"/>
      <c r="BC27" s="342"/>
      <c r="BD27" s="1018"/>
      <c r="BE27" s="1027"/>
      <c r="BF27" s="1028"/>
      <c r="BG27" s="1029"/>
      <c r="BH27" s="488"/>
      <c r="BI27" s="488"/>
    </row>
    <row r="28" spans="1:61" s="6" customFormat="1" ht="31" x14ac:dyDescent="0.35">
      <c r="A28" s="2820"/>
      <c r="B28" s="2812"/>
      <c r="C28" s="1030" t="s">
        <v>555</v>
      </c>
      <c r="D28" s="2281">
        <v>0.3751537515375154</v>
      </c>
      <c r="E28" s="2282">
        <v>0.26647564469914042</v>
      </c>
      <c r="F28" s="2282">
        <v>0.25169525329078579</v>
      </c>
      <c r="G28" s="2282">
        <v>0.1836027713625866</v>
      </c>
      <c r="H28" s="2283">
        <v>0.16113744075829384</v>
      </c>
      <c r="I28" s="2284">
        <v>0.2494553376906318</v>
      </c>
      <c r="J28" s="1453">
        <v>0.23607647547797173</v>
      </c>
      <c r="K28" s="2285">
        <v>0.24734565473849784</v>
      </c>
      <c r="L28" s="1256">
        <f>L27/L31</f>
        <v>0.38370370370370371</v>
      </c>
      <c r="M28" s="1235">
        <f t="shared" ref="M28:S28" si="1">M27/M31</f>
        <v>0.20603907637655416</v>
      </c>
      <c r="N28" s="1235">
        <f t="shared" si="1"/>
        <v>0.21133603238866397</v>
      </c>
      <c r="O28" s="1235">
        <f t="shared" si="1"/>
        <v>0.14864864864864866</v>
      </c>
      <c r="P28" s="1238">
        <f t="shared" si="1"/>
        <v>0.13242009132420091</v>
      </c>
      <c r="Q28" s="1240">
        <f t="shared" si="1"/>
        <v>0.20894780447390224</v>
      </c>
      <c r="R28" s="1238">
        <f t="shared" si="1"/>
        <v>0.23143475126171592</v>
      </c>
      <c r="S28" s="2286">
        <f t="shared" si="1"/>
        <v>0.21315009431420101</v>
      </c>
      <c r="T28" s="1213"/>
      <c r="U28" s="1214"/>
      <c r="V28" s="1214"/>
      <c r="W28" s="1214"/>
      <c r="X28" s="1215"/>
      <c r="Y28" s="1216"/>
      <c r="Z28" s="1217"/>
      <c r="AA28" s="1218"/>
      <c r="AB28" s="1213"/>
      <c r="AC28" s="1214"/>
      <c r="AD28" s="1214"/>
      <c r="AE28" s="1214"/>
      <c r="AF28" s="1215"/>
      <c r="AG28" s="1216"/>
      <c r="AH28" s="1217"/>
      <c r="AI28" s="1218"/>
      <c r="AJ28" s="1200"/>
      <c r="AK28" s="1201"/>
      <c r="AL28" s="1201"/>
      <c r="AM28" s="1201"/>
      <c r="AN28" s="1219"/>
      <c r="AO28" s="1216"/>
      <c r="AP28" s="1220"/>
      <c r="AQ28" s="1218"/>
      <c r="AR28" s="1200"/>
      <c r="AS28" s="1201"/>
      <c r="AT28" s="1201"/>
      <c r="AU28" s="1201"/>
      <c r="AV28" s="1219"/>
      <c r="AW28" s="1221"/>
      <c r="AX28" s="1220"/>
      <c r="AY28" s="1222"/>
      <c r="AZ28" s="1200"/>
      <c r="BA28" s="1201"/>
      <c r="BB28" s="1201"/>
      <c r="BC28" s="1201"/>
      <c r="BD28" s="1219"/>
      <c r="BE28" s="1223"/>
      <c r="BF28" s="1224"/>
      <c r="BG28" s="1225"/>
      <c r="BH28" s="488"/>
      <c r="BI28" s="488"/>
    </row>
    <row r="29" spans="1:61" s="6" customFormat="1" x14ac:dyDescent="0.35">
      <c r="A29" s="2820" t="s">
        <v>549</v>
      </c>
      <c r="B29" s="2812" t="s">
        <v>556</v>
      </c>
      <c r="C29" s="1043" t="s">
        <v>559</v>
      </c>
      <c r="D29" s="2512">
        <v>508</v>
      </c>
      <c r="E29" s="2513">
        <v>1024</v>
      </c>
      <c r="F29" s="2513">
        <v>1876</v>
      </c>
      <c r="G29" s="2513">
        <v>707</v>
      </c>
      <c r="H29" s="2514">
        <v>708</v>
      </c>
      <c r="I29" s="2515">
        <v>4823</v>
      </c>
      <c r="J29" s="384">
        <v>919</v>
      </c>
      <c r="K29" s="298">
        <v>5742</v>
      </c>
      <c r="L29" s="1438">
        <f>L20-L36</f>
        <v>416</v>
      </c>
      <c r="M29" s="1439">
        <f t="shared" ref="M29:S29" si="2">M20-M36</f>
        <v>894</v>
      </c>
      <c r="N29" s="1439">
        <f t="shared" si="2"/>
        <v>1948</v>
      </c>
      <c r="O29" s="1439">
        <f t="shared" si="2"/>
        <v>756</v>
      </c>
      <c r="P29" s="387">
        <f t="shared" si="2"/>
        <v>760</v>
      </c>
      <c r="Q29" s="1431">
        <f t="shared" si="2"/>
        <v>4774</v>
      </c>
      <c r="R29" s="1432">
        <f t="shared" si="2"/>
        <v>1066</v>
      </c>
      <c r="S29" s="9">
        <f t="shared" si="2"/>
        <v>5840</v>
      </c>
      <c r="T29" s="1019"/>
      <c r="U29" s="1020"/>
      <c r="V29" s="1020"/>
      <c r="W29" s="1020"/>
      <c r="X29" s="1021"/>
      <c r="Y29" s="1022"/>
      <c r="Z29" s="1023"/>
      <c r="AA29" s="1024"/>
      <c r="AB29" s="1019"/>
      <c r="AC29" s="1020"/>
      <c r="AD29" s="1020"/>
      <c r="AE29" s="1020"/>
      <c r="AF29" s="1021"/>
      <c r="AG29" s="1022"/>
      <c r="AH29" s="1023"/>
      <c r="AI29" s="1024"/>
      <c r="AJ29" s="341"/>
      <c r="AK29" s="342"/>
      <c r="AL29" s="342"/>
      <c r="AM29" s="342"/>
      <c r="AN29" s="1018"/>
      <c r="AO29" s="1022"/>
      <c r="AP29" s="375"/>
      <c r="AQ29" s="1024"/>
      <c r="AR29" s="341"/>
      <c r="AS29" s="342"/>
      <c r="AT29" s="342"/>
      <c r="AU29" s="342"/>
      <c r="AV29" s="1018"/>
      <c r="AW29" s="1025"/>
      <c r="AX29" s="375"/>
      <c r="AY29" s="1026"/>
      <c r="AZ29" s="341"/>
      <c r="BA29" s="342"/>
      <c r="BB29" s="342"/>
      <c r="BC29" s="342"/>
      <c r="BD29" s="1018"/>
      <c r="BE29" s="1027"/>
      <c r="BF29" s="1028"/>
      <c r="BG29" s="1029"/>
      <c r="BH29" s="488"/>
      <c r="BI29" s="488"/>
    </row>
    <row r="30" spans="1:61" s="6" customFormat="1" ht="31" x14ac:dyDescent="0.35">
      <c r="A30" s="2820"/>
      <c r="B30" s="2812"/>
      <c r="C30" s="1005" t="s">
        <v>560</v>
      </c>
      <c r="D30" s="2281">
        <v>0.6248462484624846</v>
      </c>
      <c r="E30" s="2282">
        <v>0.73352435530085958</v>
      </c>
      <c r="F30" s="2282">
        <v>0.74830474670921421</v>
      </c>
      <c r="G30" s="2282">
        <v>0.81639722863741337</v>
      </c>
      <c r="H30" s="2283">
        <v>0.83886255924170616</v>
      </c>
      <c r="I30" s="2284">
        <v>0.75054466230936823</v>
      </c>
      <c r="J30" s="1453">
        <v>0.76392352452202827</v>
      </c>
      <c r="K30" s="2287">
        <v>0.75265434526150221</v>
      </c>
      <c r="L30" s="221">
        <f>L29/L31</f>
        <v>0.61629629629629634</v>
      </c>
      <c r="M30" s="222">
        <f t="shared" ref="M30:S30" si="3">M29/M31</f>
        <v>0.79396092362344584</v>
      </c>
      <c r="N30" s="222">
        <f t="shared" si="3"/>
        <v>0.78866396761133606</v>
      </c>
      <c r="O30" s="222">
        <f t="shared" si="3"/>
        <v>0.85135135135135132</v>
      </c>
      <c r="P30" s="223">
        <f t="shared" si="3"/>
        <v>0.86757990867579904</v>
      </c>
      <c r="Q30" s="230">
        <f t="shared" si="3"/>
        <v>0.79105219552609773</v>
      </c>
      <c r="R30" s="223">
        <f t="shared" si="3"/>
        <v>0.76856524873828402</v>
      </c>
      <c r="S30" s="80">
        <f t="shared" si="3"/>
        <v>0.78684990568579893</v>
      </c>
      <c r="T30" s="1019"/>
      <c r="U30" s="1020"/>
      <c r="V30" s="1020"/>
      <c r="W30" s="1020"/>
      <c r="X30" s="1021"/>
      <c r="Y30" s="1022"/>
      <c r="Z30" s="1023"/>
      <c r="AA30" s="1024"/>
      <c r="AB30" s="1019"/>
      <c r="AC30" s="1020"/>
      <c r="AD30" s="1020"/>
      <c r="AE30" s="1020"/>
      <c r="AF30" s="1021"/>
      <c r="AG30" s="1022"/>
      <c r="AH30" s="1023"/>
      <c r="AI30" s="1024"/>
      <c r="AJ30" s="341"/>
      <c r="AK30" s="342"/>
      <c r="AL30" s="342"/>
      <c r="AM30" s="342"/>
      <c r="AN30" s="1018"/>
      <c r="AO30" s="1022"/>
      <c r="AP30" s="375"/>
      <c r="AQ30" s="1024"/>
      <c r="AR30" s="341"/>
      <c r="AS30" s="342"/>
      <c r="AT30" s="342"/>
      <c r="AU30" s="342"/>
      <c r="AV30" s="1018"/>
      <c r="AW30" s="1025"/>
      <c r="AX30" s="375"/>
      <c r="AY30" s="1026"/>
      <c r="AZ30" s="341"/>
      <c r="BA30" s="342"/>
      <c r="BB30" s="342"/>
      <c r="BC30" s="342"/>
      <c r="BD30" s="1018"/>
      <c r="BE30" s="1027"/>
      <c r="BF30" s="1028"/>
      <c r="BG30" s="1029"/>
      <c r="BH30" s="488"/>
      <c r="BI30" s="488"/>
    </row>
    <row r="31" spans="1:61" s="6" customFormat="1" x14ac:dyDescent="0.35">
      <c r="A31" s="2114" t="s">
        <v>549</v>
      </c>
      <c r="B31" s="5" t="s">
        <v>561</v>
      </c>
      <c r="C31" s="48" t="s">
        <v>563</v>
      </c>
      <c r="D31" s="2277">
        <v>813</v>
      </c>
      <c r="E31" s="2288">
        <v>1396</v>
      </c>
      <c r="F31" s="2288">
        <v>2507</v>
      </c>
      <c r="G31" s="2288">
        <v>866</v>
      </c>
      <c r="H31" s="2289">
        <v>844</v>
      </c>
      <c r="I31" s="2516">
        <v>6426</v>
      </c>
      <c r="J31" s="384">
        <v>1203</v>
      </c>
      <c r="K31" s="298">
        <v>7629</v>
      </c>
      <c r="L31" s="1438">
        <f>L24-L38</f>
        <v>675</v>
      </c>
      <c r="M31" s="1442">
        <f t="shared" ref="M31:S31" si="4">M24-M38</f>
        <v>1126</v>
      </c>
      <c r="N31" s="1442">
        <f t="shared" si="4"/>
        <v>2470</v>
      </c>
      <c r="O31" s="1442">
        <f t="shared" si="4"/>
        <v>888</v>
      </c>
      <c r="P31" s="1432">
        <f t="shared" si="4"/>
        <v>876</v>
      </c>
      <c r="Q31" s="1435">
        <f t="shared" si="4"/>
        <v>6035</v>
      </c>
      <c r="R31" s="1432">
        <f t="shared" si="4"/>
        <v>1387</v>
      </c>
      <c r="S31" s="9">
        <f t="shared" si="4"/>
        <v>7422</v>
      </c>
      <c r="T31" s="1019"/>
      <c r="U31" s="1020"/>
      <c r="V31" s="1020"/>
      <c r="W31" s="1020"/>
      <c r="X31" s="1021"/>
      <c r="Y31" s="1022"/>
      <c r="Z31" s="1023"/>
      <c r="AA31" s="1024"/>
      <c r="AB31" s="1019"/>
      <c r="AC31" s="1020"/>
      <c r="AD31" s="1020"/>
      <c r="AE31" s="1020"/>
      <c r="AF31" s="1021"/>
      <c r="AG31" s="1022"/>
      <c r="AH31" s="1023"/>
      <c r="AI31" s="1024"/>
      <c r="AJ31" s="341"/>
      <c r="AK31" s="342"/>
      <c r="AL31" s="342"/>
      <c r="AM31" s="342"/>
      <c r="AN31" s="1018"/>
      <c r="AO31" s="1022"/>
      <c r="AP31" s="375"/>
      <c r="AQ31" s="1024"/>
      <c r="AR31" s="341"/>
      <c r="AS31" s="342"/>
      <c r="AT31" s="342"/>
      <c r="AU31" s="342"/>
      <c r="AV31" s="1018"/>
      <c r="AW31" s="1025"/>
      <c r="AX31" s="375"/>
      <c r="AY31" s="1026"/>
      <c r="AZ31" s="341"/>
      <c r="BA31" s="342"/>
      <c r="BB31" s="342"/>
      <c r="BC31" s="342"/>
      <c r="BD31" s="1018"/>
      <c r="BE31" s="1027"/>
      <c r="BF31" s="1028"/>
      <c r="BG31" s="1029"/>
      <c r="BH31" s="488"/>
      <c r="BI31" s="488"/>
    </row>
    <row r="32" spans="1:61" s="488" customFormat="1" ht="24" customHeight="1" x14ac:dyDescent="0.35">
      <c r="A32" s="2770" t="s">
        <v>565</v>
      </c>
      <c r="B32" s="2770"/>
      <c r="C32" s="2770"/>
      <c r="D32" s="122"/>
      <c r="E32" s="123"/>
      <c r="F32" s="123"/>
      <c r="G32" s="123"/>
      <c r="H32" s="124"/>
      <c r="I32" s="1847"/>
      <c r="J32" s="1846"/>
      <c r="K32" s="1848"/>
      <c r="L32" s="122"/>
      <c r="M32" s="123"/>
      <c r="N32" s="123"/>
      <c r="O32" s="123"/>
      <c r="P32" s="124"/>
      <c r="Q32" s="1847"/>
      <c r="R32" s="1846"/>
      <c r="S32" s="1848"/>
      <c r="T32" s="510"/>
      <c r="U32" s="511"/>
      <c r="V32" s="511"/>
      <c r="W32" s="511"/>
      <c r="X32" s="1015"/>
      <c r="Y32" s="585"/>
      <c r="Z32" s="1016"/>
      <c r="AA32" s="1014"/>
      <c r="AB32" s="510"/>
      <c r="AC32" s="511"/>
      <c r="AD32" s="511"/>
      <c r="AE32" s="511"/>
      <c r="AF32" s="1015"/>
      <c r="AG32" s="585"/>
      <c r="AH32" s="1016"/>
      <c r="AI32" s="1014"/>
      <c r="AJ32" s="510"/>
      <c r="AK32" s="511"/>
      <c r="AL32" s="511"/>
      <c r="AM32" s="511"/>
      <c r="AN32" s="1015"/>
      <c r="AO32" s="585"/>
      <c r="AP32" s="1016"/>
      <c r="AQ32" s="1014"/>
      <c r="AR32" s="510"/>
      <c r="AS32" s="511"/>
      <c r="AT32" s="511"/>
      <c r="AU32" s="511"/>
      <c r="AV32" s="1015"/>
      <c r="AW32" s="585"/>
      <c r="AX32" s="1016"/>
      <c r="AY32" s="1014"/>
      <c r="AZ32" s="510"/>
      <c r="BA32" s="511"/>
      <c r="BB32" s="511"/>
      <c r="BC32" s="511"/>
      <c r="BD32" s="1015"/>
      <c r="BE32" s="585"/>
      <c r="BF32" s="1016"/>
      <c r="BG32" s="1017"/>
    </row>
    <row r="33" spans="1:61" s="6" customFormat="1" x14ac:dyDescent="0.35">
      <c r="A33" s="2820" t="s">
        <v>549</v>
      </c>
      <c r="B33" s="2812" t="s">
        <v>566</v>
      </c>
      <c r="C33" s="1043" t="s">
        <v>551</v>
      </c>
      <c r="D33" s="2290">
        <v>0</v>
      </c>
      <c r="E33" s="2278">
        <v>87.333333333333329</v>
      </c>
      <c r="F33" s="2278">
        <v>90</v>
      </c>
      <c r="G33" s="2278">
        <v>39.333333333333336</v>
      </c>
      <c r="H33" s="2279">
        <v>32.166666666666664</v>
      </c>
      <c r="I33" s="2280">
        <v>248.83333333333331</v>
      </c>
      <c r="J33" s="387">
        <v>38</v>
      </c>
      <c r="K33" s="298">
        <v>286.83333333333331</v>
      </c>
      <c r="L33" s="1438">
        <v>0</v>
      </c>
      <c r="M33" s="1439">
        <v>40</v>
      </c>
      <c r="N33" s="1439">
        <v>60</v>
      </c>
      <c r="O33" s="1439">
        <v>29</v>
      </c>
      <c r="P33" s="387">
        <v>11</v>
      </c>
      <c r="Q33" s="1431">
        <v>140</v>
      </c>
      <c r="R33" s="1432">
        <v>0</v>
      </c>
      <c r="S33" s="9">
        <v>140</v>
      </c>
      <c r="T33" s="1019"/>
      <c r="U33" s="1020"/>
      <c r="V33" s="1020"/>
      <c r="W33" s="1020"/>
      <c r="X33" s="1021"/>
      <c r="Y33" s="1022"/>
      <c r="Z33" s="1023"/>
      <c r="AA33" s="1024"/>
      <c r="AB33" s="1019"/>
      <c r="AC33" s="1020"/>
      <c r="AD33" s="1020"/>
      <c r="AE33" s="1020"/>
      <c r="AF33" s="1021"/>
      <c r="AG33" s="1022"/>
      <c r="AH33" s="1023"/>
      <c r="AI33" s="1024"/>
      <c r="AJ33" s="341"/>
      <c r="AK33" s="342"/>
      <c r="AL33" s="342"/>
      <c r="AM33" s="342"/>
      <c r="AN33" s="1018"/>
      <c r="AO33" s="1022"/>
      <c r="AP33" s="375"/>
      <c r="AQ33" s="1024"/>
      <c r="AR33" s="341"/>
      <c r="AS33" s="342"/>
      <c r="AT33" s="342"/>
      <c r="AU33" s="342"/>
      <c r="AV33" s="1018"/>
      <c r="AW33" s="1025"/>
      <c r="AX33" s="375"/>
      <c r="AY33" s="1026"/>
      <c r="AZ33" s="341"/>
      <c r="BA33" s="342"/>
      <c r="BB33" s="342"/>
      <c r="BC33" s="342"/>
      <c r="BD33" s="1018"/>
      <c r="BE33" s="1027"/>
      <c r="BF33" s="1028"/>
      <c r="BG33" s="1029"/>
      <c r="BH33" s="488"/>
      <c r="BI33" s="488"/>
    </row>
    <row r="34" spans="1:61" s="6" customFormat="1" x14ac:dyDescent="0.35">
      <c r="A34" s="2820"/>
      <c r="B34" s="2812"/>
      <c r="C34" s="1030" t="s">
        <v>554</v>
      </c>
      <c r="D34" s="2291">
        <v>0</v>
      </c>
      <c r="E34" s="2292">
        <v>65</v>
      </c>
      <c r="F34" s="2292">
        <v>80</v>
      </c>
      <c r="G34" s="2292">
        <v>51</v>
      </c>
      <c r="H34" s="2293">
        <v>43</v>
      </c>
      <c r="I34" s="2294">
        <v>239</v>
      </c>
      <c r="J34" s="2295">
        <v>29</v>
      </c>
      <c r="K34" s="2296">
        <v>268</v>
      </c>
      <c r="L34" s="1440">
        <v>0</v>
      </c>
      <c r="M34" s="1441">
        <v>75</v>
      </c>
      <c r="N34" s="1441">
        <v>105</v>
      </c>
      <c r="O34" s="1441">
        <v>43</v>
      </c>
      <c r="P34" s="1434">
        <v>22</v>
      </c>
      <c r="Q34" s="1433">
        <v>245</v>
      </c>
      <c r="R34" s="1434">
        <v>0</v>
      </c>
      <c r="S34" s="1673">
        <v>245</v>
      </c>
      <c r="T34" s="1213"/>
      <c r="U34" s="1214"/>
      <c r="V34" s="1214"/>
      <c r="W34" s="1214"/>
      <c r="X34" s="1215"/>
      <c r="Y34" s="1216"/>
      <c r="Z34" s="1217"/>
      <c r="AA34" s="1218"/>
      <c r="AB34" s="1213"/>
      <c r="AC34" s="1214"/>
      <c r="AD34" s="1214"/>
      <c r="AE34" s="1214"/>
      <c r="AF34" s="1215"/>
      <c r="AG34" s="1216"/>
      <c r="AH34" s="1217"/>
      <c r="AI34" s="1218"/>
      <c r="AJ34" s="1200"/>
      <c r="AK34" s="1201"/>
      <c r="AL34" s="1201"/>
      <c r="AM34" s="1201"/>
      <c r="AN34" s="1219"/>
      <c r="AO34" s="1216"/>
      <c r="AP34" s="1220"/>
      <c r="AQ34" s="1218"/>
      <c r="AR34" s="1200"/>
      <c r="AS34" s="1201"/>
      <c r="AT34" s="1201"/>
      <c r="AU34" s="1201"/>
      <c r="AV34" s="1219"/>
      <c r="AW34" s="1221"/>
      <c r="AX34" s="1220"/>
      <c r="AY34" s="1222"/>
      <c r="AZ34" s="1200"/>
      <c r="BA34" s="1201"/>
      <c r="BB34" s="1201"/>
      <c r="BC34" s="1201"/>
      <c r="BD34" s="1219"/>
      <c r="BE34" s="1223"/>
      <c r="BF34" s="1224"/>
      <c r="BG34" s="1225"/>
      <c r="BH34" s="488"/>
      <c r="BI34" s="488"/>
    </row>
    <row r="35" spans="1:61" s="6" customFormat="1" x14ac:dyDescent="0.35">
      <c r="A35" s="2820" t="s">
        <v>549</v>
      </c>
      <c r="B35" s="2812" t="s">
        <v>567</v>
      </c>
      <c r="C35" s="1043" t="s">
        <v>557</v>
      </c>
      <c r="D35" s="2290">
        <v>2</v>
      </c>
      <c r="E35" s="2278">
        <v>41.5</v>
      </c>
      <c r="F35" s="2278">
        <v>38.833333333333336</v>
      </c>
      <c r="G35" s="2278">
        <v>12.75</v>
      </c>
      <c r="H35" s="2279">
        <v>42.083333333333336</v>
      </c>
      <c r="I35" s="2280">
        <v>137.16666666666669</v>
      </c>
      <c r="J35" s="387">
        <v>52</v>
      </c>
      <c r="K35" s="298">
        <v>189.16666666666669</v>
      </c>
      <c r="L35" s="1438">
        <v>0</v>
      </c>
      <c r="M35" s="1439">
        <v>13</v>
      </c>
      <c r="N35" s="1439">
        <v>11</v>
      </c>
      <c r="O35" s="1439">
        <v>18</v>
      </c>
      <c r="P35" s="387">
        <v>17</v>
      </c>
      <c r="Q35" s="1431">
        <v>59</v>
      </c>
      <c r="R35" s="1432">
        <v>0</v>
      </c>
      <c r="S35" s="9">
        <v>59</v>
      </c>
      <c r="T35" s="1019"/>
      <c r="U35" s="1020"/>
      <c r="V35" s="1020"/>
      <c r="W35" s="1020"/>
      <c r="X35" s="1021"/>
      <c r="Y35" s="1022"/>
      <c r="Z35" s="1023"/>
      <c r="AA35" s="1024"/>
      <c r="AB35" s="1019"/>
      <c r="AC35" s="1020"/>
      <c r="AD35" s="1020"/>
      <c r="AE35" s="1020"/>
      <c r="AF35" s="1021"/>
      <c r="AG35" s="1022"/>
      <c r="AH35" s="1023"/>
      <c r="AI35" s="1024"/>
      <c r="AJ35" s="341"/>
      <c r="AK35" s="342"/>
      <c r="AL35" s="342"/>
      <c r="AM35" s="342"/>
      <c r="AN35" s="1018"/>
      <c r="AO35" s="1022"/>
      <c r="AP35" s="375"/>
      <c r="AQ35" s="1024"/>
      <c r="AR35" s="341"/>
      <c r="AS35" s="342"/>
      <c r="AT35" s="342"/>
      <c r="AU35" s="342"/>
      <c r="AV35" s="1018"/>
      <c r="AW35" s="1025"/>
      <c r="AX35" s="375"/>
      <c r="AY35" s="1026"/>
      <c r="AZ35" s="341"/>
      <c r="BA35" s="342"/>
      <c r="BB35" s="342"/>
      <c r="BC35" s="342"/>
      <c r="BD35" s="1018"/>
      <c r="BE35" s="1027"/>
      <c r="BF35" s="1028"/>
      <c r="BG35" s="1029"/>
      <c r="BH35" s="488"/>
      <c r="BI35" s="488"/>
    </row>
    <row r="36" spans="1:61" s="6" customFormat="1" x14ac:dyDescent="0.35">
      <c r="A36" s="2820"/>
      <c r="B36" s="2812"/>
      <c r="C36" s="1005" t="s">
        <v>559</v>
      </c>
      <c r="D36" s="2290">
        <v>2</v>
      </c>
      <c r="E36" s="2278">
        <v>46</v>
      </c>
      <c r="F36" s="2278">
        <v>34</v>
      </c>
      <c r="G36" s="2278">
        <v>13</v>
      </c>
      <c r="H36" s="2279">
        <v>62</v>
      </c>
      <c r="I36" s="2280">
        <v>157</v>
      </c>
      <c r="J36" s="387">
        <v>41</v>
      </c>
      <c r="K36" s="298">
        <v>198</v>
      </c>
      <c r="L36" s="1438">
        <v>0</v>
      </c>
      <c r="M36" s="1442">
        <v>11</v>
      </c>
      <c r="N36" s="1442">
        <v>27</v>
      </c>
      <c r="O36" s="1442">
        <v>18</v>
      </c>
      <c r="P36" s="1432">
        <v>30</v>
      </c>
      <c r="Q36" s="1435">
        <v>86</v>
      </c>
      <c r="R36" s="1432">
        <v>0</v>
      </c>
      <c r="S36" s="9">
        <v>86</v>
      </c>
      <c r="T36" s="1019"/>
      <c r="U36" s="1020"/>
      <c r="V36" s="1020"/>
      <c r="W36" s="1020"/>
      <c r="X36" s="1021"/>
      <c r="Y36" s="1022"/>
      <c r="Z36" s="1023"/>
      <c r="AA36" s="1024"/>
      <c r="AB36" s="1019"/>
      <c r="AC36" s="1020"/>
      <c r="AD36" s="1020"/>
      <c r="AE36" s="1020"/>
      <c r="AF36" s="1021"/>
      <c r="AG36" s="1022"/>
      <c r="AH36" s="1023"/>
      <c r="AI36" s="1024"/>
      <c r="AJ36" s="341"/>
      <c r="AK36" s="342"/>
      <c r="AL36" s="342"/>
      <c r="AM36" s="342"/>
      <c r="AN36" s="1018"/>
      <c r="AO36" s="1022"/>
      <c r="AP36" s="375"/>
      <c r="AQ36" s="1024"/>
      <c r="AR36" s="341"/>
      <c r="AS36" s="342"/>
      <c r="AT36" s="342"/>
      <c r="AU36" s="342"/>
      <c r="AV36" s="1018"/>
      <c r="AW36" s="1025"/>
      <c r="AX36" s="375"/>
      <c r="AY36" s="1026"/>
      <c r="AZ36" s="341"/>
      <c r="BA36" s="342"/>
      <c r="BB36" s="342"/>
      <c r="BC36" s="342"/>
      <c r="BD36" s="1018"/>
      <c r="BE36" s="1027"/>
      <c r="BF36" s="1028"/>
      <c r="BG36" s="1029"/>
      <c r="BH36" s="488"/>
      <c r="BI36" s="488"/>
    </row>
    <row r="37" spans="1:61" s="6" customFormat="1" x14ac:dyDescent="0.35">
      <c r="A37" s="2828" t="s">
        <v>549</v>
      </c>
      <c r="B37" s="2822" t="s">
        <v>568</v>
      </c>
      <c r="C37" s="1040" t="s">
        <v>528</v>
      </c>
      <c r="D37" s="2297">
        <v>2</v>
      </c>
      <c r="E37" s="2298">
        <v>128.83333333333331</v>
      </c>
      <c r="F37" s="2298">
        <v>128.83333333333334</v>
      </c>
      <c r="G37" s="2298">
        <v>52.083333333333336</v>
      </c>
      <c r="H37" s="2299">
        <v>74.25</v>
      </c>
      <c r="I37" s="2300">
        <v>385.99999999999994</v>
      </c>
      <c r="J37" s="1445">
        <v>90</v>
      </c>
      <c r="K37" s="2276">
        <v>475.99999999999994</v>
      </c>
      <c r="L37" s="1443">
        <v>0</v>
      </c>
      <c r="M37" s="1444">
        <v>53</v>
      </c>
      <c r="N37" s="1444">
        <v>71</v>
      </c>
      <c r="O37" s="1444">
        <v>47</v>
      </c>
      <c r="P37" s="1445">
        <v>28</v>
      </c>
      <c r="Q37" s="1436">
        <v>199</v>
      </c>
      <c r="R37" s="1437">
        <v>0</v>
      </c>
      <c r="S37" s="1672">
        <v>199</v>
      </c>
      <c r="T37" s="1044"/>
      <c r="U37" s="1045"/>
      <c r="V37" s="1045"/>
      <c r="W37" s="1045"/>
      <c r="X37" s="1046"/>
      <c r="Y37" s="1047"/>
      <c r="Z37" s="1048"/>
      <c r="AA37" s="1049"/>
      <c r="AB37" s="1044"/>
      <c r="AC37" s="1045"/>
      <c r="AD37" s="1045"/>
      <c r="AE37" s="1045"/>
      <c r="AF37" s="1046"/>
      <c r="AG37" s="1047"/>
      <c r="AH37" s="1048"/>
      <c r="AI37" s="1049"/>
      <c r="AJ37" s="1050"/>
      <c r="AK37" s="1051"/>
      <c r="AL37" s="1051"/>
      <c r="AM37" s="1051"/>
      <c r="AN37" s="1052"/>
      <c r="AO37" s="1047"/>
      <c r="AP37" s="1053"/>
      <c r="AQ37" s="1049"/>
      <c r="AR37" s="1050"/>
      <c r="AS37" s="1051"/>
      <c r="AT37" s="1051"/>
      <c r="AU37" s="1051"/>
      <c r="AV37" s="1052"/>
      <c r="AW37" s="1054"/>
      <c r="AX37" s="1053"/>
      <c r="AY37" s="1055"/>
      <c r="AZ37" s="1050"/>
      <c r="BA37" s="1051"/>
      <c r="BB37" s="1051"/>
      <c r="BC37" s="1051"/>
      <c r="BD37" s="1052"/>
      <c r="BE37" s="1056"/>
      <c r="BF37" s="1057"/>
      <c r="BG37" s="1058"/>
      <c r="BH37" s="488"/>
      <c r="BI37" s="488"/>
    </row>
    <row r="38" spans="1:61" s="6" customFormat="1" x14ac:dyDescent="0.35">
      <c r="A38" s="2828"/>
      <c r="B38" s="2823"/>
      <c r="C38" s="48" t="s">
        <v>563</v>
      </c>
      <c r="D38" s="2290">
        <v>2</v>
      </c>
      <c r="E38" s="2278">
        <v>111</v>
      </c>
      <c r="F38" s="2278">
        <v>114</v>
      </c>
      <c r="G38" s="2278">
        <v>64</v>
      </c>
      <c r="H38" s="2279">
        <v>105</v>
      </c>
      <c r="I38" s="2280">
        <v>396</v>
      </c>
      <c r="J38" s="387">
        <v>70</v>
      </c>
      <c r="K38" s="298">
        <v>466</v>
      </c>
      <c r="L38" s="1438">
        <v>0</v>
      </c>
      <c r="M38" s="1442">
        <v>86</v>
      </c>
      <c r="N38" s="1442">
        <v>132</v>
      </c>
      <c r="O38" s="1442">
        <v>61</v>
      </c>
      <c r="P38" s="1432">
        <v>52</v>
      </c>
      <c r="Q38" s="1435">
        <v>331</v>
      </c>
      <c r="R38" s="1432">
        <v>0</v>
      </c>
      <c r="S38" s="9">
        <v>331</v>
      </c>
      <c r="T38" s="1019"/>
      <c r="U38" s="1020"/>
      <c r="V38" s="1020"/>
      <c r="W38" s="1020"/>
      <c r="X38" s="1021"/>
      <c r="Y38" s="1022"/>
      <c r="Z38" s="1023"/>
      <c r="AA38" s="1024"/>
      <c r="AB38" s="1019"/>
      <c r="AC38" s="1020"/>
      <c r="AD38" s="1020"/>
      <c r="AE38" s="1020"/>
      <c r="AF38" s="1021"/>
      <c r="AG38" s="1022"/>
      <c r="AH38" s="1023"/>
      <c r="AI38" s="1024"/>
      <c r="AJ38" s="341"/>
      <c r="AK38" s="342"/>
      <c r="AL38" s="342"/>
      <c r="AM38" s="342"/>
      <c r="AN38" s="1018"/>
      <c r="AO38" s="1022"/>
      <c r="AP38" s="375"/>
      <c r="AQ38" s="1024"/>
      <c r="AR38" s="341"/>
      <c r="AS38" s="342"/>
      <c r="AT38" s="342"/>
      <c r="AU38" s="342"/>
      <c r="AV38" s="1018"/>
      <c r="AW38" s="1025"/>
      <c r="AX38" s="375"/>
      <c r="AY38" s="1026"/>
      <c r="AZ38" s="341"/>
      <c r="BA38" s="342"/>
      <c r="BB38" s="342"/>
      <c r="BC38" s="342"/>
      <c r="BD38" s="1018"/>
      <c r="BE38" s="1027"/>
      <c r="BF38" s="1028"/>
      <c r="BG38" s="1029"/>
      <c r="BH38" s="488"/>
      <c r="BI38" s="488"/>
    </row>
    <row r="39" spans="1:61" s="6" customFormat="1" ht="24" customHeight="1" x14ac:dyDescent="0.35">
      <c r="A39" s="2770" t="s">
        <v>569</v>
      </c>
      <c r="B39" s="2770"/>
      <c r="C39" s="2770"/>
      <c r="D39" s="490"/>
      <c r="E39" s="491"/>
      <c r="F39" s="491"/>
      <c r="G39" s="491"/>
      <c r="H39" s="492"/>
      <c r="I39" s="164"/>
      <c r="J39" s="148"/>
      <c r="K39" s="157"/>
      <c r="L39" s="490"/>
      <c r="M39" s="491"/>
      <c r="N39" s="491"/>
      <c r="O39" s="491"/>
      <c r="P39" s="492"/>
      <c r="Q39" s="164"/>
      <c r="R39" s="148"/>
      <c r="S39" s="157"/>
      <c r="T39" s="490"/>
      <c r="U39" s="491"/>
      <c r="V39" s="491"/>
      <c r="W39" s="491"/>
      <c r="X39" s="492"/>
      <c r="Y39" s="164"/>
      <c r="Z39" s="148"/>
      <c r="AA39" s="235"/>
      <c r="AB39" s="122"/>
      <c r="AC39" s="123"/>
      <c r="AD39" s="123"/>
      <c r="AE39" s="123"/>
      <c r="AF39" s="124"/>
      <c r="AG39" s="164"/>
      <c r="AH39" s="148"/>
      <c r="AI39" s="157"/>
      <c r="AJ39" s="282"/>
      <c r="AK39" s="123"/>
      <c r="AL39" s="123"/>
      <c r="AM39" s="123"/>
      <c r="AN39" s="124"/>
      <c r="AO39" s="164"/>
      <c r="AP39" s="148"/>
      <c r="AQ39" s="235"/>
      <c r="AR39" s="122"/>
      <c r="AS39" s="123"/>
      <c r="AT39" s="123"/>
      <c r="AU39" s="123"/>
      <c r="AV39" s="124"/>
      <c r="AW39" s="164"/>
      <c r="AX39" s="148"/>
      <c r="AY39" s="157"/>
      <c r="AZ39" s="282"/>
      <c r="BA39" s="123"/>
      <c r="BB39" s="123"/>
      <c r="BC39" s="123"/>
      <c r="BD39" s="124"/>
      <c r="BE39" s="164"/>
      <c r="BF39" s="148"/>
      <c r="BG39" s="56"/>
    </row>
    <row r="40" spans="1:61" s="6" customFormat="1" x14ac:dyDescent="0.35">
      <c r="A40" s="2829" t="s">
        <v>570</v>
      </c>
      <c r="B40" s="2825" t="s">
        <v>569</v>
      </c>
      <c r="C40" s="103" t="s">
        <v>528</v>
      </c>
      <c r="D40" s="2301">
        <v>3271.0833333333335</v>
      </c>
      <c r="E40" s="2302">
        <v>6166.3216666666667</v>
      </c>
      <c r="F40" s="2207">
        <v>6109.666666666667</v>
      </c>
      <c r="G40" s="2302">
        <v>1658.0725</v>
      </c>
      <c r="H40" s="2303">
        <v>1908.0833333333333</v>
      </c>
      <c r="I40" s="2304">
        <v>19113.227499999997</v>
      </c>
      <c r="J40" s="172">
        <v>556</v>
      </c>
      <c r="K40" s="316">
        <v>19669.227499999997</v>
      </c>
      <c r="L40" s="371">
        <v>4509.916666666667</v>
      </c>
      <c r="M40" s="372">
        <v>6512.3066666666673</v>
      </c>
      <c r="N40" s="126">
        <v>6611.916666666667</v>
      </c>
      <c r="O40" s="372">
        <v>1746.7791666666662</v>
      </c>
      <c r="P40" s="127">
        <v>2181.8333333333335</v>
      </c>
      <c r="Q40" s="165">
        <v>21562.752499999999</v>
      </c>
      <c r="R40" s="149">
        <v>601.41666666666663</v>
      </c>
      <c r="S40" s="1674">
        <v>22164.169166666667</v>
      </c>
      <c r="T40" s="371">
        <v>7481.916666666667</v>
      </c>
      <c r="U40" s="372">
        <v>6435.940833333334</v>
      </c>
      <c r="V40" s="372">
        <v>6049.166666666667</v>
      </c>
      <c r="W40" s="372">
        <v>1309.4108333333334</v>
      </c>
      <c r="X40" s="373">
        <v>2079.75</v>
      </c>
      <c r="Y40" s="165">
        <v>23356.185000000001</v>
      </c>
      <c r="Z40" s="149">
        <v>520.58333333333337</v>
      </c>
      <c r="AA40" s="440">
        <v>23876.768333333333</v>
      </c>
      <c r="AB40" s="341"/>
      <c r="AC40" s="342"/>
      <c r="AD40" s="342"/>
      <c r="AE40" s="342"/>
      <c r="AF40" s="343"/>
      <c r="AG40" s="165">
        <v>19571.402666039692</v>
      </c>
      <c r="AH40" s="149">
        <v>537</v>
      </c>
      <c r="AI40" s="316">
        <v>20108.402666039692</v>
      </c>
      <c r="AJ40" s="365"/>
      <c r="AK40" s="342"/>
      <c r="AL40" s="342"/>
      <c r="AM40" s="342"/>
      <c r="AN40" s="343"/>
      <c r="AO40" s="165">
        <v>16053.259941175036</v>
      </c>
      <c r="AP40" s="149">
        <v>518</v>
      </c>
      <c r="AQ40" s="304"/>
      <c r="AR40" s="341"/>
      <c r="AS40" s="342"/>
      <c r="AT40" s="342"/>
      <c r="AU40" s="342"/>
      <c r="AV40" s="343"/>
      <c r="AW40" s="165">
        <v>17928.869946465173</v>
      </c>
      <c r="AX40" s="149">
        <v>602</v>
      </c>
      <c r="AY40" s="306"/>
      <c r="AZ40" s="365"/>
      <c r="BA40" s="342"/>
      <c r="BB40" s="342"/>
      <c r="BC40" s="342"/>
      <c r="BD40" s="343"/>
      <c r="BE40" s="165">
        <v>14333.340323541011</v>
      </c>
      <c r="BF40" s="149">
        <v>625</v>
      </c>
      <c r="BG40" s="314"/>
    </row>
    <row r="41" spans="1:61" s="6" customFormat="1" x14ac:dyDescent="0.35">
      <c r="A41" s="2830"/>
      <c r="B41" s="2831"/>
      <c r="C41" s="2305" t="s">
        <v>563</v>
      </c>
      <c r="D41" s="2301">
        <v>5183</v>
      </c>
      <c r="E41" s="2302">
        <v>6203.58</v>
      </c>
      <c r="F41" s="2207">
        <v>6371</v>
      </c>
      <c r="G41" s="2302">
        <v>1549.03</v>
      </c>
      <c r="H41" s="2303">
        <v>1934</v>
      </c>
      <c r="I41" s="2258">
        <v>21240.61</v>
      </c>
      <c r="J41" s="149">
        <v>541</v>
      </c>
      <c r="K41" s="316">
        <v>21781.61</v>
      </c>
      <c r="L41" s="1019"/>
      <c r="M41" s="1020"/>
      <c r="N41" s="1020"/>
      <c r="O41" s="1020"/>
      <c r="P41" s="1021"/>
      <c r="Q41" s="1022"/>
      <c r="R41" s="1023"/>
      <c r="S41" s="1024"/>
      <c r="T41" s="1019"/>
      <c r="U41" s="1020"/>
      <c r="V41" s="1020"/>
      <c r="W41" s="1020"/>
      <c r="X41" s="1021"/>
      <c r="Y41" s="1022"/>
      <c r="Z41" s="1023"/>
      <c r="AA41" s="1024"/>
      <c r="AB41" s="341"/>
      <c r="AC41" s="342"/>
      <c r="AD41" s="342"/>
      <c r="AE41" s="342"/>
      <c r="AF41" s="343"/>
      <c r="AG41" s="1022"/>
      <c r="AH41" s="1023"/>
      <c r="AI41" s="306"/>
      <c r="AJ41" s="365"/>
      <c r="AK41" s="342"/>
      <c r="AL41" s="342"/>
      <c r="AM41" s="342"/>
      <c r="AN41" s="343"/>
      <c r="AO41" s="1022"/>
      <c r="AP41" s="1023"/>
      <c r="AQ41" s="306"/>
      <c r="AR41" s="341"/>
      <c r="AS41" s="342"/>
      <c r="AT41" s="342"/>
      <c r="AU41" s="342"/>
      <c r="AV41" s="343"/>
      <c r="AW41" s="1022"/>
      <c r="AX41" s="1023"/>
      <c r="AY41" s="306"/>
      <c r="AZ41" s="365"/>
      <c r="BA41" s="342"/>
      <c r="BB41" s="342"/>
      <c r="BC41" s="342"/>
      <c r="BD41" s="343"/>
      <c r="BE41" s="1022"/>
      <c r="BF41" s="1023"/>
      <c r="BG41" s="314"/>
    </row>
    <row r="42" spans="1:61" s="6" customFormat="1" ht="31" x14ac:dyDescent="0.35">
      <c r="A42" s="2824" t="s">
        <v>570</v>
      </c>
      <c r="B42" s="2824" t="s">
        <v>1737</v>
      </c>
      <c r="C42" s="1005" t="s">
        <v>562</v>
      </c>
      <c r="D42" s="2306">
        <v>0.80765827863624207</v>
      </c>
      <c r="E42" s="2307">
        <v>0.81827704120122724</v>
      </c>
      <c r="F42" s="2307">
        <v>0.7036692228695377</v>
      </c>
      <c r="G42" s="2307">
        <v>0.64192003644356488</v>
      </c>
      <c r="H42" s="2308">
        <v>0.67810815613338871</v>
      </c>
      <c r="I42" s="2309">
        <v>0.74471295841815544</v>
      </c>
      <c r="J42" s="294">
        <v>0.29371368198626518</v>
      </c>
      <c r="K42" s="286">
        <v>0.7137334032096222</v>
      </c>
      <c r="L42" s="1447">
        <v>0.87455156588345562</v>
      </c>
      <c r="M42" s="1598">
        <v>0.84944349201531999</v>
      </c>
      <c r="N42" s="1598">
        <v>0.72542834677345613</v>
      </c>
      <c r="O42" s="1598">
        <v>0.6564093651308115</v>
      </c>
      <c r="P42" s="1466">
        <v>0.70328784785645215</v>
      </c>
      <c r="Q42" s="230">
        <v>0.77840117999122971</v>
      </c>
      <c r="R42" s="223">
        <v>0.3</v>
      </c>
      <c r="S42" s="1597">
        <v>0.74614892572044378</v>
      </c>
      <c r="T42" s="1447">
        <v>0.9217304711160389</v>
      </c>
      <c r="U42" s="1598">
        <v>0.85757954741920395</v>
      </c>
      <c r="V42" s="1598">
        <v>0.71530631349710783</v>
      </c>
      <c r="W42" s="1598">
        <v>0.60581302413200022</v>
      </c>
      <c r="X42" s="1466">
        <v>0.69714237827872283</v>
      </c>
      <c r="Y42" s="230">
        <v>0.79922791417230732</v>
      </c>
      <c r="Z42" s="223">
        <v>0.27347635852048974</v>
      </c>
      <c r="AA42" s="449">
        <v>0.76708972078984738</v>
      </c>
      <c r="AB42" s="341"/>
      <c r="AC42" s="342"/>
      <c r="AD42" s="342"/>
      <c r="AE42" s="342"/>
      <c r="AF42" s="343"/>
      <c r="AG42" s="230">
        <v>0.77917106386484358</v>
      </c>
      <c r="AH42" s="223">
        <v>0.28670000000000001</v>
      </c>
      <c r="AI42" s="306"/>
      <c r="AJ42" s="365"/>
      <c r="AK42" s="342"/>
      <c r="AL42" s="342"/>
      <c r="AM42" s="342"/>
      <c r="AN42" s="343"/>
      <c r="AO42" s="230">
        <v>0.75</v>
      </c>
      <c r="AP42" s="223">
        <v>0.27700000000000002</v>
      </c>
      <c r="AQ42" s="304"/>
      <c r="AR42" s="341"/>
      <c r="AS42" s="342"/>
      <c r="AT42" s="342"/>
      <c r="AU42" s="342"/>
      <c r="AV42" s="343"/>
      <c r="AW42" s="230">
        <v>0.77566742700956792</v>
      </c>
      <c r="AX42" s="223">
        <v>0.29959999999999998</v>
      </c>
      <c r="AY42" s="306"/>
      <c r="AZ42" s="365"/>
      <c r="BA42" s="342"/>
      <c r="BB42" s="342"/>
      <c r="BC42" s="342"/>
      <c r="BD42" s="343"/>
      <c r="BE42" s="230">
        <v>0.73727987499515124</v>
      </c>
      <c r="BF42" s="223">
        <v>0.31</v>
      </c>
      <c r="BG42" s="314"/>
    </row>
    <row r="43" spans="1:61" s="6" customFormat="1" ht="37.5" customHeight="1" x14ac:dyDescent="0.35">
      <c r="A43" s="2825"/>
      <c r="B43" s="2825"/>
      <c r="C43" s="1005" t="s">
        <v>1738</v>
      </c>
      <c r="D43" s="2306">
        <v>0.86412137379126375</v>
      </c>
      <c r="E43" s="2307">
        <v>0.8045542618065048</v>
      </c>
      <c r="F43" s="2307">
        <v>0.70851868327402134</v>
      </c>
      <c r="G43" s="2307">
        <v>0.62485326922223616</v>
      </c>
      <c r="H43" s="2308">
        <v>0.67082899757197367</v>
      </c>
      <c r="I43" s="2309">
        <v>0.75690073018867454</v>
      </c>
      <c r="J43" s="2308">
        <v>0.29823594266813669</v>
      </c>
      <c r="K43" s="286">
        <v>0.7290522586063144</v>
      </c>
      <c r="L43" s="1019"/>
      <c r="M43" s="1020"/>
      <c r="N43" s="1020"/>
      <c r="O43" s="1020"/>
      <c r="P43" s="1021"/>
      <c r="Q43" s="1022"/>
      <c r="R43" s="1023"/>
      <c r="S43" s="1024"/>
      <c r="T43" s="1019"/>
      <c r="U43" s="1020"/>
      <c r="V43" s="1020"/>
      <c r="W43" s="1020"/>
      <c r="X43" s="1021"/>
      <c r="Y43" s="1022"/>
      <c r="Z43" s="1023"/>
      <c r="AA43" s="1024"/>
      <c r="AB43" s="341"/>
      <c r="AC43" s="342"/>
      <c r="AD43" s="342"/>
      <c r="AE43" s="342"/>
      <c r="AF43" s="343"/>
      <c r="AG43" s="1022"/>
      <c r="AH43" s="1023"/>
      <c r="AI43" s="306"/>
      <c r="AJ43" s="365"/>
      <c r="AK43" s="342"/>
      <c r="AL43" s="342"/>
      <c r="AM43" s="342"/>
      <c r="AN43" s="343"/>
      <c r="AO43" s="1022"/>
      <c r="AP43" s="1023"/>
      <c r="AQ43" s="306"/>
      <c r="AR43" s="341"/>
      <c r="AS43" s="342"/>
      <c r="AT43" s="342"/>
      <c r="AU43" s="342"/>
      <c r="AV43" s="343"/>
      <c r="AW43" s="1022"/>
      <c r="AX43" s="1023"/>
      <c r="AY43" s="306"/>
      <c r="AZ43" s="365"/>
      <c r="BA43" s="342"/>
      <c r="BB43" s="342"/>
      <c r="BC43" s="342"/>
      <c r="BD43" s="343"/>
      <c r="BE43" s="1022"/>
      <c r="BF43" s="1023"/>
      <c r="BG43" s="314"/>
    </row>
    <row r="44" spans="1:61" s="488" customFormat="1" ht="24" customHeight="1" x14ac:dyDescent="0.35">
      <c r="A44" s="2770" t="s">
        <v>1943</v>
      </c>
      <c r="B44" s="2770"/>
      <c r="C44" s="2770"/>
      <c r="D44" s="122"/>
      <c r="E44" s="123"/>
      <c r="F44" s="123"/>
      <c r="G44" s="123"/>
      <c r="H44" s="268"/>
      <c r="I44" s="164"/>
      <c r="J44" s="148"/>
      <c r="K44" s="157"/>
      <c r="L44" s="122"/>
      <c r="M44" s="123"/>
      <c r="N44" s="123"/>
      <c r="O44" s="123"/>
      <c r="P44" s="268"/>
      <c r="Q44" s="164"/>
      <c r="R44" s="148"/>
      <c r="S44" s="157"/>
      <c r="T44" s="490"/>
      <c r="U44" s="491"/>
      <c r="V44" s="491"/>
      <c r="W44" s="491"/>
      <c r="X44" s="997"/>
      <c r="Y44" s="164"/>
      <c r="Z44" s="148"/>
      <c r="AA44" s="157"/>
      <c r="AB44" s="122"/>
      <c r="AC44" s="123"/>
      <c r="AD44" s="123"/>
      <c r="AE44" s="123"/>
      <c r="AF44" s="268"/>
      <c r="AG44" s="164"/>
      <c r="AH44" s="148"/>
      <c r="AI44" s="157"/>
      <c r="AJ44" s="122"/>
      <c r="AK44" s="123"/>
      <c r="AL44" s="123"/>
      <c r="AM44" s="123"/>
      <c r="AN44" s="268"/>
      <c r="AO44" s="164"/>
      <c r="AP44" s="148"/>
      <c r="AQ44" s="157"/>
      <c r="AR44" s="122"/>
      <c r="AS44" s="123"/>
      <c r="AT44" s="123"/>
      <c r="AU44" s="123"/>
      <c r="AV44" s="268"/>
      <c r="AW44" s="164"/>
      <c r="AX44" s="148"/>
      <c r="AY44" s="157"/>
      <c r="AZ44" s="122"/>
      <c r="BA44" s="123"/>
      <c r="BB44" s="123"/>
      <c r="BC44" s="123"/>
      <c r="BD44" s="268"/>
      <c r="BE44" s="164"/>
      <c r="BF44" s="148"/>
      <c r="BG44" s="56"/>
    </row>
    <row r="45" spans="1:61" s="488" customFormat="1" ht="31" x14ac:dyDescent="0.35">
      <c r="A45" s="2811" t="s">
        <v>138</v>
      </c>
      <c r="B45" s="2812" t="s">
        <v>1901</v>
      </c>
      <c r="C45" s="2310" t="s">
        <v>1739</v>
      </c>
      <c r="D45" s="140">
        <v>4</v>
      </c>
      <c r="E45" s="141">
        <v>574.83333333333337</v>
      </c>
      <c r="F45" s="141">
        <v>758.16666666666663</v>
      </c>
      <c r="G45" s="141">
        <v>357.08333333333331</v>
      </c>
      <c r="H45" s="276">
        <v>298.16666666666669</v>
      </c>
      <c r="I45" s="171">
        <v>1992.25</v>
      </c>
      <c r="J45" s="172">
        <v>828</v>
      </c>
      <c r="K45" s="316">
        <v>2820.25</v>
      </c>
      <c r="L45" s="341"/>
      <c r="M45" s="342"/>
      <c r="N45" s="342"/>
      <c r="O45" s="342"/>
      <c r="P45" s="1419"/>
      <c r="Q45" s="331"/>
      <c r="R45" s="315"/>
      <c r="S45" s="306"/>
      <c r="T45" s="341"/>
      <c r="U45" s="342"/>
      <c r="V45" s="342"/>
      <c r="W45" s="342"/>
      <c r="X45" s="1018"/>
      <c r="Y45" s="331"/>
      <c r="Z45" s="315"/>
      <c r="AA45" s="447"/>
      <c r="AB45" s="341"/>
      <c r="AC45" s="342"/>
      <c r="AD45" s="342"/>
      <c r="AE45" s="342"/>
      <c r="AF45" s="1018"/>
      <c r="AG45" s="331"/>
      <c r="AH45" s="315"/>
      <c r="AI45" s="447"/>
      <c r="AJ45" s="341"/>
      <c r="AK45" s="342"/>
      <c r="AL45" s="342"/>
      <c r="AM45" s="342"/>
      <c r="AN45" s="1018"/>
      <c r="AO45" s="331"/>
      <c r="AP45" s="315"/>
      <c r="AQ45" s="447"/>
      <c r="AR45" s="341"/>
      <c r="AS45" s="342"/>
      <c r="AT45" s="342"/>
      <c r="AU45" s="342"/>
      <c r="AV45" s="1018"/>
      <c r="AW45" s="331"/>
      <c r="AX45" s="315"/>
      <c r="AY45" s="447"/>
      <c r="AZ45" s="341"/>
      <c r="BA45" s="342"/>
      <c r="BB45" s="342"/>
      <c r="BC45" s="342"/>
      <c r="BD45" s="1018"/>
      <c r="BE45" s="331"/>
      <c r="BF45" s="315"/>
      <c r="BG45" s="448"/>
    </row>
    <row r="46" spans="1:61" s="6" customFormat="1" ht="31" x14ac:dyDescent="0.35">
      <c r="A46" s="2813"/>
      <c r="B46" s="2812"/>
      <c r="C46" s="2311" t="s">
        <v>1740</v>
      </c>
      <c r="D46" s="1451">
        <v>1</v>
      </c>
      <c r="E46" s="1452">
        <v>0.76187320521316548</v>
      </c>
      <c r="F46" s="1452">
        <v>0.42098931099902825</v>
      </c>
      <c r="G46" s="2312">
        <v>0.53475602146511914</v>
      </c>
      <c r="H46" s="1453">
        <v>0.47573460975934057</v>
      </c>
      <c r="I46" s="1240">
        <v>0.51694163945769456</v>
      </c>
      <c r="J46" s="1453">
        <v>0.84576098059244131</v>
      </c>
      <c r="K46" s="2268">
        <v>0.65509765587193425</v>
      </c>
      <c r="L46" s="1290"/>
      <c r="M46" s="1291"/>
      <c r="N46" s="1291"/>
      <c r="O46" s="1291"/>
      <c r="P46" s="1220"/>
      <c r="Q46" s="1221"/>
      <c r="R46" s="1220"/>
      <c r="S46" s="2571"/>
      <c r="T46" s="1204"/>
      <c r="U46" s="1205"/>
      <c r="V46" s="1205"/>
      <c r="W46" s="1205"/>
      <c r="X46" s="1206"/>
      <c r="Y46" s="1207"/>
      <c r="Z46" s="1208"/>
      <c r="AA46" s="1209"/>
      <c r="AB46" s="1204"/>
      <c r="AC46" s="1205"/>
      <c r="AD46" s="1205"/>
      <c r="AE46" s="1205"/>
      <c r="AF46" s="1206"/>
      <c r="AG46" s="1207"/>
      <c r="AH46" s="1208"/>
      <c r="AI46" s="1210"/>
      <c r="AJ46" s="1204"/>
      <c r="AK46" s="1205"/>
      <c r="AL46" s="1205"/>
      <c r="AM46" s="1205"/>
      <c r="AN46" s="1206"/>
      <c r="AO46" s="1207"/>
      <c r="AP46" s="1208"/>
      <c r="AQ46" s="1209"/>
      <c r="AR46" s="1204"/>
      <c r="AS46" s="1205"/>
      <c r="AT46" s="1205"/>
      <c r="AU46" s="1205"/>
      <c r="AV46" s="1206"/>
      <c r="AW46" s="1207"/>
      <c r="AX46" s="1208"/>
      <c r="AY46" s="1209"/>
      <c r="AZ46" s="1211"/>
      <c r="BA46" s="1205"/>
      <c r="BB46" s="1205"/>
      <c r="BC46" s="1205"/>
      <c r="BD46" s="1206"/>
      <c r="BE46" s="1207"/>
      <c r="BF46" s="1208"/>
      <c r="BG46" s="1212"/>
    </row>
    <row r="47" spans="1:61" s="488" customFormat="1" ht="31" x14ac:dyDescent="0.35">
      <c r="A47" s="250" t="s">
        <v>138</v>
      </c>
      <c r="B47" s="2826" t="s">
        <v>1902</v>
      </c>
      <c r="C47" s="2310" t="s">
        <v>1741</v>
      </c>
      <c r="D47" s="2313">
        <v>431.5</v>
      </c>
      <c r="E47" s="1446">
        <v>127.41666666666667</v>
      </c>
      <c r="F47" s="1446">
        <v>210.33333333333334</v>
      </c>
      <c r="G47" s="1446">
        <v>79.416666666666671</v>
      </c>
      <c r="H47" s="2314">
        <v>108.66666666666667</v>
      </c>
      <c r="I47" s="2315">
        <v>957.33333333333326</v>
      </c>
      <c r="J47" s="2316">
        <v>309</v>
      </c>
      <c r="K47" s="2317">
        <v>1266.3333333333333</v>
      </c>
      <c r="L47" s="1275"/>
      <c r="M47" s="1272"/>
      <c r="N47" s="2562"/>
      <c r="O47" s="1272"/>
      <c r="P47" s="2572"/>
      <c r="Q47" s="1274"/>
      <c r="R47" s="1270"/>
      <c r="S47" s="1231"/>
      <c r="T47" s="1275"/>
      <c r="U47" s="1272"/>
      <c r="V47" s="1272"/>
      <c r="W47" s="1272"/>
      <c r="X47" s="2572"/>
      <c r="Y47" s="1274"/>
      <c r="Z47" s="1270"/>
      <c r="AA47" s="1231"/>
      <c r="AB47" s="1275"/>
      <c r="AC47" s="1272"/>
      <c r="AD47" s="1272"/>
      <c r="AE47" s="1272"/>
      <c r="AF47" s="2572"/>
      <c r="AG47" s="1274"/>
      <c r="AH47" s="1270"/>
      <c r="AI47" s="1231"/>
      <c r="AJ47" s="1275"/>
      <c r="AK47" s="1272"/>
      <c r="AL47" s="1272"/>
      <c r="AM47" s="1272"/>
      <c r="AN47" s="2572"/>
      <c r="AO47" s="1274"/>
      <c r="AP47" s="1270"/>
      <c r="AQ47" s="2573"/>
      <c r="AR47" s="1275"/>
      <c r="AS47" s="1272"/>
      <c r="AT47" s="1272"/>
      <c r="AU47" s="1272"/>
      <c r="AV47" s="2572"/>
      <c r="AW47" s="1274"/>
      <c r="AX47" s="1270"/>
      <c r="AY47" s="2573"/>
      <c r="AZ47" s="1275"/>
      <c r="BA47" s="1272"/>
      <c r="BB47" s="1272"/>
      <c r="BC47" s="1272"/>
      <c r="BD47" s="2572"/>
      <c r="BE47" s="1274"/>
      <c r="BF47" s="1270"/>
      <c r="BG47" s="2574"/>
    </row>
    <row r="48" spans="1:61" s="46" customFormat="1" ht="31" x14ac:dyDescent="0.35">
      <c r="A48" s="81" t="s">
        <v>206</v>
      </c>
      <c r="B48" s="2826"/>
      <c r="C48" s="2311" t="s">
        <v>1742</v>
      </c>
      <c r="D48" s="1451">
        <v>0.72137085539147394</v>
      </c>
      <c r="E48" s="1452">
        <v>0.23610253242742435</v>
      </c>
      <c r="F48" s="1452">
        <v>0.30373044524669074</v>
      </c>
      <c r="G48" s="1452">
        <v>0.35612855007473843</v>
      </c>
      <c r="H48" s="1453">
        <v>0.44444444444444448</v>
      </c>
      <c r="I48" s="1240">
        <v>0.41662435627765287</v>
      </c>
      <c r="J48" s="1453">
        <v>0.96261682242990654</v>
      </c>
      <c r="K48" s="2268">
        <v>0.294148390468632</v>
      </c>
      <c r="L48" s="1290"/>
      <c r="M48" s="1291"/>
      <c r="N48" s="1291"/>
      <c r="O48" s="1291"/>
      <c r="P48" s="1220"/>
      <c r="Q48" s="1221"/>
      <c r="R48" s="1220"/>
      <c r="S48" s="2571"/>
      <c r="T48" s="1290"/>
      <c r="U48" s="1291"/>
      <c r="V48" s="1291"/>
      <c r="W48" s="1291"/>
      <c r="X48" s="2575"/>
      <c r="Y48" s="1221"/>
      <c r="Z48" s="1220"/>
      <c r="AA48" s="2571"/>
      <c r="AB48" s="1200"/>
      <c r="AC48" s="1291"/>
      <c r="AD48" s="1291"/>
      <c r="AE48" s="1291"/>
      <c r="AF48" s="2575"/>
      <c r="AG48" s="2559"/>
      <c r="AH48" s="1241"/>
      <c r="AI48" s="1242"/>
      <c r="AJ48" s="1243"/>
      <c r="AK48" s="1244"/>
      <c r="AL48" s="1244"/>
      <c r="AM48" s="1244"/>
      <c r="AN48" s="1245"/>
      <c r="AO48" s="1246"/>
      <c r="AP48" s="1247"/>
      <c r="AQ48" s="1248"/>
      <c r="AR48" s="1243"/>
      <c r="AS48" s="1244"/>
      <c r="AT48" s="1244"/>
      <c r="AU48" s="1244"/>
      <c r="AV48" s="1245"/>
      <c r="AW48" s="1246"/>
      <c r="AX48" s="1247"/>
      <c r="AY48" s="1248"/>
      <c r="AZ48" s="1249"/>
      <c r="BA48" s="1244"/>
      <c r="BB48" s="1244"/>
      <c r="BC48" s="1244"/>
      <c r="BD48" s="1245"/>
      <c r="BE48" s="1246"/>
      <c r="BF48" s="1247"/>
      <c r="BG48" s="1250"/>
    </row>
    <row r="49" spans="1:61" s="488" customFormat="1" ht="31" x14ac:dyDescent="0.35">
      <c r="A49" s="1183" t="s">
        <v>138</v>
      </c>
      <c r="B49" s="2827" t="s">
        <v>1903</v>
      </c>
      <c r="C49" s="2310" t="s">
        <v>1743</v>
      </c>
      <c r="D49" s="140">
        <v>148.33333333333334</v>
      </c>
      <c r="E49" s="141">
        <v>8.25</v>
      </c>
      <c r="F49" s="141">
        <v>18.583333333333332</v>
      </c>
      <c r="G49" s="141">
        <v>3.25</v>
      </c>
      <c r="H49" s="276">
        <v>10.083333333333334</v>
      </c>
      <c r="I49" s="171">
        <v>188.50000000000003</v>
      </c>
      <c r="J49" s="172">
        <v>30</v>
      </c>
      <c r="K49" s="316">
        <v>218.50000000000003</v>
      </c>
      <c r="L49" s="341"/>
      <c r="M49" s="570"/>
      <c r="N49" s="342"/>
      <c r="O49" s="342"/>
      <c r="P49" s="1018"/>
      <c r="Q49" s="331"/>
      <c r="R49" s="315"/>
      <c r="S49" s="306"/>
      <c r="T49" s="341"/>
      <c r="U49" s="342"/>
      <c r="V49" s="342"/>
      <c r="W49" s="342"/>
      <c r="X49" s="1018"/>
      <c r="Y49" s="331"/>
      <c r="Z49" s="315"/>
      <c r="AA49" s="447"/>
      <c r="AB49" s="341"/>
      <c r="AC49" s="342"/>
      <c r="AD49" s="342"/>
      <c r="AE49" s="342"/>
      <c r="AF49" s="1018"/>
      <c r="AG49" s="331"/>
      <c r="AH49" s="315"/>
      <c r="AI49" s="447"/>
      <c r="AJ49" s="341"/>
      <c r="AK49" s="342"/>
      <c r="AL49" s="342"/>
      <c r="AM49" s="342"/>
      <c r="AN49" s="1018"/>
      <c r="AO49" s="331"/>
      <c r="AP49" s="315"/>
      <c r="AQ49" s="447"/>
      <c r="AR49" s="341"/>
      <c r="AS49" s="342"/>
      <c r="AT49" s="342"/>
      <c r="AU49" s="342"/>
      <c r="AV49" s="1018"/>
      <c r="AW49" s="331"/>
      <c r="AX49" s="315"/>
      <c r="AY49" s="447"/>
      <c r="AZ49" s="341"/>
      <c r="BA49" s="342"/>
      <c r="BB49" s="342"/>
      <c r="BC49" s="342"/>
      <c r="BD49" s="1018"/>
      <c r="BE49" s="331"/>
      <c r="BF49" s="315"/>
      <c r="BG49" s="448"/>
    </row>
    <row r="50" spans="1:61" s="46" customFormat="1" ht="31" x14ac:dyDescent="0.35">
      <c r="A50" s="428" t="s">
        <v>206</v>
      </c>
      <c r="B50" s="2827"/>
      <c r="C50" s="2311" t="s">
        <v>1744</v>
      </c>
      <c r="D50" s="358">
        <v>0.83883129123468425</v>
      </c>
      <c r="E50" s="359">
        <v>0.10963455149501661</v>
      </c>
      <c r="F50" s="359">
        <v>0.23375262054507337</v>
      </c>
      <c r="G50" s="359">
        <v>9.5121951219512196E-2</v>
      </c>
      <c r="H50" s="294">
        <v>0.2922705314009662</v>
      </c>
      <c r="I50" s="309">
        <v>0.47095565271705186</v>
      </c>
      <c r="J50" s="294">
        <v>0.81081081081081086</v>
      </c>
      <c r="K50" s="286">
        <v>5.0753953659433616E-2</v>
      </c>
      <c r="L50" s="614"/>
      <c r="M50" s="374"/>
      <c r="N50" s="374"/>
      <c r="O50" s="374"/>
      <c r="P50" s="375"/>
      <c r="Q50" s="1025"/>
      <c r="R50" s="375"/>
      <c r="S50" s="287"/>
      <c r="T50" s="1006"/>
      <c r="U50" s="1007"/>
      <c r="V50" s="1007"/>
      <c r="W50" s="1007"/>
      <c r="X50" s="1008"/>
      <c r="Y50" s="1009"/>
      <c r="Z50" s="1010"/>
      <c r="AA50" s="1011"/>
      <c r="AB50" s="1006"/>
      <c r="AC50" s="1007"/>
      <c r="AD50" s="1007"/>
      <c r="AE50" s="1007"/>
      <c r="AF50" s="1008"/>
      <c r="AG50" s="1009"/>
      <c r="AH50" s="1010"/>
      <c r="AI50" s="1891"/>
      <c r="AJ50" s="1006"/>
      <c r="AK50" s="1007"/>
      <c r="AL50" s="1007"/>
      <c r="AM50" s="1007"/>
      <c r="AN50" s="1008"/>
      <c r="AO50" s="1009"/>
      <c r="AP50" s="1010"/>
      <c r="AQ50" s="1011"/>
      <c r="AR50" s="1006"/>
      <c r="AS50" s="1007"/>
      <c r="AT50" s="1007"/>
      <c r="AU50" s="1007"/>
      <c r="AV50" s="1008"/>
      <c r="AW50" s="1009"/>
      <c r="AX50" s="1010"/>
      <c r="AY50" s="1011"/>
      <c r="AZ50" s="1013"/>
      <c r="BA50" s="1007"/>
      <c r="BB50" s="1007"/>
      <c r="BC50" s="1007"/>
      <c r="BD50" s="1008"/>
      <c r="BE50" s="1009"/>
      <c r="BF50" s="1010"/>
      <c r="BG50" s="1012"/>
    </row>
    <row r="51" spans="1:61" s="6" customFormat="1" ht="31" x14ac:dyDescent="0.35">
      <c r="A51" s="2833" t="s">
        <v>138</v>
      </c>
      <c r="B51" s="2832" t="s">
        <v>1904</v>
      </c>
      <c r="C51" s="2310" t="s">
        <v>1745</v>
      </c>
      <c r="D51" s="762">
        <v>583.83333333333337</v>
      </c>
      <c r="E51" s="764">
        <v>710.5</v>
      </c>
      <c r="F51" s="764">
        <v>987.08333333333326</v>
      </c>
      <c r="G51" s="764">
        <v>439.75</v>
      </c>
      <c r="H51" s="765">
        <v>416.91666666666669</v>
      </c>
      <c r="I51" s="766">
        <v>3138.0833333333335</v>
      </c>
      <c r="J51" s="767">
        <v>1167</v>
      </c>
      <c r="K51" s="2318">
        <v>4305.0833333333339</v>
      </c>
      <c r="L51" s="1050"/>
      <c r="M51" s="1051"/>
      <c r="N51" s="1051"/>
      <c r="O51" s="1051"/>
      <c r="P51" s="1052"/>
      <c r="Q51" s="2576"/>
      <c r="R51" s="2577"/>
      <c r="S51" s="1568"/>
      <c r="T51" s="1664"/>
      <c r="U51" s="1051"/>
      <c r="V51" s="1051"/>
      <c r="W51" s="1051"/>
      <c r="X51" s="1052"/>
      <c r="Y51" s="1566"/>
      <c r="Z51" s="1567"/>
      <c r="AA51" s="1036"/>
      <c r="AB51" s="1050"/>
      <c r="AC51" s="1051"/>
      <c r="AD51" s="1051"/>
      <c r="AE51" s="1051"/>
      <c r="AF51" s="1052"/>
      <c r="AG51" s="1566"/>
      <c r="AH51" s="1567"/>
      <c r="AI51" s="1036"/>
      <c r="AJ51" s="1050"/>
      <c r="AK51" s="1051"/>
      <c r="AL51" s="1051"/>
      <c r="AM51" s="1051"/>
      <c r="AN51" s="1052"/>
      <c r="AO51" s="1566"/>
      <c r="AP51" s="1567"/>
      <c r="AQ51" s="1568"/>
      <c r="AR51" s="1050"/>
      <c r="AS51" s="1051"/>
      <c r="AT51" s="1051"/>
      <c r="AU51" s="1051"/>
      <c r="AV51" s="1052"/>
      <c r="AW51" s="1566"/>
      <c r="AX51" s="1567"/>
      <c r="AY51" s="1568"/>
      <c r="AZ51" s="1050"/>
      <c r="BA51" s="1051"/>
      <c r="BB51" s="1051"/>
      <c r="BC51" s="1051"/>
      <c r="BD51" s="1052"/>
      <c r="BE51" s="1566"/>
      <c r="BF51" s="1567"/>
      <c r="BG51" s="1569"/>
    </row>
    <row r="52" spans="1:61" ht="31" x14ac:dyDescent="0.35">
      <c r="A52" s="2811"/>
      <c r="B52" s="2832"/>
      <c r="C52" s="2311" t="s">
        <v>1746</v>
      </c>
      <c r="D52" s="358">
        <v>0.74946512623020967</v>
      </c>
      <c r="E52" s="359">
        <v>0.51883405342907574</v>
      </c>
      <c r="F52" s="359">
        <v>0.38364372469635621</v>
      </c>
      <c r="G52" s="359">
        <v>0.47544823858005225</v>
      </c>
      <c r="H52" s="1472">
        <v>0.46029993559665106</v>
      </c>
      <c r="I52" s="309">
        <v>0.47895044770044765</v>
      </c>
      <c r="J52" s="294">
        <v>0.87284966342557968</v>
      </c>
      <c r="K52" s="286">
        <v>0.54570710271686318</v>
      </c>
      <c r="L52" s="606"/>
      <c r="M52" s="607"/>
      <c r="N52" s="607"/>
      <c r="O52" s="607"/>
      <c r="P52" s="2570"/>
      <c r="Q52" s="609"/>
      <c r="R52" s="608"/>
      <c r="S52" s="2567"/>
      <c r="T52" s="614"/>
      <c r="U52" s="374"/>
      <c r="V52" s="374"/>
      <c r="W52" s="374"/>
      <c r="X52" s="375"/>
      <c r="Y52" s="1025"/>
      <c r="Z52" s="375"/>
      <c r="AA52" s="287"/>
      <c r="AB52" s="341"/>
      <c r="AC52" s="374"/>
      <c r="AD52" s="374"/>
      <c r="AE52" s="374"/>
      <c r="AF52" s="375"/>
      <c r="AG52" s="1025"/>
      <c r="AH52" s="375"/>
      <c r="AI52" s="304"/>
      <c r="AJ52" s="341"/>
      <c r="AK52" s="374"/>
      <c r="AL52" s="374"/>
      <c r="AM52" s="374"/>
      <c r="AN52" s="375"/>
      <c r="AO52" s="1025"/>
      <c r="AP52" s="375"/>
      <c r="AQ52" s="287"/>
      <c r="AR52" s="341"/>
      <c r="AS52" s="374"/>
      <c r="AT52" s="374"/>
      <c r="AU52" s="374"/>
      <c r="AV52" s="1860"/>
      <c r="AW52" s="1025"/>
      <c r="AX52" s="375"/>
      <c r="AY52" s="287"/>
      <c r="AZ52" s="365"/>
      <c r="BA52" s="374"/>
      <c r="BB52" s="374"/>
      <c r="BC52" s="374"/>
      <c r="BD52" s="1860"/>
      <c r="BE52" s="1025"/>
      <c r="BF52" s="375"/>
      <c r="BG52" s="1415"/>
    </row>
    <row r="53" spans="1:61" ht="27" customHeight="1" x14ac:dyDescent="0.35">
      <c r="A53" s="2770" t="s">
        <v>1944</v>
      </c>
      <c r="B53" s="2770"/>
      <c r="C53" s="2770"/>
      <c r="D53" s="122"/>
      <c r="E53" s="123"/>
      <c r="F53" s="123"/>
      <c r="G53" s="123"/>
      <c r="H53" s="268"/>
      <c r="I53" s="164"/>
      <c r="J53" s="148"/>
      <c r="K53" s="157"/>
      <c r="L53" s="122"/>
      <c r="M53" s="123"/>
      <c r="N53" s="123"/>
      <c r="O53" s="123"/>
      <c r="P53" s="268"/>
      <c r="Q53" s="164"/>
      <c r="R53" s="148"/>
      <c r="S53" s="157"/>
      <c r="T53" s="490"/>
      <c r="U53" s="491"/>
      <c r="V53" s="491"/>
      <c r="W53" s="491"/>
      <c r="X53" s="997"/>
      <c r="Y53" s="164"/>
      <c r="Z53" s="148"/>
      <c r="AA53" s="157"/>
      <c r="AB53" s="122"/>
      <c r="AC53" s="123"/>
      <c r="AD53" s="123"/>
      <c r="AE53" s="123"/>
      <c r="AF53" s="268"/>
      <c r="AG53" s="164"/>
      <c r="AH53" s="148"/>
      <c r="AI53" s="157"/>
      <c r="AJ53" s="122"/>
      <c r="AK53" s="123"/>
      <c r="AL53" s="123"/>
      <c r="AM53" s="123"/>
      <c r="AN53" s="268"/>
      <c r="AO53" s="164"/>
      <c r="AP53" s="148"/>
      <c r="AQ53" s="157"/>
      <c r="AR53" s="122"/>
      <c r="AS53" s="123"/>
      <c r="AT53" s="123"/>
      <c r="AU53" s="123"/>
      <c r="AV53" s="268"/>
      <c r="AW53" s="164"/>
      <c r="AX53" s="148"/>
      <c r="AY53" s="157"/>
      <c r="AZ53" s="122"/>
      <c r="BA53" s="123"/>
      <c r="BB53" s="123"/>
      <c r="BC53" s="123"/>
      <c r="BD53" s="268"/>
      <c r="BE53" s="164"/>
      <c r="BF53" s="148"/>
      <c r="BG53" s="56"/>
    </row>
    <row r="54" spans="1:61" ht="39.5" customHeight="1" x14ac:dyDescent="0.35">
      <c r="A54" s="2811" t="s">
        <v>138</v>
      </c>
      <c r="B54" s="2812" t="s">
        <v>1931</v>
      </c>
      <c r="C54" s="2310" t="s">
        <v>1935</v>
      </c>
      <c r="D54" s="1984"/>
      <c r="E54" s="570"/>
      <c r="F54" s="570"/>
      <c r="G54" s="570"/>
      <c r="H54" s="1419"/>
      <c r="I54" s="1865"/>
      <c r="J54" s="2553"/>
      <c r="K54" s="2554"/>
      <c r="L54" s="371">
        <v>0</v>
      </c>
      <c r="M54" s="126">
        <v>493.58333333333331</v>
      </c>
      <c r="N54" s="126">
        <v>1182</v>
      </c>
      <c r="O54" s="126">
        <v>497.58333333333331</v>
      </c>
      <c r="P54" s="276">
        <v>472.83333333333331</v>
      </c>
      <c r="Q54" s="165">
        <v>2646</v>
      </c>
      <c r="R54" s="149">
        <v>884.25</v>
      </c>
      <c r="S54" s="1674">
        <v>3530.25</v>
      </c>
      <c r="T54" s="341"/>
      <c r="U54" s="342"/>
      <c r="V54" s="342"/>
      <c r="W54" s="342"/>
      <c r="X54" s="1018"/>
      <c r="Y54" s="331"/>
      <c r="Z54" s="315"/>
      <c r="AA54" s="447"/>
      <c r="AB54" s="341"/>
      <c r="AC54" s="342"/>
      <c r="AD54" s="342"/>
      <c r="AE54" s="342"/>
      <c r="AF54" s="1018"/>
      <c r="AG54" s="331"/>
      <c r="AH54" s="315"/>
      <c r="AI54" s="447"/>
      <c r="AJ54" s="341"/>
      <c r="AK54" s="342"/>
      <c r="AL54" s="342"/>
      <c r="AM54" s="342"/>
      <c r="AN54" s="1018"/>
      <c r="AO54" s="331"/>
      <c r="AP54" s="315"/>
      <c r="AQ54" s="447"/>
      <c r="AR54" s="341"/>
      <c r="AS54" s="342"/>
      <c r="AT54" s="342"/>
      <c r="AU54" s="342"/>
      <c r="AV54" s="1018"/>
      <c r="AW54" s="331"/>
      <c r="AX54" s="315"/>
      <c r="AY54" s="447"/>
      <c r="AZ54" s="341"/>
      <c r="BA54" s="342"/>
      <c r="BB54" s="342"/>
      <c r="BC54" s="342"/>
      <c r="BD54" s="1018"/>
      <c r="BE54" s="331"/>
      <c r="BF54" s="315"/>
      <c r="BG54" s="448"/>
    </row>
    <row r="55" spans="1:61" ht="31" x14ac:dyDescent="0.35">
      <c r="A55" s="2813"/>
      <c r="B55" s="2812"/>
      <c r="C55" s="2311" t="s">
        <v>1938</v>
      </c>
      <c r="D55" s="2555"/>
      <c r="E55" s="2556"/>
      <c r="F55" s="2556"/>
      <c r="G55" s="2557"/>
      <c r="H55" s="2558"/>
      <c r="I55" s="2559"/>
      <c r="J55" s="2558"/>
      <c r="K55" s="2560"/>
      <c r="L55" s="1234">
        <v>0</v>
      </c>
      <c r="M55" s="1235">
        <v>0.79301111259874146</v>
      </c>
      <c r="N55" s="1235">
        <v>0.67318462268628398</v>
      </c>
      <c r="O55" s="1235">
        <v>0.74330885098966759</v>
      </c>
      <c r="P55" s="1238">
        <v>0.74993391488236849</v>
      </c>
      <c r="Q55" s="1257">
        <v>0.71859865115647492</v>
      </c>
      <c r="R55" s="1238">
        <v>0.84934847491960408</v>
      </c>
      <c r="S55" s="1239">
        <v>0.74740649258997882</v>
      </c>
      <c r="T55" s="1204"/>
      <c r="U55" s="1205"/>
      <c r="V55" s="1205"/>
      <c r="W55" s="1205"/>
      <c r="X55" s="1206"/>
      <c r="Y55" s="1207"/>
      <c r="Z55" s="1208"/>
      <c r="AA55" s="1209"/>
      <c r="AB55" s="1204"/>
      <c r="AC55" s="1205"/>
      <c r="AD55" s="1205"/>
      <c r="AE55" s="1205"/>
      <c r="AF55" s="1206"/>
      <c r="AG55" s="1207"/>
      <c r="AH55" s="1208"/>
      <c r="AI55" s="1210"/>
      <c r="AJ55" s="1204"/>
      <c r="AK55" s="1205"/>
      <c r="AL55" s="1205"/>
      <c r="AM55" s="1205"/>
      <c r="AN55" s="1206"/>
      <c r="AO55" s="1207"/>
      <c r="AP55" s="1208"/>
      <c r="AQ55" s="1209"/>
      <c r="AR55" s="1204"/>
      <c r="AS55" s="1205"/>
      <c r="AT55" s="1205"/>
      <c r="AU55" s="1205"/>
      <c r="AV55" s="1206"/>
      <c r="AW55" s="1207"/>
      <c r="AX55" s="1208"/>
      <c r="AY55" s="1209"/>
      <c r="AZ55" s="1211"/>
      <c r="BA55" s="1205"/>
      <c r="BB55" s="1205"/>
      <c r="BC55" s="1205"/>
      <c r="BD55" s="1206"/>
      <c r="BE55" s="1207"/>
      <c r="BF55" s="1208"/>
      <c r="BG55" s="1212"/>
    </row>
    <row r="56" spans="1:61" ht="46.5" x14ac:dyDescent="0.35">
      <c r="A56" s="250" t="s">
        <v>138</v>
      </c>
      <c r="B56" s="2826" t="s">
        <v>1932</v>
      </c>
      <c r="C56" s="2310" t="s">
        <v>1936</v>
      </c>
      <c r="D56" s="2561"/>
      <c r="E56" s="2562"/>
      <c r="F56" s="2562"/>
      <c r="G56" s="2562"/>
      <c r="H56" s="2563"/>
      <c r="I56" s="2564"/>
      <c r="J56" s="2565"/>
      <c r="K56" s="2566"/>
      <c r="L56" s="921">
        <v>18.833333333333332</v>
      </c>
      <c r="M56" s="1226">
        <v>121.33333333333333</v>
      </c>
      <c r="N56" s="1446">
        <v>299.83333333333331</v>
      </c>
      <c r="O56" s="1226">
        <v>101.41666666666667</v>
      </c>
      <c r="P56" s="1227">
        <v>157.58333333333334</v>
      </c>
      <c r="Q56" s="1228">
        <v>699</v>
      </c>
      <c r="R56" s="1229">
        <v>313.91666666666669</v>
      </c>
      <c r="S56" s="1230">
        <v>1012.9166666666667</v>
      </c>
      <c r="T56" s="921">
        <v>65.083333333333329</v>
      </c>
      <c r="U56" s="1226">
        <v>116.58333333333333</v>
      </c>
      <c r="V56" s="1226">
        <v>266.41666666666669</v>
      </c>
      <c r="W56" s="1226">
        <v>101.41666666666667</v>
      </c>
      <c r="X56" s="1227">
        <v>157.83333333333334</v>
      </c>
      <c r="Y56" s="1228">
        <v>707.33333333333348</v>
      </c>
      <c r="Z56" s="1229">
        <v>300.58333333333331</v>
      </c>
      <c r="AA56" s="1230">
        <v>1007.9166666666667</v>
      </c>
      <c r="AB56" s="1275"/>
      <c r="AC56" s="1226">
        <v>31.083333333333332</v>
      </c>
      <c r="AD56" s="1226">
        <v>68.416666666666671</v>
      </c>
      <c r="AE56" s="1226">
        <v>31.75</v>
      </c>
      <c r="AF56" s="1227">
        <v>48</v>
      </c>
      <c r="AG56" s="1228">
        <v>179</v>
      </c>
      <c r="AH56" s="1229">
        <v>82</v>
      </c>
      <c r="AI56" s="1231"/>
      <c r="AJ56" s="1275"/>
      <c r="AK56" s="1226">
        <v>45.75</v>
      </c>
      <c r="AL56" s="1226">
        <v>82.166666666666671</v>
      </c>
      <c r="AM56" s="1226">
        <v>28.916666666666668</v>
      </c>
      <c r="AN56" s="1227">
        <v>48.083333333333336</v>
      </c>
      <c r="AO56" s="1228">
        <v>204.91666666666669</v>
      </c>
      <c r="AP56" s="1229">
        <v>124</v>
      </c>
      <c r="AQ56" s="1232">
        <v>328.91666666666669</v>
      </c>
      <c r="AR56" s="1275"/>
      <c r="AS56" s="1226">
        <v>41.416666666666664</v>
      </c>
      <c r="AT56" s="1226">
        <v>90.583333333333329</v>
      </c>
      <c r="AU56" s="1226">
        <v>33.583333333333336</v>
      </c>
      <c r="AV56" s="1227">
        <v>50.916666666666664</v>
      </c>
      <c r="AW56" s="1228">
        <v>216.5</v>
      </c>
      <c r="AX56" s="1229">
        <v>225</v>
      </c>
      <c r="AY56" s="1232">
        <v>441.5</v>
      </c>
      <c r="AZ56" s="1275"/>
      <c r="BA56" s="1226">
        <v>38.166666666666664</v>
      </c>
      <c r="BB56" s="1226">
        <v>84.583333333333329</v>
      </c>
      <c r="BC56" s="1226">
        <v>38.25</v>
      </c>
      <c r="BD56" s="1227">
        <v>55.083333333333336</v>
      </c>
      <c r="BE56" s="1228">
        <v>216.08333333333334</v>
      </c>
      <c r="BF56" s="1229">
        <v>207.08333333333334</v>
      </c>
      <c r="BG56" s="1233">
        <v>423.16666666666669</v>
      </c>
    </row>
    <row r="57" spans="1:61" ht="31" x14ac:dyDescent="0.35">
      <c r="A57" s="81" t="s">
        <v>206</v>
      </c>
      <c r="B57" s="2826"/>
      <c r="C57" s="2311" t="s">
        <v>1939</v>
      </c>
      <c r="D57" s="2555"/>
      <c r="E57" s="2556"/>
      <c r="F57" s="2556"/>
      <c r="G57" s="2556"/>
      <c r="H57" s="2558"/>
      <c r="I57" s="2559"/>
      <c r="J57" s="2558"/>
      <c r="K57" s="2560"/>
      <c r="L57" s="1234">
        <v>3.8396194359497107E-2</v>
      </c>
      <c r="M57" s="1235">
        <v>0.26516117282826446</v>
      </c>
      <c r="N57" s="1235">
        <v>0.44935681278880979</v>
      </c>
      <c r="O57" s="1235">
        <v>0.47483417869683964</v>
      </c>
      <c r="P57" s="1238">
        <v>0.61878272251308908</v>
      </c>
      <c r="Q57" s="1237">
        <v>0.33547974243090828</v>
      </c>
      <c r="R57" s="1238">
        <v>0.96119942309795381</v>
      </c>
      <c r="S57" s="1239">
        <v>0.42026830786252678</v>
      </c>
      <c r="T57" s="1234">
        <v>0.10243966421825812</v>
      </c>
      <c r="U57" s="1235">
        <v>0.10907531576485265</v>
      </c>
      <c r="V57" s="1235">
        <v>0.11065729812052197</v>
      </c>
      <c r="W57" s="1235">
        <v>0.11903364632237873</v>
      </c>
      <c r="X57" s="1236">
        <v>0.17469101641763513</v>
      </c>
      <c r="Y57" s="1237">
        <v>0.12055619469655009</v>
      </c>
      <c r="Z57" s="1238">
        <v>0.21741971400791779</v>
      </c>
      <c r="AA57" s="1239">
        <v>0.13902938066117984</v>
      </c>
      <c r="AB57" s="1200"/>
      <c r="AC57" s="1235">
        <v>3.2028164176541307E-2</v>
      </c>
      <c r="AD57" s="1235">
        <v>3.0722598510646258E-2</v>
      </c>
      <c r="AE57" s="1235">
        <v>3.8897396630934153E-2</v>
      </c>
      <c r="AF57" s="1236">
        <v>5.2249637155297533E-2</v>
      </c>
      <c r="AG57" s="1240">
        <v>3.2270664943962024E-2</v>
      </c>
      <c r="AH57" s="1241"/>
      <c r="AI57" s="1242"/>
      <c r="AJ57" s="1243"/>
      <c r="AK57" s="1244"/>
      <c r="AL57" s="1244"/>
      <c r="AM57" s="1244"/>
      <c r="AN57" s="1245"/>
      <c r="AO57" s="1246"/>
      <c r="AP57" s="1247"/>
      <c r="AQ57" s="1248"/>
      <c r="AR57" s="1243"/>
      <c r="AS57" s="1244"/>
      <c r="AT57" s="1244"/>
      <c r="AU57" s="1244"/>
      <c r="AV57" s="1245"/>
      <c r="AW57" s="1246"/>
      <c r="AX57" s="1247"/>
      <c r="AY57" s="1248"/>
      <c r="AZ57" s="1249"/>
      <c r="BA57" s="1244"/>
      <c r="BB57" s="1244"/>
      <c r="BC57" s="1244"/>
      <c r="BD57" s="1245"/>
      <c r="BE57" s="1246"/>
      <c r="BF57" s="1247"/>
      <c r="BG57" s="1250"/>
    </row>
    <row r="58" spans="1:61" s="6" customFormat="1" ht="46.5" x14ac:dyDescent="0.35">
      <c r="A58" s="1183" t="s">
        <v>138</v>
      </c>
      <c r="B58" s="2827" t="s">
        <v>1933</v>
      </c>
      <c r="C58" s="2310" t="s">
        <v>1937</v>
      </c>
      <c r="D58" s="1984"/>
      <c r="E58" s="570"/>
      <c r="F58" s="570"/>
      <c r="G58" s="570"/>
      <c r="H58" s="1419"/>
      <c r="I58" s="1865"/>
      <c r="J58" s="2553"/>
      <c r="K58" s="2554"/>
      <c r="L58" s="371">
        <v>3.3333333333333335</v>
      </c>
      <c r="M58" s="141">
        <v>10.166666666666666</v>
      </c>
      <c r="N58" s="126">
        <v>20.75</v>
      </c>
      <c r="O58" s="126">
        <v>9.5833333333333339</v>
      </c>
      <c r="P58" s="249">
        <v>10.75</v>
      </c>
      <c r="Q58" s="165">
        <v>54.583333333333336</v>
      </c>
      <c r="R58" s="149">
        <v>27.5</v>
      </c>
      <c r="S58" s="1674">
        <v>82.083333333333343</v>
      </c>
      <c r="T58" s="341"/>
      <c r="U58" s="342"/>
      <c r="V58" s="342"/>
      <c r="W58" s="342"/>
      <c r="X58" s="1018"/>
      <c r="Y58" s="331"/>
      <c r="Z58" s="315"/>
      <c r="AA58" s="447"/>
      <c r="AB58" s="341"/>
      <c r="AC58" s="342"/>
      <c r="AD58" s="342"/>
      <c r="AE58" s="342"/>
      <c r="AF58" s="1018"/>
      <c r="AG58" s="331"/>
      <c r="AH58" s="315"/>
      <c r="AI58" s="447"/>
      <c r="AJ58" s="341"/>
      <c r="AK58" s="342"/>
      <c r="AL58" s="342"/>
      <c r="AM58" s="342"/>
      <c r="AN58" s="1018"/>
      <c r="AO58" s="331"/>
      <c r="AP58" s="315"/>
      <c r="AQ58" s="447"/>
      <c r="AR58" s="341"/>
      <c r="AS58" s="342"/>
      <c r="AT58" s="342"/>
      <c r="AU58" s="342"/>
      <c r="AV58" s="1018"/>
      <c r="AW58" s="331"/>
      <c r="AX58" s="315"/>
      <c r="AY58" s="447"/>
      <c r="AZ58" s="341"/>
      <c r="BA58" s="342"/>
      <c r="BB58" s="342"/>
      <c r="BC58" s="342"/>
      <c r="BD58" s="1018"/>
      <c r="BE58" s="331"/>
      <c r="BF58" s="315"/>
      <c r="BG58" s="448"/>
      <c r="BH58" s="488"/>
      <c r="BI58" s="488"/>
    </row>
    <row r="59" spans="1:61" ht="30" customHeight="1" x14ac:dyDescent="0.35">
      <c r="A59" s="428" t="s">
        <v>206</v>
      </c>
      <c r="B59" s="2827"/>
      <c r="C59" s="2578" t="s">
        <v>1940</v>
      </c>
      <c r="D59" s="606"/>
      <c r="E59" s="607"/>
      <c r="F59" s="607"/>
      <c r="G59" s="607"/>
      <c r="H59" s="608"/>
      <c r="I59" s="609"/>
      <c r="J59" s="608"/>
      <c r="K59" s="2567"/>
      <c r="L59" s="1447">
        <v>2.1869874248223075E-2</v>
      </c>
      <c r="M59" s="222">
        <v>0.13692480359147025</v>
      </c>
      <c r="N59" s="222">
        <v>0.2610062893081761</v>
      </c>
      <c r="O59" s="222">
        <v>0.30585106382978727</v>
      </c>
      <c r="P59" s="223">
        <v>0.30424528301886788</v>
      </c>
      <c r="Q59" s="1448">
        <v>0.14640143048725973</v>
      </c>
      <c r="R59" s="223">
        <v>0.78856443341737448</v>
      </c>
      <c r="S59" s="1597">
        <v>0.2013491414554375</v>
      </c>
      <c r="T59" s="1006"/>
      <c r="U59" s="1007"/>
      <c r="V59" s="1007"/>
      <c r="W59" s="1007"/>
      <c r="X59" s="1008"/>
      <c r="Y59" s="1009"/>
      <c r="Z59" s="1010"/>
      <c r="AA59" s="1011"/>
      <c r="AB59" s="1006"/>
      <c r="AC59" s="1007"/>
      <c r="AD59" s="1007"/>
      <c r="AE59" s="1007"/>
      <c r="AF59" s="1008"/>
      <c r="AG59" s="1009"/>
      <c r="AH59" s="1010"/>
      <c r="AI59" s="1891"/>
      <c r="AJ59" s="1006"/>
      <c r="AK59" s="1007"/>
      <c r="AL59" s="1007"/>
      <c r="AM59" s="1007"/>
      <c r="AN59" s="1008"/>
      <c r="AO59" s="1009"/>
      <c r="AP59" s="1010"/>
      <c r="AQ59" s="1011"/>
      <c r="AR59" s="1006"/>
      <c r="AS59" s="1007"/>
      <c r="AT59" s="1007"/>
      <c r="AU59" s="1007"/>
      <c r="AV59" s="1008"/>
      <c r="AW59" s="1009"/>
      <c r="AX59" s="1010"/>
      <c r="AY59" s="1011"/>
      <c r="AZ59" s="1013"/>
      <c r="BA59" s="1007"/>
      <c r="BB59" s="1007"/>
      <c r="BC59" s="1007"/>
      <c r="BD59" s="1008"/>
      <c r="BE59" s="1009"/>
      <c r="BF59" s="1010"/>
      <c r="BG59" s="1012"/>
      <c r="BH59" s="438"/>
      <c r="BI59" s="438"/>
    </row>
    <row r="60" spans="1:61" ht="40" customHeight="1" x14ac:dyDescent="0.35">
      <c r="A60" s="2833" t="s">
        <v>138</v>
      </c>
      <c r="B60" s="2832" t="s">
        <v>1934</v>
      </c>
      <c r="C60" s="2579" t="s">
        <v>1942</v>
      </c>
      <c r="D60" s="1664"/>
      <c r="E60" s="1665"/>
      <c r="F60" s="1665"/>
      <c r="G60" s="1665"/>
      <c r="H60" s="1666"/>
      <c r="I60" s="2568"/>
      <c r="J60" s="2569"/>
      <c r="K60" s="1989"/>
      <c r="L60" s="1042">
        <v>22.166666666666664</v>
      </c>
      <c r="M60" s="1031">
        <v>625.08333333333326</v>
      </c>
      <c r="N60" s="1031">
        <v>1502.5833333333333</v>
      </c>
      <c r="O60" s="1031">
        <v>608.58333333333337</v>
      </c>
      <c r="P60" s="1032">
        <v>641.16666666666663</v>
      </c>
      <c r="Q60" s="1675">
        <v>3399.5833333333335</v>
      </c>
      <c r="R60" s="1339">
        <v>1225.6666666666667</v>
      </c>
      <c r="S60" s="1037">
        <v>4625.25</v>
      </c>
      <c r="T60" s="762">
        <v>73</v>
      </c>
      <c r="U60" s="1031">
        <v>612.33333333333337</v>
      </c>
      <c r="V60" s="1031">
        <v>1455.75</v>
      </c>
      <c r="W60" s="1031">
        <v>566.75</v>
      </c>
      <c r="X60" s="1032">
        <v>632.16666666666663</v>
      </c>
      <c r="Y60" s="1033">
        <v>3340</v>
      </c>
      <c r="Z60" s="1034">
        <v>869.58333333333337</v>
      </c>
      <c r="AA60" s="1035">
        <v>4209.583333333333</v>
      </c>
      <c r="AB60" s="1050"/>
      <c r="AC60" s="1031">
        <v>561.16666666666663</v>
      </c>
      <c r="AD60" s="1031">
        <v>842.91666666666663</v>
      </c>
      <c r="AE60" s="1031">
        <v>376.25</v>
      </c>
      <c r="AF60" s="1032">
        <v>408</v>
      </c>
      <c r="AG60" s="1033">
        <v>2188</v>
      </c>
      <c r="AH60" s="1034">
        <v>1156</v>
      </c>
      <c r="AI60" s="1036"/>
      <c r="AJ60" s="1050"/>
      <c r="AK60" s="1031">
        <v>543.5</v>
      </c>
      <c r="AL60" s="1031">
        <v>798.5</v>
      </c>
      <c r="AM60" s="1031">
        <v>391.25</v>
      </c>
      <c r="AN60" s="1032">
        <v>411.16666666666669</v>
      </c>
      <c r="AO60" s="1033">
        <v>2144.4166666666665</v>
      </c>
      <c r="AP60" s="1034">
        <v>1191</v>
      </c>
      <c r="AQ60" s="1037">
        <v>3335.4166666666665</v>
      </c>
      <c r="AR60" s="1050"/>
      <c r="AS60" s="1031">
        <v>535.5</v>
      </c>
      <c r="AT60" s="1031">
        <v>814.16666666666663</v>
      </c>
      <c r="AU60" s="1031">
        <v>405.33333333333331</v>
      </c>
      <c r="AV60" s="1032">
        <v>402.66666666666669</v>
      </c>
      <c r="AW60" s="1033">
        <v>2157.6666666666665</v>
      </c>
      <c r="AX60" s="1034">
        <v>1230.5833333333333</v>
      </c>
      <c r="AY60" s="1037">
        <v>3388.25</v>
      </c>
      <c r="AZ60" s="1050"/>
      <c r="BA60" s="1031">
        <v>545.58333333333337</v>
      </c>
      <c r="BB60" s="1031">
        <v>849.66666666666663</v>
      </c>
      <c r="BC60" s="1031">
        <v>412.16666666666669</v>
      </c>
      <c r="BD60" s="1032">
        <v>419.08333333333331</v>
      </c>
      <c r="BE60" s="1033">
        <v>2226.5</v>
      </c>
      <c r="BF60" s="1034">
        <v>1259.5</v>
      </c>
      <c r="BG60" s="768">
        <v>3486</v>
      </c>
      <c r="BH60" s="438"/>
      <c r="BI60" s="438"/>
    </row>
    <row r="61" spans="1:61" ht="32.5" customHeight="1" x14ac:dyDescent="0.35">
      <c r="A61" s="2811"/>
      <c r="B61" s="2832"/>
      <c r="C61" s="2311" t="s">
        <v>1941</v>
      </c>
      <c r="D61" s="606"/>
      <c r="E61" s="607"/>
      <c r="F61" s="607"/>
      <c r="G61" s="607"/>
      <c r="H61" s="2570"/>
      <c r="I61" s="609"/>
      <c r="J61" s="608"/>
      <c r="K61" s="2567"/>
      <c r="L61" s="358">
        <v>3.4265103697024346E-2</v>
      </c>
      <c r="M61" s="359">
        <v>0.5415493466175727</v>
      </c>
      <c r="N61" s="359">
        <v>0.60041290666311475</v>
      </c>
      <c r="O61" s="359">
        <v>0.66560335399197956</v>
      </c>
      <c r="P61" s="1472">
        <v>0.69654173456454826</v>
      </c>
      <c r="Q61" s="309">
        <v>0.55380584553982326</v>
      </c>
      <c r="R61" s="294">
        <v>0.8742272943414171</v>
      </c>
      <c r="S61" s="286">
        <v>0.61338092764706531</v>
      </c>
      <c r="T61" s="1447">
        <v>0.114900314795383</v>
      </c>
      <c r="U61" s="222">
        <v>0.57289879931389376</v>
      </c>
      <c r="V61" s="222">
        <v>0.60465196774081886</v>
      </c>
      <c r="W61" s="222">
        <v>0.66519953051643188</v>
      </c>
      <c r="X61" s="223">
        <v>0.69968640472237587</v>
      </c>
      <c r="Y61" s="230">
        <v>0.56926157910435038</v>
      </c>
      <c r="Z61" s="223">
        <v>0.62905597322465578</v>
      </c>
      <c r="AA61" s="1597">
        <v>0.58065888086808581</v>
      </c>
      <c r="AB61" s="341"/>
      <c r="AC61" s="222">
        <v>0.578224283015628</v>
      </c>
      <c r="AD61" s="222">
        <v>0.37851289151667106</v>
      </c>
      <c r="AE61" s="222">
        <v>0.46094946401225095</v>
      </c>
      <c r="AF61" s="223">
        <v>0.44412191582002897</v>
      </c>
      <c r="AG61" s="230">
        <v>0.39</v>
      </c>
      <c r="AH61" s="223">
        <v>0.87</v>
      </c>
      <c r="AI61" s="304"/>
      <c r="AJ61" s="341"/>
      <c r="AK61" s="222">
        <v>0.572205650114055</v>
      </c>
      <c r="AL61" s="222">
        <v>0.38097888751938302</v>
      </c>
      <c r="AM61" s="222">
        <v>0.49317226890756299</v>
      </c>
      <c r="AN61" s="223">
        <v>0.45278517023033898</v>
      </c>
      <c r="AO61" s="230">
        <v>0.40274517169061302</v>
      </c>
      <c r="AP61" s="223">
        <v>0.88091715976331397</v>
      </c>
      <c r="AQ61" s="229">
        <v>0.499575625951721</v>
      </c>
      <c r="AR61" s="341"/>
      <c r="AS61" s="222">
        <v>0.57704741379310298</v>
      </c>
      <c r="AT61" s="222">
        <v>0.395867098865478</v>
      </c>
      <c r="AU61" s="222">
        <v>0.50767143304456697</v>
      </c>
      <c r="AV61" s="248">
        <v>0.45366632241104099</v>
      </c>
      <c r="AW61" s="230">
        <v>0.41611622711858998</v>
      </c>
      <c r="AX61" s="223">
        <v>0.87478458489509303</v>
      </c>
      <c r="AY61" s="229">
        <v>0.51399600754360497</v>
      </c>
      <c r="AZ61" s="365"/>
      <c r="BA61" s="222">
        <v>0.60042186353631699</v>
      </c>
      <c r="BB61" s="222">
        <v>0.41415167147325199</v>
      </c>
      <c r="BC61" s="222">
        <v>0.52444067437175301</v>
      </c>
      <c r="BD61" s="248">
        <v>0.46816235337925899</v>
      </c>
      <c r="BE61" s="230">
        <v>0.43592755751346102</v>
      </c>
      <c r="BF61" s="223">
        <v>0.91962275631274704</v>
      </c>
      <c r="BG61" s="30">
        <v>0.53820521067867499</v>
      </c>
      <c r="BH61" s="438"/>
      <c r="BI61" s="438"/>
    </row>
    <row r="62" spans="1:61" ht="24" customHeight="1" x14ac:dyDescent="0.35">
      <c r="A62" s="2821" t="s">
        <v>571</v>
      </c>
      <c r="B62" s="2821"/>
      <c r="C62" s="2821"/>
      <c r="D62" s="459"/>
      <c r="E62" s="460"/>
      <c r="F62" s="460"/>
      <c r="G62" s="460"/>
      <c r="H62" s="461"/>
      <c r="I62" s="462"/>
      <c r="J62" s="463"/>
      <c r="K62" s="464"/>
      <c r="L62" s="459"/>
      <c r="M62" s="460"/>
      <c r="N62" s="460"/>
      <c r="O62" s="460"/>
      <c r="P62" s="461"/>
      <c r="Q62" s="462"/>
      <c r="R62" s="463"/>
      <c r="S62" s="464"/>
      <c r="T62" s="459"/>
      <c r="U62" s="460"/>
      <c r="V62" s="460"/>
      <c r="W62" s="460"/>
      <c r="X62" s="461"/>
      <c r="Y62" s="462"/>
      <c r="Z62" s="463"/>
      <c r="AA62" s="464"/>
      <c r="AB62" s="459"/>
      <c r="AC62" s="460"/>
      <c r="AD62" s="460"/>
      <c r="AE62" s="460"/>
      <c r="AF62" s="461"/>
      <c r="AG62" s="462"/>
      <c r="AH62" s="463"/>
      <c r="AI62" s="589"/>
      <c r="AJ62" s="459"/>
      <c r="AK62" s="460"/>
      <c r="AL62" s="460"/>
      <c r="AM62" s="460"/>
      <c r="AN62" s="461"/>
      <c r="AO62" s="462"/>
      <c r="AP62" s="463"/>
      <c r="AQ62" s="464"/>
      <c r="AR62" s="459"/>
      <c r="AS62" s="460"/>
      <c r="AT62" s="460"/>
      <c r="AU62" s="460"/>
      <c r="AV62" s="461"/>
      <c r="AW62" s="462"/>
      <c r="AX62" s="463"/>
      <c r="AY62" s="464"/>
      <c r="AZ62" s="459"/>
      <c r="BA62" s="460"/>
      <c r="BB62" s="460"/>
      <c r="BC62" s="460"/>
      <c r="BD62" s="461"/>
      <c r="BE62" s="462"/>
      <c r="BF62" s="463"/>
      <c r="BG62" s="466"/>
      <c r="BH62" s="438"/>
      <c r="BI62" s="438"/>
    </row>
    <row r="63" spans="1:61" x14ac:dyDescent="0.35">
      <c r="A63" s="2770" t="s">
        <v>572</v>
      </c>
      <c r="B63" s="2770"/>
      <c r="C63" s="2770"/>
      <c r="D63" s="493"/>
      <c r="E63" s="494"/>
      <c r="F63" s="494"/>
      <c r="G63" s="494"/>
      <c r="H63" s="495"/>
      <c r="I63" s="496"/>
      <c r="J63" s="148"/>
      <c r="K63" s="157"/>
      <c r="L63" s="493"/>
      <c r="M63" s="494"/>
      <c r="N63" s="494"/>
      <c r="O63" s="494"/>
      <c r="P63" s="495"/>
      <c r="Q63" s="496"/>
      <c r="R63" s="148"/>
      <c r="S63" s="157"/>
      <c r="T63" s="122"/>
      <c r="U63" s="123"/>
      <c r="V63" s="123"/>
      <c r="W63" s="123"/>
      <c r="X63" s="124"/>
      <c r="Y63" s="164"/>
      <c r="Z63" s="148"/>
      <c r="AA63" s="157"/>
      <c r="AB63" s="122"/>
      <c r="AC63" s="123"/>
      <c r="AD63" s="123"/>
      <c r="AE63" s="123"/>
      <c r="AF63" s="124"/>
      <c r="AG63" s="164"/>
      <c r="AH63" s="148"/>
      <c r="AI63" s="235"/>
      <c r="AJ63" s="122"/>
      <c r="AK63" s="123"/>
      <c r="AL63" s="123"/>
      <c r="AM63" s="123"/>
      <c r="AN63" s="124"/>
      <c r="AO63" s="164"/>
      <c r="AP63" s="148"/>
      <c r="AQ63" s="157"/>
      <c r="AR63" s="122"/>
      <c r="AS63" s="123"/>
      <c r="AT63" s="123"/>
      <c r="AU63" s="123"/>
      <c r="AV63" s="124"/>
      <c r="AW63" s="164"/>
      <c r="AX63" s="148"/>
      <c r="AY63" s="157"/>
      <c r="AZ63" s="122"/>
      <c r="BA63" s="123"/>
      <c r="BB63" s="123"/>
      <c r="BC63" s="123"/>
      <c r="BD63" s="124"/>
      <c r="BE63" s="164"/>
      <c r="BF63" s="148"/>
      <c r="BG63" s="56"/>
      <c r="BH63" s="438"/>
      <c r="BI63" s="438"/>
    </row>
    <row r="64" spans="1:61" ht="20.149999999999999" customHeight="1" x14ac:dyDescent="0.35">
      <c r="A64" s="247" t="s">
        <v>573</v>
      </c>
      <c r="B64" s="5" t="s">
        <v>574</v>
      </c>
      <c r="C64" s="9" t="s">
        <v>575</v>
      </c>
      <c r="D64" s="125">
        <v>0</v>
      </c>
      <c r="E64" s="126">
        <v>1093.4166666666667</v>
      </c>
      <c r="F64" s="126">
        <v>2360.8333333333335</v>
      </c>
      <c r="G64" s="126">
        <v>807.75</v>
      </c>
      <c r="H64" s="127">
        <v>784.16666666666663</v>
      </c>
      <c r="I64" s="165">
        <v>5046.166666666667</v>
      </c>
      <c r="J64" s="384">
        <v>964</v>
      </c>
      <c r="K64" s="162">
        <v>6010.166666666667</v>
      </c>
      <c r="L64" s="125">
        <v>0</v>
      </c>
      <c r="M64" s="126">
        <v>993.91666666666674</v>
      </c>
      <c r="N64" s="126">
        <v>2330.6666666666665</v>
      </c>
      <c r="O64" s="126">
        <v>798.33333333333337</v>
      </c>
      <c r="P64" s="127">
        <v>838.75</v>
      </c>
      <c r="Q64" s="165">
        <v>4961.6666666666661</v>
      </c>
      <c r="R64" s="392">
        <v>1013.5833333333334</v>
      </c>
      <c r="S64" s="158">
        <v>5975.2499999999991</v>
      </c>
      <c r="T64" s="125">
        <v>0</v>
      </c>
      <c r="U64" s="126">
        <v>871.83333333333337</v>
      </c>
      <c r="V64" s="126">
        <v>2157</v>
      </c>
      <c r="W64" s="126">
        <v>752.58333333333337</v>
      </c>
      <c r="X64" s="127">
        <v>811.41666666666663</v>
      </c>
      <c r="Y64" s="165">
        <v>4592.833333333333</v>
      </c>
      <c r="Z64" s="149">
        <v>974.75</v>
      </c>
      <c r="AA64" s="158">
        <v>5567.583333333333</v>
      </c>
      <c r="AB64" s="125">
        <v>0</v>
      </c>
      <c r="AC64" s="126">
        <v>774.5</v>
      </c>
      <c r="AD64" s="126">
        <v>1954.0833333333333</v>
      </c>
      <c r="AE64" s="126">
        <v>675.25</v>
      </c>
      <c r="AF64" s="127">
        <v>799.08333333333337</v>
      </c>
      <c r="AG64" s="165">
        <v>4202.9166666666661</v>
      </c>
      <c r="AH64" s="149">
        <v>1129</v>
      </c>
      <c r="AI64" s="9">
        <v>5331.9166666666661</v>
      </c>
      <c r="AJ64" s="125">
        <v>0</v>
      </c>
      <c r="AK64" s="126">
        <v>787.41666666666663</v>
      </c>
      <c r="AL64" s="126">
        <v>1896.5</v>
      </c>
      <c r="AM64" s="126">
        <v>677.08333333333337</v>
      </c>
      <c r="AN64" s="127">
        <v>789.08333333333337</v>
      </c>
      <c r="AO64" s="165">
        <v>4150.083333333333</v>
      </c>
      <c r="AP64" s="149">
        <v>914</v>
      </c>
      <c r="AQ64" s="158">
        <v>5064.083333333333</v>
      </c>
      <c r="AR64" s="125">
        <v>0</v>
      </c>
      <c r="AS64" s="126">
        <v>792.83333333333337</v>
      </c>
      <c r="AT64" s="126">
        <v>1871.3333333333333</v>
      </c>
      <c r="AU64" s="126">
        <v>577.83333333333337</v>
      </c>
      <c r="AV64" s="127">
        <v>785</v>
      </c>
      <c r="AW64" s="165">
        <v>4027</v>
      </c>
      <c r="AX64" s="149">
        <v>841.66666666666663</v>
      </c>
      <c r="AY64" s="158">
        <v>4868.666666666667</v>
      </c>
      <c r="AZ64" s="125">
        <v>0</v>
      </c>
      <c r="BA64" s="126">
        <v>724.25</v>
      </c>
      <c r="BB64" s="126">
        <v>1856.5833333333333</v>
      </c>
      <c r="BC64" s="126">
        <v>547.83333333333337</v>
      </c>
      <c r="BD64" s="127">
        <v>754.83333333333337</v>
      </c>
      <c r="BE64" s="165">
        <v>3883.5</v>
      </c>
      <c r="BF64" s="149">
        <v>728.41666666666663</v>
      </c>
      <c r="BG64" s="13">
        <v>4611.916666666667</v>
      </c>
      <c r="BH64" s="438"/>
      <c r="BI64" s="438"/>
    </row>
    <row r="65" spans="1:61" ht="35" customHeight="1" thickBot="1" x14ac:dyDescent="0.4">
      <c r="A65" s="266" t="s">
        <v>573</v>
      </c>
      <c r="B65" s="14" t="s">
        <v>576</v>
      </c>
      <c r="C65" s="1461" t="s">
        <v>577</v>
      </c>
      <c r="D65" s="376">
        <v>0</v>
      </c>
      <c r="E65" s="322">
        <v>0.79845432970242813</v>
      </c>
      <c r="F65" s="322">
        <v>0.91757085020242923</v>
      </c>
      <c r="G65" s="322">
        <v>0.87332192089377414</v>
      </c>
      <c r="H65" s="379">
        <v>0.8657650197810286</v>
      </c>
      <c r="I65" s="324">
        <v>0.77013277712774086</v>
      </c>
      <c r="J65" s="1471">
        <v>0.72101720269259539</v>
      </c>
      <c r="K65" s="2319">
        <v>0.76184138251573918</v>
      </c>
      <c r="L65" s="376">
        <v>0</v>
      </c>
      <c r="M65" s="322">
        <v>0.83250825082508251</v>
      </c>
      <c r="N65" s="322">
        <v>0.90814757878554953</v>
      </c>
      <c r="O65" s="322">
        <v>0.85247629083245524</v>
      </c>
      <c r="P65" s="379">
        <v>0.88038793103448276</v>
      </c>
      <c r="Q65" s="324">
        <v>0.7851083883129123</v>
      </c>
      <c r="R65" s="379">
        <v>0.72025955299206923</v>
      </c>
      <c r="S65" s="329">
        <v>0.79241216970393524</v>
      </c>
      <c r="T65" s="376">
        <v>0</v>
      </c>
      <c r="U65" s="322">
        <v>0.8156868860127866</v>
      </c>
      <c r="V65" s="322">
        <v>0.89591914437021902</v>
      </c>
      <c r="W65" s="322">
        <v>0.88331377151799695</v>
      </c>
      <c r="X65" s="379">
        <v>0.89808153477218222</v>
      </c>
      <c r="Y65" s="324">
        <v>0.79700000000000004</v>
      </c>
      <c r="Z65" s="379">
        <v>0.70511983278370549</v>
      </c>
      <c r="AA65" s="329">
        <v>0.76797783806151998</v>
      </c>
      <c r="AB65" s="376">
        <v>0</v>
      </c>
      <c r="AC65" s="322">
        <v>0.79804224626481202</v>
      </c>
      <c r="AD65" s="322">
        <v>0.87748381543988296</v>
      </c>
      <c r="AE65" s="322">
        <v>0.827258805513017</v>
      </c>
      <c r="AF65" s="379">
        <v>0.86982946298983999</v>
      </c>
      <c r="AG65" s="324">
        <v>0.81</v>
      </c>
      <c r="AH65" s="379">
        <v>0.85</v>
      </c>
      <c r="AI65" s="497">
        <v>0.77466886214495001</v>
      </c>
      <c r="AJ65" s="376">
        <v>0</v>
      </c>
      <c r="AK65" s="322">
        <v>0.82900508861203703</v>
      </c>
      <c r="AL65" s="322">
        <v>0.90485467774641204</v>
      </c>
      <c r="AM65" s="322">
        <v>0.85346638655462204</v>
      </c>
      <c r="AN65" s="379">
        <v>0.86895475819032797</v>
      </c>
      <c r="AO65" s="324">
        <v>0.77943155851879697</v>
      </c>
      <c r="AP65" s="379">
        <v>0.67603550295857995</v>
      </c>
      <c r="AQ65" s="329">
        <v>0.75849372176040397</v>
      </c>
      <c r="AR65" s="376">
        <v>0</v>
      </c>
      <c r="AS65" s="322">
        <v>0.85434626436781602</v>
      </c>
      <c r="AT65" s="322">
        <v>0.90988654781199396</v>
      </c>
      <c r="AU65" s="322">
        <v>0.72372403715687295</v>
      </c>
      <c r="AV65" s="379">
        <v>0.88442399774669</v>
      </c>
      <c r="AW65" s="324">
        <v>0.77662600646063396</v>
      </c>
      <c r="AX65" s="379">
        <v>0.59831545387962604</v>
      </c>
      <c r="AY65" s="329">
        <v>0.73857455285982399</v>
      </c>
      <c r="AZ65" s="376">
        <v>0</v>
      </c>
      <c r="BA65" s="322">
        <v>0.79704695524578095</v>
      </c>
      <c r="BB65" s="322">
        <v>0.90495146025427498</v>
      </c>
      <c r="BC65" s="322">
        <v>0.69706287774361098</v>
      </c>
      <c r="BD65" s="379">
        <v>0.84323217277974305</v>
      </c>
      <c r="BE65" s="324">
        <v>0.76035242290748895</v>
      </c>
      <c r="BF65" s="379">
        <v>0.531852753270459</v>
      </c>
      <c r="BG65" s="328">
        <v>0.71203602444515901</v>
      </c>
      <c r="BH65" s="438"/>
      <c r="BI65" s="438"/>
    </row>
    <row r="66" spans="1:61" ht="16" thickTop="1" x14ac:dyDescent="0.35">
      <c r="A66" s="480"/>
      <c r="D66" s="236"/>
      <c r="E66" s="236"/>
      <c r="F66" s="236"/>
      <c r="G66" s="236"/>
      <c r="H66" s="236"/>
      <c r="I66" s="236"/>
      <c r="J66" s="236"/>
      <c r="K66" s="236"/>
      <c r="L66" s="236"/>
      <c r="M66" s="236"/>
      <c r="N66" s="236"/>
      <c r="O66" s="236"/>
      <c r="P66" s="236"/>
      <c r="Q66" s="236"/>
      <c r="R66" s="236"/>
      <c r="S66" s="236"/>
      <c r="T66" s="236"/>
      <c r="U66" s="236"/>
      <c r="V66" s="236"/>
      <c r="W66" s="236"/>
      <c r="X66" s="236"/>
      <c r="Y66" s="236"/>
      <c r="Z66" s="236"/>
      <c r="AA66" s="236"/>
      <c r="AB66" s="236"/>
      <c r="AC66" s="236"/>
      <c r="AD66" s="236"/>
      <c r="AE66" s="236"/>
      <c r="AF66" s="236"/>
      <c r="AG66" s="236"/>
      <c r="AH66" s="236"/>
      <c r="AI66" s="236"/>
      <c r="AJ66" s="236"/>
      <c r="AK66" s="236"/>
      <c r="AL66" s="236"/>
      <c r="AM66" s="236"/>
      <c r="AN66" s="236"/>
      <c r="AO66" s="236"/>
      <c r="AP66" s="236"/>
      <c r="AQ66" s="236"/>
      <c r="AR66" s="236"/>
      <c r="AS66" s="236"/>
      <c r="AT66" s="236"/>
      <c r="AU66" s="236"/>
      <c r="AV66" s="236"/>
      <c r="AW66" s="236"/>
      <c r="AX66" s="236"/>
      <c r="AY66" s="236"/>
      <c r="AZ66" s="236"/>
      <c r="BA66" s="236"/>
      <c r="BB66" s="236"/>
      <c r="BC66" s="236"/>
      <c r="BD66" s="236"/>
      <c r="BE66" s="236"/>
      <c r="BF66" s="236"/>
      <c r="BG66" s="236"/>
      <c r="BH66" s="438"/>
      <c r="BI66" s="438"/>
    </row>
    <row r="67" spans="1:61" ht="47.5" customHeight="1" x14ac:dyDescent="0.35">
      <c r="A67" s="2807" t="s">
        <v>1911</v>
      </c>
      <c r="B67" s="2807"/>
      <c r="C67" s="2807"/>
      <c r="D67" s="236"/>
      <c r="E67" s="236"/>
      <c r="F67" s="236"/>
      <c r="G67" s="236"/>
      <c r="H67" s="236"/>
      <c r="I67" s="236"/>
      <c r="J67" s="236"/>
      <c r="K67" s="236"/>
      <c r="L67" s="236"/>
      <c r="M67" s="236"/>
      <c r="N67" s="236"/>
      <c r="O67" s="236"/>
      <c r="P67" s="236"/>
      <c r="Q67" s="236"/>
      <c r="R67" s="236"/>
      <c r="S67" s="236"/>
      <c r="T67" s="236"/>
      <c r="U67" s="236"/>
      <c r="V67" s="236"/>
      <c r="W67" s="236"/>
      <c r="X67" s="236"/>
      <c r="Y67" s="236"/>
      <c r="Z67" s="236"/>
      <c r="AA67" s="236"/>
      <c r="AB67" s="236"/>
      <c r="AC67" s="236"/>
      <c r="AD67" s="236"/>
      <c r="AE67" s="236"/>
      <c r="AF67" s="236"/>
      <c r="AG67" s="236"/>
      <c r="AH67" s="236"/>
      <c r="AI67" s="236"/>
      <c r="AJ67" s="236"/>
      <c r="AK67" s="236"/>
      <c r="AL67" s="236"/>
      <c r="AM67" s="236"/>
      <c r="AN67" s="236"/>
      <c r="AO67" s="236"/>
      <c r="AP67" s="236"/>
      <c r="AQ67" s="236"/>
      <c r="AR67" s="236"/>
      <c r="AS67" s="236"/>
      <c r="AT67" s="236"/>
      <c r="AU67" s="236"/>
      <c r="AV67" s="236"/>
      <c r="AW67" s="236"/>
      <c r="AX67" s="236"/>
      <c r="AY67" s="236"/>
      <c r="AZ67" s="236"/>
      <c r="BA67" s="236"/>
      <c r="BB67" s="236"/>
      <c r="BC67" s="236"/>
      <c r="BD67" s="236"/>
      <c r="BE67" s="236"/>
      <c r="BF67" s="236"/>
      <c r="BG67" s="236"/>
      <c r="BH67" s="438"/>
      <c r="BI67" s="438"/>
    </row>
    <row r="68" spans="1:61" ht="56.5" customHeight="1" x14ac:dyDescent="0.35">
      <c r="A68" s="2807" t="s">
        <v>1912</v>
      </c>
      <c r="B68" s="2807"/>
      <c r="C68" s="2807"/>
      <c r="D68" s="236"/>
      <c r="E68" s="236"/>
      <c r="F68" s="236"/>
      <c r="G68" s="236"/>
      <c r="H68" s="236"/>
      <c r="I68" s="236"/>
      <c r="J68" s="236"/>
      <c r="K68" s="236"/>
      <c r="L68" s="236"/>
      <c r="M68" s="236"/>
      <c r="N68" s="236"/>
      <c r="O68" s="236"/>
      <c r="P68" s="236"/>
      <c r="Q68" s="236"/>
      <c r="R68" s="236"/>
      <c r="S68" s="236"/>
      <c r="T68" s="236"/>
      <c r="U68" s="236"/>
      <c r="V68" s="236"/>
      <c r="W68" s="236"/>
      <c r="X68" s="236"/>
      <c r="Y68" s="236"/>
      <c r="Z68" s="236"/>
      <c r="AA68" s="236"/>
      <c r="AB68" s="236"/>
      <c r="AC68" s="236"/>
      <c r="AD68" s="236"/>
      <c r="AE68" s="236"/>
      <c r="AF68" s="236"/>
      <c r="AG68" s="236"/>
      <c r="AH68" s="236"/>
      <c r="AI68" s="236"/>
      <c r="AJ68" s="236"/>
      <c r="AK68" s="236"/>
      <c r="AL68" s="236"/>
      <c r="AM68" s="236"/>
      <c r="AN68" s="236"/>
      <c r="AO68" s="236"/>
      <c r="AP68" s="236"/>
      <c r="AQ68" s="236"/>
      <c r="AR68" s="236"/>
      <c r="AS68" s="236"/>
      <c r="AT68" s="236"/>
      <c r="AU68" s="236"/>
      <c r="AV68" s="236"/>
      <c r="AW68" s="236"/>
      <c r="AX68" s="236"/>
      <c r="AY68" s="236"/>
      <c r="AZ68" s="236"/>
      <c r="BA68" s="236"/>
      <c r="BB68" s="236"/>
      <c r="BC68" s="236"/>
      <c r="BD68" s="236"/>
      <c r="BE68" s="236"/>
      <c r="BF68" s="236"/>
      <c r="BG68" s="236"/>
      <c r="BH68" s="438"/>
      <c r="BI68" s="438"/>
    </row>
    <row r="69" spans="1:61" ht="71.5" customHeight="1" x14ac:dyDescent="0.35">
      <c r="A69" s="2781" t="s">
        <v>1930</v>
      </c>
      <c r="B69" s="2781"/>
      <c r="C69" s="2781"/>
      <c r="D69" s="236"/>
      <c r="E69" s="236"/>
      <c r="F69" s="236"/>
      <c r="G69" s="236"/>
      <c r="H69" s="236"/>
      <c r="I69" s="236"/>
      <c r="J69" s="236"/>
      <c r="K69" s="236"/>
      <c r="L69" s="236"/>
      <c r="M69" s="236"/>
      <c r="N69" s="236"/>
      <c r="O69" s="236"/>
      <c r="P69" s="236"/>
      <c r="Q69" s="236"/>
      <c r="R69" s="236"/>
      <c r="S69" s="236"/>
      <c r="T69" s="236"/>
      <c r="U69" s="236"/>
      <c r="V69" s="236"/>
      <c r="W69" s="236"/>
      <c r="X69" s="236"/>
      <c r="Y69" s="236"/>
      <c r="Z69" s="236"/>
      <c r="AA69" s="236"/>
      <c r="AB69" s="236"/>
      <c r="AC69" s="236"/>
      <c r="AD69" s="236"/>
      <c r="AE69" s="236"/>
      <c r="AF69" s="236"/>
      <c r="AG69" s="236"/>
      <c r="AH69" s="236"/>
      <c r="AI69" s="236"/>
      <c r="AJ69" s="236"/>
      <c r="AK69" s="236"/>
      <c r="AL69" s="236"/>
      <c r="AM69" s="236"/>
      <c r="AN69" s="236"/>
      <c r="AO69" s="236"/>
      <c r="AP69" s="236"/>
      <c r="AQ69" s="236"/>
      <c r="AR69" s="236"/>
      <c r="AS69" s="236"/>
      <c r="AT69" s="236"/>
      <c r="AU69" s="236"/>
      <c r="AV69" s="236"/>
      <c r="AW69" s="236"/>
      <c r="AX69" s="236"/>
      <c r="AY69" s="236"/>
      <c r="AZ69" s="236"/>
      <c r="BA69" s="236"/>
      <c r="BB69" s="236"/>
      <c r="BC69" s="236"/>
      <c r="BD69" s="236"/>
      <c r="BE69" s="236"/>
      <c r="BF69" s="236"/>
      <c r="BG69" s="236"/>
      <c r="BH69" s="438"/>
      <c r="BI69" s="438"/>
    </row>
    <row r="70" spans="1:61" x14ac:dyDescent="0.35">
      <c r="A70" s="480"/>
      <c r="D70" s="236"/>
      <c r="E70" s="236"/>
      <c r="F70" s="236"/>
      <c r="G70" s="236"/>
      <c r="H70" s="236"/>
      <c r="I70" s="236"/>
      <c r="J70" s="236"/>
      <c r="K70" s="236"/>
      <c r="L70" s="236"/>
      <c r="M70" s="236"/>
      <c r="N70" s="236"/>
      <c r="O70" s="236"/>
      <c r="P70" s="236"/>
      <c r="Q70" s="236"/>
      <c r="R70" s="236"/>
      <c r="S70" s="236"/>
      <c r="T70" s="236"/>
      <c r="U70" s="236"/>
      <c r="V70" s="236"/>
      <c r="W70" s="236"/>
      <c r="X70" s="236"/>
      <c r="Y70" s="236"/>
      <c r="Z70" s="236"/>
      <c r="AA70" s="236"/>
      <c r="AB70" s="236"/>
      <c r="AC70" s="236"/>
      <c r="AD70" s="236"/>
      <c r="AE70" s="236"/>
      <c r="AF70" s="236"/>
      <c r="AG70" s="236"/>
      <c r="AH70" s="236"/>
      <c r="AI70" s="236"/>
      <c r="AJ70" s="236"/>
      <c r="AK70" s="236"/>
      <c r="AL70" s="236"/>
      <c r="AM70" s="236"/>
      <c r="AN70" s="236"/>
      <c r="AO70" s="236"/>
      <c r="AP70" s="236"/>
      <c r="AQ70" s="236"/>
      <c r="AR70" s="236"/>
      <c r="AS70" s="236"/>
      <c r="AT70" s="236"/>
      <c r="AU70" s="236"/>
      <c r="AV70" s="236"/>
      <c r="AW70" s="236"/>
      <c r="AX70" s="236"/>
      <c r="AY70" s="236"/>
      <c r="AZ70" s="236"/>
      <c r="BA70" s="236"/>
      <c r="BB70" s="236"/>
      <c r="BC70" s="236"/>
      <c r="BD70" s="236"/>
      <c r="BE70" s="236"/>
      <c r="BF70" s="236"/>
      <c r="BG70" s="236"/>
      <c r="BH70" s="438"/>
      <c r="BI70" s="438"/>
    </row>
    <row r="71" spans="1:61" ht="16" thickBot="1" x14ac:dyDescent="0.4">
      <c r="A71" s="488"/>
      <c r="B71" s="488"/>
      <c r="C71" s="438"/>
      <c r="D71" s="449"/>
      <c r="E71" s="449"/>
      <c r="F71" s="449"/>
      <c r="G71" s="449"/>
      <c r="H71" s="449"/>
      <c r="I71" s="449"/>
      <c r="J71" s="449"/>
      <c r="K71" s="449"/>
      <c r="L71" s="449"/>
      <c r="M71" s="449"/>
      <c r="N71" s="449"/>
      <c r="O71" s="449"/>
      <c r="P71" s="449"/>
      <c r="Q71" s="449"/>
      <c r="R71" s="449"/>
      <c r="S71" s="449"/>
      <c r="T71" s="449"/>
      <c r="U71" s="449"/>
      <c r="V71" s="449"/>
      <c r="W71" s="449"/>
      <c r="X71" s="449"/>
      <c r="Y71" s="489"/>
      <c r="Z71" s="449"/>
      <c r="AA71" s="449"/>
      <c r="AB71" s="439"/>
      <c r="AC71" s="439"/>
      <c r="AD71" s="439"/>
      <c r="AE71" s="439"/>
      <c r="AF71" s="439"/>
      <c r="AG71" s="449"/>
      <c r="AH71" s="449"/>
      <c r="AI71" s="440"/>
      <c r="AJ71" s="439"/>
      <c r="AK71" s="439"/>
      <c r="AL71" s="439"/>
      <c r="AM71" s="439"/>
      <c r="AN71" s="439"/>
      <c r="AO71" s="449"/>
      <c r="AP71" s="449"/>
      <c r="AQ71" s="440"/>
      <c r="AR71" s="439"/>
      <c r="AS71" s="439"/>
      <c r="AT71" s="439"/>
      <c r="AU71" s="439"/>
      <c r="AV71" s="439"/>
      <c r="AW71" s="449"/>
      <c r="AX71" s="449"/>
      <c r="AY71" s="440"/>
      <c r="AZ71" s="439"/>
      <c r="BA71" s="439"/>
      <c r="BB71" s="439"/>
      <c r="BC71" s="439"/>
      <c r="BD71" s="439"/>
      <c r="BE71" s="449"/>
      <c r="BF71" s="449"/>
      <c r="BG71" s="440"/>
      <c r="BH71" s="438"/>
      <c r="BI71" s="438"/>
    </row>
    <row r="72" spans="1:61" ht="19" thickTop="1" x14ac:dyDescent="0.35">
      <c r="A72" s="2688" t="s">
        <v>400</v>
      </c>
      <c r="B72" s="2690"/>
      <c r="C72" s="2690"/>
      <c r="D72" s="2771">
        <v>2024</v>
      </c>
      <c r="E72" s="2690"/>
      <c r="F72" s="2690"/>
      <c r="G72" s="2690"/>
      <c r="H72" s="2690"/>
      <c r="I72" s="2690"/>
      <c r="J72" s="2690"/>
      <c r="K72" s="2772"/>
      <c r="L72" s="2771">
        <v>2023</v>
      </c>
      <c r="M72" s="2690"/>
      <c r="N72" s="2690"/>
      <c r="O72" s="2690"/>
      <c r="P72" s="2690"/>
      <c r="Q72" s="2690"/>
      <c r="R72" s="2690"/>
      <c r="S72" s="2772"/>
      <c r="T72" s="2771">
        <v>2022</v>
      </c>
      <c r="U72" s="2690"/>
      <c r="V72" s="2690"/>
      <c r="W72" s="2690"/>
      <c r="X72" s="2690"/>
      <c r="Y72" s="2690"/>
      <c r="Z72" s="2772"/>
      <c r="AA72" s="2771">
        <v>2021</v>
      </c>
      <c r="AB72" s="2690"/>
      <c r="AC72" s="2690"/>
      <c r="AD72" s="2690"/>
      <c r="AE72" s="2690"/>
      <c r="AF72" s="2690"/>
      <c r="AG72" s="2772"/>
      <c r="AH72" s="2771">
        <v>2020</v>
      </c>
      <c r="AI72" s="2772"/>
      <c r="AJ72" s="2771">
        <v>2019</v>
      </c>
      <c r="AK72" s="2772"/>
      <c r="AL72" s="2771">
        <v>2018</v>
      </c>
      <c r="AM72" s="2741"/>
      <c r="AN72" s="438"/>
      <c r="AO72" s="438"/>
      <c r="AP72" s="438"/>
      <c r="AQ72" s="438"/>
      <c r="AR72" s="438"/>
      <c r="AS72" s="438"/>
      <c r="AT72" s="438"/>
      <c r="AU72" s="438"/>
      <c r="AV72" s="438"/>
      <c r="AW72" s="438"/>
      <c r="AX72" s="438"/>
      <c r="AY72" s="438"/>
      <c r="AZ72" s="438"/>
      <c r="BA72" s="438"/>
      <c r="BB72" s="438"/>
      <c r="BC72" s="438"/>
      <c r="BD72" s="438"/>
      <c r="BE72" s="438"/>
      <c r="BF72" s="438"/>
      <c r="BG72" s="438"/>
      <c r="BH72" s="438"/>
      <c r="BI72" s="438"/>
    </row>
    <row r="73" spans="1:61" ht="38.5" customHeight="1" x14ac:dyDescent="0.35">
      <c r="A73" s="63" t="s">
        <v>401</v>
      </c>
      <c r="B73" s="273" t="s">
        <v>402</v>
      </c>
      <c r="C73" s="273" t="s">
        <v>403</v>
      </c>
      <c r="D73" s="212" t="s">
        <v>404</v>
      </c>
      <c r="E73" s="213" t="s">
        <v>405</v>
      </c>
      <c r="F73" s="213" t="s">
        <v>406</v>
      </c>
      <c r="G73" s="213" t="s">
        <v>407</v>
      </c>
      <c r="H73" s="214" t="s">
        <v>461</v>
      </c>
      <c r="I73" s="215" t="s">
        <v>370</v>
      </c>
      <c r="J73" s="216" t="s">
        <v>371</v>
      </c>
      <c r="K73" s="471" t="s">
        <v>372</v>
      </c>
      <c r="L73" s="212" t="s">
        <v>404</v>
      </c>
      <c r="M73" s="213" t="s">
        <v>405</v>
      </c>
      <c r="N73" s="213" t="s">
        <v>406</v>
      </c>
      <c r="O73" s="213" t="s">
        <v>407</v>
      </c>
      <c r="P73" s="214" t="s">
        <v>461</v>
      </c>
      <c r="Q73" s="215" t="s">
        <v>370</v>
      </c>
      <c r="R73" s="216" t="s">
        <v>371</v>
      </c>
      <c r="S73" s="471" t="s">
        <v>372</v>
      </c>
      <c r="T73" s="212" t="s">
        <v>404</v>
      </c>
      <c r="U73" s="213" t="s">
        <v>405</v>
      </c>
      <c r="V73" s="213" t="s">
        <v>406</v>
      </c>
      <c r="W73" s="213" t="s">
        <v>407</v>
      </c>
      <c r="X73" s="214" t="s">
        <v>461</v>
      </c>
      <c r="Y73" s="215" t="s">
        <v>370</v>
      </c>
      <c r="Z73" s="475" t="s">
        <v>371</v>
      </c>
      <c r="AA73" s="212" t="s">
        <v>404</v>
      </c>
      <c r="AB73" s="213" t="s">
        <v>405</v>
      </c>
      <c r="AC73" s="213" t="s">
        <v>406</v>
      </c>
      <c r="AD73" s="213" t="s">
        <v>407</v>
      </c>
      <c r="AE73" s="214" t="s">
        <v>461</v>
      </c>
      <c r="AF73" s="215" t="s">
        <v>370</v>
      </c>
      <c r="AG73" s="475" t="s">
        <v>371</v>
      </c>
      <c r="AH73" s="476" t="s">
        <v>370</v>
      </c>
      <c r="AI73" s="475" t="s">
        <v>371</v>
      </c>
      <c r="AJ73" s="476" t="s">
        <v>370</v>
      </c>
      <c r="AK73" s="475" t="s">
        <v>371</v>
      </c>
      <c r="AL73" s="476" t="s">
        <v>370</v>
      </c>
      <c r="AM73" s="477" t="s">
        <v>371</v>
      </c>
      <c r="AN73" s="438"/>
      <c r="AO73" s="438"/>
      <c r="AP73" s="438"/>
      <c r="AQ73" s="438"/>
      <c r="AR73" s="438"/>
      <c r="AS73" s="438"/>
      <c r="AT73" s="438"/>
      <c r="AU73" s="438"/>
      <c r="AV73" s="438"/>
      <c r="AW73" s="438"/>
      <c r="AX73" s="438"/>
      <c r="AY73" s="438"/>
      <c r="AZ73" s="438"/>
      <c r="BA73" s="438"/>
      <c r="BB73" s="438"/>
      <c r="BC73" s="438"/>
      <c r="BD73" s="438"/>
      <c r="BE73" s="438"/>
      <c r="BF73" s="438"/>
      <c r="BG73" s="438"/>
      <c r="BH73" s="438"/>
      <c r="BI73" s="438"/>
    </row>
    <row r="74" spans="1:61" ht="17" x14ac:dyDescent="0.35">
      <c r="A74" s="2773" t="s">
        <v>578</v>
      </c>
      <c r="B74" s="2774"/>
      <c r="C74" s="2774"/>
      <c r="D74" s="528"/>
      <c r="E74" s="529"/>
      <c r="F74" s="529"/>
      <c r="G74" s="529"/>
      <c r="H74" s="530"/>
      <c r="I74" s="537"/>
      <c r="J74" s="530"/>
      <c r="K74" s="500"/>
      <c r="L74" s="528"/>
      <c r="M74" s="529"/>
      <c r="N74" s="529"/>
      <c r="O74" s="529"/>
      <c r="P74" s="530"/>
      <c r="Q74" s="537"/>
      <c r="R74" s="530"/>
      <c r="S74" s="500"/>
      <c r="T74" s="459"/>
      <c r="U74" s="460"/>
      <c r="V74" s="460"/>
      <c r="W74" s="460"/>
      <c r="X74" s="461"/>
      <c r="Y74" s="462"/>
      <c r="Z74" s="498"/>
      <c r="AA74" s="459"/>
      <c r="AB74" s="460"/>
      <c r="AC74" s="460"/>
      <c r="AD74" s="460"/>
      <c r="AE74" s="461"/>
      <c r="AF74" s="462"/>
      <c r="AG74" s="498"/>
      <c r="AH74" s="505"/>
      <c r="AI74" s="498"/>
      <c r="AJ74" s="505"/>
      <c r="AK74" s="498"/>
      <c r="AL74" s="505"/>
      <c r="AM74" s="545"/>
      <c r="AN74" s="438"/>
      <c r="AO74" s="438"/>
      <c r="AP74" s="438"/>
      <c r="AQ74" s="438"/>
      <c r="AR74" s="438"/>
      <c r="AS74" s="438"/>
      <c r="AT74" s="438"/>
      <c r="AU74" s="438"/>
      <c r="AV74" s="438"/>
      <c r="AW74" s="438"/>
      <c r="AX74" s="438"/>
      <c r="AY74" s="438"/>
      <c r="AZ74" s="438"/>
      <c r="BA74" s="438"/>
      <c r="BB74" s="438"/>
      <c r="BC74" s="438"/>
      <c r="BD74" s="438"/>
      <c r="BE74" s="438"/>
      <c r="BF74" s="438"/>
      <c r="BG74" s="438"/>
      <c r="BH74" s="438"/>
      <c r="BI74" s="438"/>
    </row>
    <row r="75" spans="1:61" x14ac:dyDescent="0.35">
      <c r="A75" s="2770" t="s">
        <v>579</v>
      </c>
      <c r="B75" s="2775"/>
      <c r="C75" s="2775"/>
      <c r="D75" s="531"/>
      <c r="E75" s="532"/>
      <c r="F75" s="532"/>
      <c r="G75" s="532"/>
      <c r="H75" s="533"/>
      <c r="I75" s="538"/>
      <c r="J75" s="533"/>
      <c r="K75" s="501"/>
      <c r="L75" s="531"/>
      <c r="M75" s="532"/>
      <c r="N75" s="532"/>
      <c r="O75" s="532"/>
      <c r="P75" s="533"/>
      <c r="Q75" s="538"/>
      <c r="R75" s="533"/>
      <c r="S75" s="501"/>
      <c r="T75" s="122"/>
      <c r="U75" s="123"/>
      <c r="V75" s="123"/>
      <c r="W75" s="123"/>
      <c r="X75" s="124"/>
      <c r="Y75" s="164"/>
      <c r="Z75" s="318"/>
      <c r="AA75" s="122"/>
      <c r="AB75" s="123"/>
      <c r="AC75" s="123"/>
      <c r="AD75" s="123"/>
      <c r="AE75" s="124"/>
      <c r="AF75" s="164"/>
      <c r="AG75" s="318"/>
      <c r="AH75" s="506"/>
      <c r="AI75" s="318"/>
      <c r="AJ75" s="506"/>
      <c r="AK75" s="318"/>
      <c r="AL75" s="506"/>
      <c r="AM75" s="546"/>
      <c r="AN75" s="438"/>
      <c r="AO75" s="438"/>
      <c r="AP75" s="438"/>
      <c r="AQ75" s="438"/>
      <c r="AR75" s="438"/>
      <c r="AS75" s="438"/>
      <c r="AT75" s="438"/>
      <c r="AU75" s="438"/>
      <c r="AV75" s="438"/>
      <c r="AW75" s="438"/>
      <c r="AX75" s="438"/>
      <c r="AY75" s="438"/>
      <c r="AZ75" s="438"/>
      <c r="BA75" s="438"/>
      <c r="BB75" s="438"/>
      <c r="BC75" s="438"/>
      <c r="BD75" s="438"/>
      <c r="BE75" s="438"/>
      <c r="BF75" s="438"/>
      <c r="BG75" s="438"/>
      <c r="BH75" s="438"/>
      <c r="BI75" s="438"/>
    </row>
    <row r="76" spans="1:61" x14ac:dyDescent="0.35">
      <c r="A76" s="31" t="s">
        <v>298</v>
      </c>
      <c r="B76" s="5" t="s">
        <v>580</v>
      </c>
      <c r="C76" s="5" t="s">
        <v>457</v>
      </c>
      <c r="D76" s="1524">
        <v>213</v>
      </c>
      <c r="E76" s="1525">
        <v>439</v>
      </c>
      <c r="F76" s="1525">
        <v>290</v>
      </c>
      <c r="G76" s="1525">
        <v>125</v>
      </c>
      <c r="H76" s="1480">
        <v>145</v>
      </c>
      <c r="I76" s="909">
        <v>1212</v>
      </c>
      <c r="J76" s="1480">
        <v>208</v>
      </c>
      <c r="K76" s="288">
        <v>1420</v>
      </c>
      <c r="L76" s="1524">
        <v>133</v>
      </c>
      <c r="M76" s="1525">
        <v>203</v>
      </c>
      <c r="N76" s="1525">
        <v>264</v>
      </c>
      <c r="O76" s="1525">
        <v>170</v>
      </c>
      <c r="P76" s="1480">
        <v>88</v>
      </c>
      <c r="Q76" s="909">
        <v>858</v>
      </c>
      <c r="R76" s="890">
        <v>244</v>
      </c>
      <c r="S76" s="288">
        <v>1102</v>
      </c>
      <c r="T76" s="125">
        <v>68</v>
      </c>
      <c r="U76" s="126">
        <v>214</v>
      </c>
      <c r="V76" s="126">
        <v>314</v>
      </c>
      <c r="W76" s="126">
        <v>148</v>
      </c>
      <c r="X76" s="127">
        <v>102</v>
      </c>
      <c r="Y76" s="165">
        <v>846</v>
      </c>
      <c r="Z76" s="319">
        <v>365</v>
      </c>
      <c r="AA76" s="125">
        <v>97</v>
      </c>
      <c r="AB76" s="126">
        <v>138</v>
      </c>
      <c r="AC76" s="126">
        <v>374</v>
      </c>
      <c r="AD76" s="126">
        <v>167</v>
      </c>
      <c r="AE76" s="127">
        <v>129</v>
      </c>
      <c r="AF76" s="165">
        <v>905</v>
      </c>
      <c r="AG76" s="540"/>
      <c r="AH76" s="544">
        <v>718</v>
      </c>
      <c r="AI76" s="540"/>
      <c r="AJ76" s="544">
        <v>647</v>
      </c>
      <c r="AK76" s="540"/>
      <c r="AL76" s="544">
        <v>663</v>
      </c>
      <c r="AM76" s="547"/>
      <c r="AN76" s="438"/>
      <c r="AO76" s="438"/>
      <c r="AP76" s="438"/>
      <c r="AQ76" s="438"/>
      <c r="AR76" s="438"/>
      <c r="AS76" s="438"/>
      <c r="AT76" s="438"/>
      <c r="AU76" s="438"/>
      <c r="AV76" s="438"/>
      <c r="AW76" s="438"/>
      <c r="AX76" s="438"/>
      <c r="AY76" s="438"/>
      <c r="AZ76" s="438"/>
      <c r="BA76" s="438"/>
      <c r="BB76" s="438"/>
      <c r="BC76" s="438"/>
      <c r="BD76" s="438"/>
      <c r="BE76" s="438"/>
      <c r="BF76" s="438"/>
      <c r="BG76" s="438"/>
      <c r="BH76" s="438"/>
      <c r="BI76" s="438"/>
    </row>
    <row r="77" spans="1:61" x14ac:dyDescent="0.35">
      <c r="A77" s="2783" t="s">
        <v>581</v>
      </c>
      <c r="B77" s="2784"/>
      <c r="C77" s="2784"/>
      <c r="D77" s="900"/>
      <c r="E77" s="901"/>
      <c r="F77" s="901"/>
      <c r="G77" s="901"/>
      <c r="H77" s="904"/>
      <c r="I77" s="903"/>
      <c r="J77" s="904"/>
      <c r="K77" s="1070"/>
      <c r="L77" s="900"/>
      <c r="M77" s="901"/>
      <c r="N77" s="901"/>
      <c r="O77" s="901"/>
      <c r="P77" s="904"/>
      <c r="Q77" s="903"/>
      <c r="R77" s="904"/>
      <c r="S77" s="1070"/>
      <c r="T77" s="1071"/>
      <c r="U77" s="1072"/>
      <c r="V77" s="1072"/>
      <c r="W77" s="1072"/>
      <c r="X77" s="1073"/>
      <c r="Y77" s="1074"/>
      <c r="Z77" s="1075"/>
      <c r="AA77" s="1071"/>
      <c r="AB77" s="1072"/>
      <c r="AC77" s="1072"/>
      <c r="AD77" s="1072"/>
      <c r="AE77" s="1073"/>
      <c r="AF77" s="1074"/>
      <c r="AG77" s="1076"/>
      <c r="AH77" s="1077"/>
      <c r="AI77" s="1076"/>
      <c r="AJ77" s="1077"/>
      <c r="AK77" s="1076"/>
      <c r="AL77" s="1077"/>
      <c r="AM77" s="1078"/>
      <c r="AN77" s="438"/>
      <c r="AO77" s="438"/>
      <c r="AP77" s="438"/>
      <c r="AQ77" s="438"/>
      <c r="AR77" s="438"/>
      <c r="AS77" s="438"/>
      <c r="AT77" s="438"/>
      <c r="AU77" s="438"/>
      <c r="AV77" s="438"/>
      <c r="AW77" s="438"/>
      <c r="AX77" s="438"/>
      <c r="AY77" s="438"/>
      <c r="AZ77" s="438"/>
      <c r="BA77" s="438"/>
      <c r="BB77" s="438"/>
      <c r="BC77" s="438"/>
      <c r="BD77" s="438"/>
      <c r="BE77" s="438"/>
      <c r="BF77" s="438"/>
      <c r="BG77" s="438"/>
      <c r="BH77" s="438"/>
      <c r="BI77" s="438"/>
    </row>
    <row r="78" spans="1:61" x14ac:dyDescent="0.35">
      <c r="A78" s="251" t="s">
        <v>298</v>
      </c>
      <c r="B78" s="5" t="s">
        <v>582</v>
      </c>
      <c r="C78" s="5" t="s">
        <v>583</v>
      </c>
      <c r="D78" s="1449">
        <v>72</v>
      </c>
      <c r="E78" s="574">
        <v>184</v>
      </c>
      <c r="F78" s="574">
        <v>189</v>
      </c>
      <c r="G78" s="574">
        <v>79</v>
      </c>
      <c r="H78" s="1450">
        <v>69</v>
      </c>
      <c r="I78" s="707">
        <v>593</v>
      </c>
      <c r="J78" s="1450">
        <v>75</v>
      </c>
      <c r="K78" s="104">
        <v>668</v>
      </c>
      <c r="L78" s="1449">
        <v>62</v>
      </c>
      <c r="M78" s="574">
        <v>118</v>
      </c>
      <c r="N78" s="574">
        <v>161</v>
      </c>
      <c r="O78" s="574">
        <v>70</v>
      </c>
      <c r="P78" s="1450">
        <v>37</v>
      </c>
      <c r="Q78" s="707">
        <v>448</v>
      </c>
      <c r="R78" s="708">
        <v>120</v>
      </c>
      <c r="S78" s="104">
        <v>568</v>
      </c>
      <c r="T78" s="341"/>
      <c r="U78" s="342"/>
      <c r="V78" s="342"/>
      <c r="W78" s="342"/>
      <c r="X78" s="343"/>
      <c r="Y78" s="331"/>
      <c r="Z78" s="540"/>
      <c r="AA78" s="341"/>
      <c r="AB78" s="342"/>
      <c r="AC78" s="342"/>
      <c r="AD78" s="342"/>
      <c r="AE78" s="343"/>
      <c r="AF78" s="331"/>
      <c r="AG78" s="540"/>
      <c r="AH78" s="1294"/>
      <c r="AI78" s="540"/>
      <c r="AJ78" s="1294"/>
      <c r="AK78" s="540"/>
      <c r="AL78" s="1294"/>
      <c r="AM78" s="547"/>
      <c r="AN78" s="438"/>
      <c r="AO78" s="438"/>
      <c r="AP78" s="438"/>
      <c r="AQ78" s="438"/>
      <c r="AR78" s="438"/>
      <c r="AS78" s="438"/>
      <c r="AT78" s="438"/>
      <c r="AU78" s="438"/>
      <c r="AV78" s="438"/>
      <c r="AW78" s="438"/>
      <c r="AX78" s="438"/>
      <c r="AY78" s="438"/>
      <c r="AZ78" s="438"/>
      <c r="BA78" s="438"/>
      <c r="BB78" s="438"/>
      <c r="BC78" s="438"/>
      <c r="BD78" s="438"/>
      <c r="BE78" s="438"/>
      <c r="BF78" s="438"/>
      <c r="BG78" s="438"/>
      <c r="BH78" s="438"/>
      <c r="BI78" s="438"/>
    </row>
    <row r="79" spans="1:61" x14ac:dyDescent="0.35">
      <c r="A79" s="1251" t="s">
        <v>298</v>
      </c>
      <c r="B79" s="58" t="s">
        <v>584</v>
      </c>
      <c r="C79" s="58" t="s">
        <v>585</v>
      </c>
      <c r="D79" s="1451">
        <v>0.3380281690140845</v>
      </c>
      <c r="E79" s="1452">
        <v>0.4191343963553531</v>
      </c>
      <c r="F79" s="1452">
        <v>0.65172413793103445</v>
      </c>
      <c r="G79" s="1452">
        <v>0.63200000000000001</v>
      </c>
      <c r="H79" s="1453">
        <v>0.47586206896551725</v>
      </c>
      <c r="I79" s="1257">
        <v>0.48927392739273928</v>
      </c>
      <c r="J79" s="1453">
        <v>0.36057692307692307</v>
      </c>
      <c r="K79" s="1277">
        <v>0.47042253521126759</v>
      </c>
      <c r="L79" s="1451">
        <v>0.46616541353383456</v>
      </c>
      <c r="M79" s="1452">
        <v>0.58128078817733986</v>
      </c>
      <c r="N79" s="1452">
        <v>0.60984848484848486</v>
      </c>
      <c r="O79" s="1452">
        <v>0.41176470588235292</v>
      </c>
      <c r="P79" s="1453">
        <v>0.42045454545454547</v>
      </c>
      <c r="Q79" s="1257">
        <v>0.52214452214452212</v>
      </c>
      <c r="R79" s="1238">
        <v>0.49180327868852458</v>
      </c>
      <c r="S79" s="1277">
        <v>0.51542649727767698</v>
      </c>
      <c r="T79" s="1200"/>
      <c r="U79" s="1201"/>
      <c r="V79" s="1201"/>
      <c r="W79" s="1201"/>
      <c r="X79" s="1202"/>
      <c r="Y79" s="1264"/>
      <c r="Z79" s="1252"/>
      <c r="AA79" s="1200"/>
      <c r="AB79" s="1201"/>
      <c r="AC79" s="1201"/>
      <c r="AD79" s="1201"/>
      <c r="AE79" s="1202"/>
      <c r="AF79" s="1264"/>
      <c r="AG79" s="1252"/>
      <c r="AH79" s="1295"/>
      <c r="AI79" s="1252"/>
      <c r="AJ79" s="1295"/>
      <c r="AK79" s="1252"/>
      <c r="AL79" s="1295"/>
      <c r="AM79" s="1253"/>
      <c r="AN79" s="438"/>
      <c r="AO79" s="438"/>
      <c r="AP79" s="438"/>
      <c r="AQ79" s="438"/>
      <c r="AR79" s="438"/>
      <c r="AS79" s="438"/>
      <c r="AT79" s="438"/>
      <c r="AU79" s="438"/>
      <c r="AV79" s="438"/>
      <c r="AW79" s="438"/>
      <c r="AX79" s="438"/>
      <c r="AY79" s="438"/>
      <c r="AZ79" s="438"/>
      <c r="BA79" s="438"/>
      <c r="BB79" s="438"/>
      <c r="BC79" s="438"/>
      <c r="BD79" s="438"/>
      <c r="BE79" s="438"/>
      <c r="BF79" s="438"/>
      <c r="BG79" s="438"/>
      <c r="BH79" s="438"/>
      <c r="BI79" s="438"/>
    </row>
    <row r="80" spans="1:61" ht="24" customHeight="1" x14ac:dyDescent="0.35">
      <c r="A80" s="251" t="s">
        <v>298</v>
      </c>
      <c r="B80" s="5" t="s">
        <v>586</v>
      </c>
      <c r="C80" s="5" t="s">
        <v>587</v>
      </c>
      <c r="D80" s="1449">
        <v>141</v>
      </c>
      <c r="E80" s="574">
        <v>255</v>
      </c>
      <c r="F80" s="574">
        <v>101</v>
      </c>
      <c r="G80" s="574">
        <v>46</v>
      </c>
      <c r="H80" s="1450">
        <v>76</v>
      </c>
      <c r="I80" s="707">
        <v>619</v>
      </c>
      <c r="J80" s="1450">
        <v>133</v>
      </c>
      <c r="K80" s="104">
        <v>752</v>
      </c>
      <c r="L80" s="1449">
        <v>71</v>
      </c>
      <c r="M80" s="574">
        <v>85</v>
      </c>
      <c r="N80" s="574">
        <v>103</v>
      </c>
      <c r="O80" s="574">
        <v>100</v>
      </c>
      <c r="P80" s="1450">
        <v>51</v>
      </c>
      <c r="Q80" s="707">
        <v>410</v>
      </c>
      <c r="R80" s="708">
        <v>124</v>
      </c>
      <c r="S80" s="104">
        <v>534</v>
      </c>
      <c r="T80" s="341"/>
      <c r="U80" s="342"/>
      <c r="V80" s="342"/>
      <c r="W80" s="342"/>
      <c r="X80" s="343"/>
      <c r="Y80" s="331"/>
      <c r="Z80" s="540"/>
      <c r="AA80" s="341"/>
      <c r="AB80" s="342"/>
      <c r="AC80" s="342"/>
      <c r="AD80" s="342"/>
      <c r="AE80" s="343"/>
      <c r="AF80" s="331"/>
      <c r="AG80" s="540"/>
      <c r="AH80" s="1294"/>
      <c r="AI80" s="540"/>
      <c r="AJ80" s="1294"/>
      <c r="AK80" s="540"/>
      <c r="AL80" s="1294"/>
      <c r="AM80" s="547"/>
      <c r="AN80" s="438"/>
      <c r="AO80" s="438"/>
      <c r="AP80" s="438"/>
      <c r="AQ80" s="438"/>
      <c r="AR80" s="438"/>
      <c r="AS80" s="438"/>
      <c r="AT80" s="438"/>
      <c r="AU80" s="438"/>
      <c r="AV80" s="438"/>
      <c r="AW80" s="438"/>
      <c r="AX80" s="438"/>
      <c r="AY80" s="438"/>
      <c r="AZ80" s="438"/>
      <c r="BA80" s="438"/>
      <c r="BB80" s="438"/>
      <c r="BC80" s="438"/>
      <c r="BD80" s="438"/>
      <c r="BE80" s="438"/>
      <c r="BF80" s="438"/>
      <c r="BG80" s="438"/>
    </row>
    <row r="81" spans="1:59" x14ac:dyDescent="0.35">
      <c r="A81" s="251" t="s">
        <v>298</v>
      </c>
      <c r="B81" s="5" t="s">
        <v>588</v>
      </c>
      <c r="C81" s="5" t="s">
        <v>589</v>
      </c>
      <c r="D81" s="358">
        <v>0.6619718309859155</v>
      </c>
      <c r="E81" s="359">
        <v>0.5808656036446469</v>
      </c>
      <c r="F81" s="359">
        <v>0.34827586206896555</v>
      </c>
      <c r="G81" s="359">
        <v>0.36799999999999999</v>
      </c>
      <c r="H81" s="294">
        <v>0.5241379310344827</v>
      </c>
      <c r="I81" s="230">
        <v>0.51072607260726066</v>
      </c>
      <c r="J81" s="294">
        <v>0.63942307692307687</v>
      </c>
      <c r="K81" s="229">
        <v>0.52957746478873235</v>
      </c>
      <c r="L81" s="358">
        <v>0.53383458646616544</v>
      </c>
      <c r="M81" s="359">
        <v>0.41871921182266014</v>
      </c>
      <c r="N81" s="359">
        <v>0.39015151515151514</v>
      </c>
      <c r="O81" s="359">
        <v>0.58823529411764708</v>
      </c>
      <c r="P81" s="294">
        <v>0.57954545454545459</v>
      </c>
      <c r="Q81" s="230">
        <v>0.47785547785547788</v>
      </c>
      <c r="R81" s="223">
        <v>0.50819672131147542</v>
      </c>
      <c r="S81" s="229">
        <v>0.48457350272232302</v>
      </c>
      <c r="T81" s="341"/>
      <c r="U81" s="342"/>
      <c r="V81" s="342"/>
      <c r="W81" s="342"/>
      <c r="X81" s="343"/>
      <c r="Y81" s="331"/>
      <c r="Z81" s="540"/>
      <c r="AA81" s="341"/>
      <c r="AB81" s="342"/>
      <c r="AC81" s="342"/>
      <c r="AD81" s="342"/>
      <c r="AE81" s="343"/>
      <c r="AF81" s="331"/>
      <c r="AG81" s="540"/>
      <c r="AH81" s="1294"/>
      <c r="AI81" s="540"/>
      <c r="AJ81" s="1294"/>
      <c r="AK81" s="540"/>
      <c r="AL81" s="1294"/>
      <c r="AM81" s="547"/>
      <c r="AN81" s="438"/>
      <c r="AO81" s="438"/>
      <c r="AP81" s="438"/>
      <c r="AQ81" s="438"/>
      <c r="AR81" s="438"/>
      <c r="AS81" s="438"/>
      <c r="AT81" s="438"/>
      <c r="AU81" s="438"/>
      <c r="AV81" s="438"/>
      <c r="AW81" s="438"/>
      <c r="AX81" s="438"/>
      <c r="AY81" s="438"/>
      <c r="AZ81" s="438"/>
      <c r="BA81" s="438"/>
      <c r="BB81" s="438"/>
      <c r="BC81" s="438"/>
      <c r="BD81" s="438"/>
      <c r="BE81" s="438"/>
      <c r="BF81" s="438"/>
      <c r="BG81" s="438"/>
    </row>
    <row r="82" spans="1:59" x14ac:dyDescent="0.35">
      <c r="A82" s="2783" t="s">
        <v>590</v>
      </c>
      <c r="B82" s="2784"/>
      <c r="C82" s="2784"/>
      <c r="D82" s="900"/>
      <c r="E82" s="901"/>
      <c r="F82" s="901"/>
      <c r="G82" s="901"/>
      <c r="H82" s="904"/>
      <c r="I82" s="903"/>
      <c r="J82" s="904"/>
      <c r="K82" s="1070"/>
      <c r="L82" s="900"/>
      <c r="M82" s="901"/>
      <c r="N82" s="901"/>
      <c r="O82" s="901"/>
      <c r="P82" s="904"/>
      <c r="Q82" s="903"/>
      <c r="R82" s="904"/>
      <c r="S82" s="1070"/>
      <c r="T82" s="1071"/>
      <c r="U82" s="1072"/>
      <c r="V82" s="1072"/>
      <c r="W82" s="1072"/>
      <c r="X82" s="1073"/>
      <c r="Y82" s="1074"/>
      <c r="Z82" s="1075"/>
      <c r="AA82" s="1071"/>
      <c r="AB82" s="1072"/>
      <c r="AC82" s="1072"/>
      <c r="AD82" s="1072"/>
      <c r="AE82" s="1073"/>
      <c r="AF82" s="1074"/>
      <c r="AG82" s="1076"/>
      <c r="AH82" s="1077"/>
      <c r="AI82" s="1076"/>
      <c r="AJ82" s="1077"/>
      <c r="AK82" s="1076"/>
      <c r="AL82" s="1077"/>
      <c r="AM82" s="1078"/>
      <c r="AN82" s="438"/>
      <c r="AO82" s="438"/>
      <c r="AP82" s="438"/>
      <c r="AQ82" s="438"/>
      <c r="AR82" s="438"/>
      <c r="AS82" s="438"/>
      <c r="AT82" s="438"/>
      <c r="AU82" s="438"/>
      <c r="AV82" s="438"/>
      <c r="AW82" s="438"/>
      <c r="AX82" s="438"/>
      <c r="AY82" s="438"/>
      <c r="AZ82" s="438"/>
      <c r="BA82" s="438"/>
      <c r="BB82" s="438"/>
      <c r="BC82" s="438"/>
      <c r="BD82" s="438"/>
      <c r="BE82" s="438"/>
      <c r="BF82" s="438"/>
      <c r="BG82" s="438"/>
    </row>
    <row r="83" spans="1:59" ht="20.149999999999999" customHeight="1" x14ac:dyDescent="0.35">
      <c r="A83" s="251" t="s">
        <v>298</v>
      </c>
      <c r="B83" s="5" t="s">
        <v>591</v>
      </c>
      <c r="C83" s="39" t="s">
        <v>457</v>
      </c>
      <c r="D83" s="1454">
        <v>11</v>
      </c>
      <c r="E83" s="1455">
        <v>118</v>
      </c>
      <c r="F83" s="1455">
        <v>106</v>
      </c>
      <c r="G83" s="1455">
        <v>33</v>
      </c>
      <c r="H83" s="1456">
        <v>58</v>
      </c>
      <c r="I83" s="206">
        <v>326</v>
      </c>
      <c r="J83" s="1450">
        <v>94</v>
      </c>
      <c r="K83" s="1105">
        <v>420</v>
      </c>
      <c r="L83" s="1454">
        <v>19</v>
      </c>
      <c r="M83" s="1455">
        <v>37</v>
      </c>
      <c r="N83" s="1455">
        <v>79</v>
      </c>
      <c r="O83" s="1455">
        <v>50</v>
      </c>
      <c r="P83" s="1456">
        <v>35</v>
      </c>
      <c r="Q83" s="206">
        <v>220</v>
      </c>
      <c r="R83" s="708">
        <v>112</v>
      </c>
      <c r="S83" s="1105">
        <v>332</v>
      </c>
      <c r="T83" s="341"/>
      <c r="U83" s="342"/>
      <c r="V83" s="342"/>
      <c r="W83" s="342"/>
      <c r="X83" s="343"/>
      <c r="Y83" s="331"/>
      <c r="Z83" s="540"/>
      <c r="AA83" s="341"/>
      <c r="AB83" s="342"/>
      <c r="AC83" s="342"/>
      <c r="AD83" s="342"/>
      <c r="AE83" s="343"/>
      <c r="AF83" s="331"/>
      <c r="AG83" s="540"/>
      <c r="AH83" s="1294"/>
      <c r="AI83" s="540"/>
      <c r="AJ83" s="1294"/>
      <c r="AK83" s="540"/>
      <c r="AL83" s="1294"/>
      <c r="AM83" s="547"/>
      <c r="AN83" s="438"/>
      <c r="AO83" s="438"/>
      <c r="AP83" s="438"/>
      <c r="AQ83" s="438"/>
      <c r="AR83" s="438"/>
      <c r="AS83" s="438"/>
      <c r="AT83" s="438"/>
      <c r="AU83" s="438"/>
      <c r="AV83" s="438"/>
      <c r="AW83" s="438"/>
      <c r="AX83" s="438"/>
      <c r="AY83" s="438"/>
      <c r="AZ83" s="438"/>
      <c r="BA83" s="438"/>
      <c r="BB83" s="438"/>
      <c r="BC83" s="438"/>
      <c r="BD83" s="438"/>
      <c r="BE83" s="438"/>
      <c r="BF83" s="438"/>
      <c r="BG83" s="438"/>
    </row>
    <row r="84" spans="1:59" x14ac:dyDescent="0.35">
      <c r="A84" s="251" t="s">
        <v>298</v>
      </c>
      <c r="B84" s="5" t="s">
        <v>592</v>
      </c>
      <c r="C84" s="39" t="s">
        <v>593</v>
      </c>
      <c r="D84" s="358">
        <v>5.1643192488262914E-2</v>
      </c>
      <c r="E84" s="359">
        <v>0.26879271070615035</v>
      </c>
      <c r="F84" s="359">
        <v>0.36551724137931035</v>
      </c>
      <c r="G84" s="359">
        <v>0.26400000000000001</v>
      </c>
      <c r="H84" s="294">
        <v>0.4</v>
      </c>
      <c r="I84" s="230">
        <v>0.26897689768976896</v>
      </c>
      <c r="J84" s="294">
        <v>0.45192307692307693</v>
      </c>
      <c r="K84" s="229">
        <v>0.29577464788732394</v>
      </c>
      <c r="L84" s="358">
        <v>0.14285714285714285</v>
      </c>
      <c r="M84" s="359">
        <v>0.18226600985221675</v>
      </c>
      <c r="N84" s="359">
        <v>0.29924242424242425</v>
      </c>
      <c r="O84" s="359">
        <v>0.29411764705882354</v>
      </c>
      <c r="P84" s="294">
        <v>0.39772727272727271</v>
      </c>
      <c r="Q84" s="230">
        <v>0.25641025641025639</v>
      </c>
      <c r="R84" s="223">
        <v>0.45901639344262296</v>
      </c>
      <c r="S84" s="229">
        <v>0.30127041742286753</v>
      </c>
      <c r="T84" s="341"/>
      <c r="U84" s="342"/>
      <c r="V84" s="342"/>
      <c r="W84" s="342"/>
      <c r="X84" s="343"/>
      <c r="Y84" s="331"/>
      <c r="Z84" s="540"/>
      <c r="AA84" s="341"/>
      <c r="AB84" s="342"/>
      <c r="AC84" s="342"/>
      <c r="AD84" s="342"/>
      <c r="AE84" s="343"/>
      <c r="AF84" s="331"/>
      <c r="AG84" s="540"/>
      <c r="AH84" s="1294"/>
      <c r="AI84" s="540"/>
      <c r="AJ84" s="1294"/>
      <c r="AK84" s="540"/>
      <c r="AL84" s="1294"/>
      <c r="AM84" s="547"/>
      <c r="AN84" s="438"/>
      <c r="AO84" s="438"/>
      <c r="AP84" s="438"/>
      <c r="AQ84" s="438"/>
      <c r="AR84" s="438"/>
      <c r="AS84" s="438"/>
      <c r="AT84" s="438"/>
      <c r="AU84" s="438"/>
      <c r="AV84" s="438"/>
      <c r="AW84" s="438"/>
      <c r="AX84" s="438"/>
      <c r="AY84" s="438"/>
      <c r="AZ84" s="438"/>
      <c r="BA84" s="438"/>
      <c r="BB84" s="438"/>
      <c r="BC84" s="438"/>
      <c r="BD84" s="438"/>
      <c r="BE84" s="438"/>
      <c r="BF84" s="438"/>
      <c r="BG84" s="438"/>
    </row>
    <row r="85" spans="1:59" x14ac:dyDescent="0.35">
      <c r="A85" s="251" t="s">
        <v>298</v>
      </c>
      <c r="B85" s="5" t="s">
        <v>594</v>
      </c>
      <c r="C85" s="39" t="s">
        <v>457</v>
      </c>
      <c r="D85" s="1454">
        <v>155</v>
      </c>
      <c r="E85" s="1455">
        <v>281</v>
      </c>
      <c r="F85" s="1455">
        <v>168</v>
      </c>
      <c r="G85" s="1455">
        <v>85</v>
      </c>
      <c r="H85" s="1456">
        <v>83</v>
      </c>
      <c r="I85" s="206">
        <v>772</v>
      </c>
      <c r="J85" s="1456">
        <v>98</v>
      </c>
      <c r="K85" s="1105">
        <v>870</v>
      </c>
      <c r="L85" s="1454">
        <v>91</v>
      </c>
      <c r="M85" s="1455">
        <v>154</v>
      </c>
      <c r="N85" s="1455">
        <v>170</v>
      </c>
      <c r="O85" s="1455">
        <v>113</v>
      </c>
      <c r="P85" s="1456">
        <v>46</v>
      </c>
      <c r="Q85" s="206">
        <v>574</v>
      </c>
      <c r="R85" s="145">
        <v>120</v>
      </c>
      <c r="S85" s="1105">
        <v>694</v>
      </c>
      <c r="T85" s="341"/>
      <c r="U85" s="342"/>
      <c r="V85" s="342"/>
      <c r="W85" s="342"/>
      <c r="X85" s="343"/>
      <c r="Y85" s="331"/>
      <c r="Z85" s="540"/>
      <c r="AA85" s="341"/>
      <c r="AB85" s="342"/>
      <c r="AC85" s="342"/>
      <c r="AD85" s="342"/>
      <c r="AE85" s="343"/>
      <c r="AF85" s="331"/>
      <c r="AG85" s="540"/>
      <c r="AH85" s="1294"/>
      <c r="AI85" s="540"/>
      <c r="AJ85" s="1294"/>
      <c r="AK85" s="540"/>
      <c r="AL85" s="1294"/>
      <c r="AM85" s="547"/>
      <c r="AN85" s="438"/>
      <c r="AO85" s="438"/>
      <c r="AP85" s="438"/>
      <c r="AQ85" s="438"/>
      <c r="AR85" s="438"/>
      <c r="AS85" s="438"/>
      <c r="AT85" s="438"/>
      <c r="AU85" s="438"/>
      <c r="AV85" s="438"/>
      <c r="AW85" s="438"/>
      <c r="AX85" s="438"/>
      <c r="AY85" s="438"/>
      <c r="AZ85" s="438"/>
      <c r="BA85" s="438"/>
      <c r="BB85" s="438"/>
      <c r="BC85" s="438"/>
      <c r="BD85" s="438"/>
      <c r="BE85" s="438"/>
      <c r="BF85" s="438"/>
      <c r="BG85" s="438"/>
    </row>
    <row r="86" spans="1:59" x14ac:dyDescent="0.35">
      <c r="A86" s="251" t="s">
        <v>298</v>
      </c>
      <c r="B86" s="5" t="s">
        <v>595</v>
      </c>
      <c r="C86" s="39" t="s">
        <v>593</v>
      </c>
      <c r="D86" s="358">
        <v>0.72769953051643188</v>
      </c>
      <c r="E86" s="359">
        <v>0.64009111617312076</v>
      </c>
      <c r="F86" s="359">
        <v>0.57931034482758625</v>
      </c>
      <c r="G86" s="359">
        <v>0.68</v>
      </c>
      <c r="H86" s="294">
        <v>0.57241379310344831</v>
      </c>
      <c r="I86" s="230">
        <v>0.63696369636963701</v>
      </c>
      <c r="J86" s="294">
        <v>0.47115384615384615</v>
      </c>
      <c r="K86" s="229">
        <v>0.61267605633802813</v>
      </c>
      <c r="L86" s="358">
        <v>0.68421052631578949</v>
      </c>
      <c r="M86" s="359">
        <v>0.75862068965517238</v>
      </c>
      <c r="N86" s="359">
        <v>0.64393939393939392</v>
      </c>
      <c r="O86" s="359">
        <v>0.66470588235294115</v>
      </c>
      <c r="P86" s="294">
        <v>0.52272727272727271</v>
      </c>
      <c r="Q86" s="230">
        <v>0.66899766899766899</v>
      </c>
      <c r="R86" s="223">
        <v>0.49180327868852458</v>
      </c>
      <c r="S86" s="229">
        <v>0.62976406533575313</v>
      </c>
      <c r="T86" s="341"/>
      <c r="U86" s="342"/>
      <c r="V86" s="342"/>
      <c r="W86" s="342"/>
      <c r="X86" s="343"/>
      <c r="Y86" s="331"/>
      <c r="Z86" s="540"/>
      <c r="AA86" s="341"/>
      <c r="AB86" s="342"/>
      <c r="AC86" s="342"/>
      <c r="AD86" s="342"/>
      <c r="AE86" s="343"/>
      <c r="AF86" s="331"/>
      <c r="AG86" s="540"/>
      <c r="AH86" s="1294"/>
      <c r="AI86" s="540"/>
      <c r="AJ86" s="1294"/>
      <c r="AK86" s="540"/>
      <c r="AL86" s="1294"/>
      <c r="AM86" s="547"/>
      <c r="AN86" s="438"/>
      <c r="AO86" s="438"/>
      <c r="AP86" s="438"/>
      <c r="AQ86" s="438"/>
      <c r="AR86" s="438"/>
      <c r="AS86" s="438"/>
      <c r="AT86" s="438"/>
      <c r="AU86" s="438"/>
      <c r="AV86" s="438"/>
      <c r="AW86" s="438"/>
      <c r="AX86" s="438"/>
      <c r="AY86" s="438"/>
      <c r="AZ86" s="438"/>
      <c r="BA86" s="438"/>
      <c r="BB86" s="438"/>
      <c r="BC86" s="438"/>
      <c r="BD86" s="438"/>
      <c r="BE86" s="438"/>
      <c r="BF86" s="438"/>
      <c r="BG86" s="438"/>
    </row>
    <row r="87" spans="1:59" x14ac:dyDescent="0.35">
      <c r="A87" s="251" t="s">
        <v>298</v>
      </c>
      <c r="B87" s="5" t="s">
        <v>452</v>
      </c>
      <c r="C87" s="39" t="s">
        <v>457</v>
      </c>
      <c r="D87" s="1454">
        <v>47</v>
      </c>
      <c r="E87" s="1455">
        <v>40</v>
      </c>
      <c r="F87" s="1455">
        <v>16</v>
      </c>
      <c r="G87" s="1455">
        <v>7</v>
      </c>
      <c r="H87" s="1456">
        <v>4</v>
      </c>
      <c r="I87" s="206">
        <v>114</v>
      </c>
      <c r="J87" s="1456">
        <v>16</v>
      </c>
      <c r="K87" s="1105">
        <v>130</v>
      </c>
      <c r="L87" s="1454">
        <v>23</v>
      </c>
      <c r="M87" s="1455">
        <v>12</v>
      </c>
      <c r="N87" s="1455">
        <v>15</v>
      </c>
      <c r="O87" s="1455">
        <v>7</v>
      </c>
      <c r="P87" s="1456">
        <v>7</v>
      </c>
      <c r="Q87" s="206">
        <v>64</v>
      </c>
      <c r="R87" s="145">
        <v>12</v>
      </c>
      <c r="S87" s="1105">
        <v>76</v>
      </c>
      <c r="T87" s="341"/>
      <c r="U87" s="342"/>
      <c r="V87" s="342"/>
      <c r="W87" s="342"/>
      <c r="X87" s="343"/>
      <c r="Y87" s="331"/>
      <c r="Z87" s="540"/>
      <c r="AA87" s="341"/>
      <c r="AB87" s="342"/>
      <c r="AC87" s="342"/>
      <c r="AD87" s="342"/>
      <c r="AE87" s="343"/>
      <c r="AF87" s="331"/>
      <c r="AG87" s="540"/>
      <c r="AH87" s="1294"/>
      <c r="AI87" s="540"/>
      <c r="AJ87" s="1294"/>
      <c r="AK87" s="540"/>
      <c r="AL87" s="1294"/>
      <c r="AM87" s="547"/>
      <c r="AN87" s="438"/>
      <c r="AO87" s="438"/>
      <c r="AP87" s="438"/>
      <c r="AQ87" s="438"/>
      <c r="AR87" s="438"/>
      <c r="AS87" s="438"/>
      <c r="AT87" s="438"/>
      <c r="AU87" s="438"/>
      <c r="AV87" s="438"/>
      <c r="AW87" s="438"/>
      <c r="AX87" s="438"/>
      <c r="AY87" s="438"/>
      <c r="AZ87" s="438"/>
      <c r="BA87" s="438"/>
      <c r="BB87" s="438"/>
      <c r="BC87" s="438"/>
      <c r="BD87" s="438"/>
      <c r="BE87" s="438"/>
      <c r="BF87" s="438"/>
      <c r="BG87" s="438"/>
    </row>
    <row r="88" spans="1:59" ht="20.149999999999999" customHeight="1" x14ac:dyDescent="0.35">
      <c r="A88" s="251" t="s">
        <v>298</v>
      </c>
      <c r="B88" s="5" t="s">
        <v>596</v>
      </c>
      <c r="C88" s="39" t="s">
        <v>593</v>
      </c>
      <c r="D88" s="358">
        <v>0.22065727699530516</v>
      </c>
      <c r="E88" s="359">
        <v>9.1116173120728935E-2</v>
      </c>
      <c r="F88" s="359">
        <v>5.5172413793103448E-2</v>
      </c>
      <c r="G88" s="359">
        <v>5.6000000000000001E-2</v>
      </c>
      <c r="H88" s="294">
        <v>2.7586206896551724E-2</v>
      </c>
      <c r="I88" s="230">
        <v>9.405940594059406E-2</v>
      </c>
      <c r="J88" s="294">
        <v>7.6923076923076927E-2</v>
      </c>
      <c r="K88" s="229">
        <v>9.154929577464789E-2</v>
      </c>
      <c r="L88" s="358">
        <v>0.17293233082706766</v>
      </c>
      <c r="M88" s="359">
        <v>5.9113300492610835E-2</v>
      </c>
      <c r="N88" s="359">
        <v>5.6818181818181816E-2</v>
      </c>
      <c r="O88" s="359">
        <v>4.1176470588235294E-2</v>
      </c>
      <c r="P88" s="294">
        <v>7.9545454545454544E-2</v>
      </c>
      <c r="Q88" s="230">
        <v>7.4592074592074592E-2</v>
      </c>
      <c r="R88" s="223">
        <v>4.9180327868852458E-2</v>
      </c>
      <c r="S88" s="229">
        <v>6.8965517241379309E-2</v>
      </c>
      <c r="T88" s="341"/>
      <c r="U88" s="342"/>
      <c r="V88" s="342"/>
      <c r="W88" s="342"/>
      <c r="X88" s="343"/>
      <c r="Y88" s="331"/>
      <c r="Z88" s="540"/>
      <c r="AA88" s="341"/>
      <c r="AB88" s="342"/>
      <c r="AC88" s="342"/>
      <c r="AD88" s="342"/>
      <c r="AE88" s="343"/>
      <c r="AF88" s="331"/>
      <c r="AG88" s="540"/>
      <c r="AH88" s="1294"/>
      <c r="AI88" s="540"/>
      <c r="AJ88" s="1294"/>
      <c r="AK88" s="540"/>
      <c r="AL88" s="1294"/>
      <c r="AM88" s="547"/>
      <c r="AN88" s="438"/>
      <c r="AO88" s="438"/>
      <c r="AP88" s="438"/>
      <c r="AQ88" s="438"/>
      <c r="AR88" s="438"/>
      <c r="AS88" s="438"/>
      <c r="AT88" s="438"/>
      <c r="AU88" s="438"/>
      <c r="AV88" s="438"/>
      <c r="AW88" s="438"/>
      <c r="AX88" s="438"/>
      <c r="AY88" s="438"/>
      <c r="AZ88" s="438"/>
      <c r="BA88" s="438"/>
      <c r="BB88" s="438"/>
      <c r="BC88" s="438"/>
      <c r="BD88" s="438"/>
      <c r="BE88" s="438"/>
      <c r="BF88" s="438"/>
      <c r="BG88" s="438"/>
    </row>
    <row r="89" spans="1:59" x14ac:dyDescent="0.35">
      <c r="A89" s="2770" t="s">
        <v>597</v>
      </c>
      <c r="B89" s="2775"/>
      <c r="C89" s="2775"/>
      <c r="D89" s="531"/>
      <c r="E89" s="532"/>
      <c r="F89" s="532"/>
      <c r="G89" s="532"/>
      <c r="H89" s="533"/>
      <c r="I89" s="538"/>
      <c r="J89" s="533"/>
      <c r="K89" s="501"/>
      <c r="L89" s="531"/>
      <c r="M89" s="532"/>
      <c r="N89" s="532"/>
      <c r="O89" s="532"/>
      <c r="P89" s="533"/>
      <c r="Q89" s="538"/>
      <c r="R89" s="533"/>
      <c r="S89" s="501"/>
      <c r="T89" s="122"/>
      <c r="U89" s="123"/>
      <c r="V89" s="123"/>
      <c r="W89" s="123"/>
      <c r="X89" s="124"/>
      <c r="Y89" s="164"/>
      <c r="Z89" s="318"/>
      <c r="AA89" s="122"/>
      <c r="AB89" s="123"/>
      <c r="AC89" s="123"/>
      <c r="AD89" s="123"/>
      <c r="AE89" s="124"/>
      <c r="AF89" s="164"/>
      <c r="AG89" s="318"/>
      <c r="AH89" s="506"/>
      <c r="AI89" s="318"/>
      <c r="AJ89" s="506"/>
      <c r="AK89" s="318"/>
      <c r="AL89" s="506"/>
      <c r="AM89" s="546"/>
    </row>
    <row r="90" spans="1:59" x14ac:dyDescent="0.35">
      <c r="A90" s="29" t="s">
        <v>598</v>
      </c>
      <c r="B90" s="5" t="s">
        <v>599</v>
      </c>
      <c r="C90" s="5" t="s">
        <v>480</v>
      </c>
      <c r="D90" s="221">
        <v>0.10954236213930625</v>
      </c>
      <c r="E90" s="222">
        <v>0.11645266391035632</v>
      </c>
      <c r="F90" s="222">
        <v>0.10700175801271491</v>
      </c>
      <c r="G90" s="222">
        <v>0.16016254224319793</v>
      </c>
      <c r="H90" s="223">
        <v>0.13475781486753957</v>
      </c>
      <c r="I90" s="230">
        <v>0.12109995727690194</v>
      </c>
      <c r="J90" s="294">
        <v>0.22656548254296577</v>
      </c>
      <c r="K90" s="286">
        <v>0.13904323347119715</v>
      </c>
      <c r="L90" s="221">
        <v>0.16273237543387506</v>
      </c>
      <c r="M90" s="222">
        <v>0.12442390601096556</v>
      </c>
      <c r="N90" s="222">
        <v>5.9839869782463542E-2</v>
      </c>
      <c r="O90" s="222">
        <v>0.13121412444020367</v>
      </c>
      <c r="P90" s="223">
        <v>0.10859666105955847</v>
      </c>
      <c r="Q90" s="230">
        <v>0.10079086578646121</v>
      </c>
      <c r="R90" s="223">
        <v>0.18847298641974489</v>
      </c>
      <c r="S90" s="1254"/>
      <c r="T90" s="221">
        <v>0.14677944046844504</v>
      </c>
      <c r="U90" s="222">
        <v>9.4861660079051377E-2</v>
      </c>
      <c r="V90" s="222">
        <v>7.2762350995659059E-2</v>
      </c>
      <c r="W90" s="222">
        <v>0.10724693996502817</v>
      </c>
      <c r="X90" s="223">
        <v>9.4531464688101127E-2</v>
      </c>
      <c r="Y90" s="230">
        <v>9.3187433815743029E-2</v>
      </c>
      <c r="Z90" s="325">
        <v>1.7167589111944527E-2</v>
      </c>
      <c r="AA90" s="221">
        <v>9.9000000000000005E-2</v>
      </c>
      <c r="AB90" s="222">
        <v>9.4E-2</v>
      </c>
      <c r="AC90" s="222">
        <v>8.7999999999999995E-2</v>
      </c>
      <c r="AD90" s="222">
        <v>0.13400000000000001</v>
      </c>
      <c r="AE90" s="223">
        <v>0.17499999999999999</v>
      </c>
      <c r="AF90" s="230">
        <v>0.112</v>
      </c>
      <c r="AG90" s="325">
        <v>9.2100000000000001E-2</v>
      </c>
      <c r="AH90" s="221">
        <v>0.10299999999999999</v>
      </c>
      <c r="AI90" s="325">
        <v>3.9201183431952703E-2</v>
      </c>
      <c r="AJ90" s="221">
        <v>0.1101</v>
      </c>
      <c r="AK90" s="541"/>
      <c r="AL90" s="221">
        <v>9.6000000000000002E-2</v>
      </c>
      <c r="AM90" s="321">
        <v>8.6887739580164297E-2</v>
      </c>
    </row>
    <row r="91" spans="1:59" x14ac:dyDescent="0.35">
      <c r="A91" s="31" t="s">
        <v>298</v>
      </c>
      <c r="B91" s="5" t="s">
        <v>600</v>
      </c>
      <c r="C91" s="5" t="s">
        <v>480</v>
      </c>
      <c r="D91" s="221">
        <v>4.3455188569772485E-2</v>
      </c>
      <c r="E91" s="222">
        <v>3.7807748247607076E-2</v>
      </c>
      <c r="F91" s="222">
        <v>4.0060293889950208E-2</v>
      </c>
      <c r="G91" s="222">
        <v>4.7159614570521091E-2</v>
      </c>
      <c r="H91" s="223">
        <v>5.7593041007086197E-2</v>
      </c>
      <c r="I91" s="230">
        <v>4.3415985185553993E-2</v>
      </c>
      <c r="J91" s="294">
        <v>8.5551878702813375E-2</v>
      </c>
      <c r="K91" s="286">
        <v>5.054163037721688E-2</v>
      </c>
      <c r="L91" s="221">
        <v>5.3839346083700605E-2</v>
      </c>
      <c r="M91" s="222">
        <v>3.8735259873441022E-2</v>
      </c>
      <c r="N91" s="222">
        <v>2.5147991681472914E-2</v>
      </c>
      <c r="O91" s="222">
        <v>4.6854658986785563E-2</v>
      </c>
      <c r="P91" s="223">
        <v>4.080658729142532E-2</v>
      </c>
      <c r="Q91" s="230">
        <v>3.628099882628056E-2</v>
      </c>
      <c r="R91" s="223">
        <v>7.6057727707553577E-2</v>
      </c>
      <c r="S91" s="1254"/>
      <c r="T91" s="221">
        <v>5.4651919323357195E-2</v>
      </c>
      <c r="U91" s="222">
        <v>5.5800976517089047E-2</v>
      </c>
      <c r="V91" s="222">
        <v>2.7285881623372147E-2</v>
      </c>
      <c r="W91" s="222">
        <v>5.2457742374198563E-2</v>
      </c>
      <c r="X91" s="223">
        <v>5.2761747732893653E-2</v>
      </c>
      <c r="Y91" s="230">
        <v>4.30356512530886E-2</v>
      </c>
      <c r="Z91" s="326">
        <v>1.0055598945516839E-2</v>
      </c>
      <c r="AA91" s="221">
        <v>2.9000000000000001E-2</v>
      </c>
      <c r="AB91" s="222">
        <v>3.5000000000000003E-2</v>
      </c>
      <c r="AC91" s="222">
        <v>3.1E-2</v>
      </c>
      <c r="AD91" s="222">
        <v>5.3999999999999999E-2</v>
      </c>
      <c r="AE91" s="223">
        <v>7.5999999999999998E-2</v>
      </c>
      <c r="AF91" s="230">
        <v>4.2000000000000003E-2</v>
      </c>
      <c r="AG91" s="541"/>
      <c r="AH91" s="221">
        <v>2.1999999999999999E-2</v>
      </c>
      <c r="AI91" s="541"/>
      <c r="AJ91" s="221">
        <v>3.0099999999999998E-2</v>
      </c>
      <c r="AK91" s="541"/>
      <c r="AL91" s="221">
        <v>2.63E-2</v>
      </c>
      <c r="AM91" s="549"/>
    </row>
    <row r="92" spans="1:59" x14ac:dyDescent="0.35">
      <c r="A92" s="2834" t="s">
        <v>601</v>
      </c>
      <c r="B92" s="2835"/>
      <c r="C92" s="2835"/>
      <c r="D92" s="1457"/>
      <c r="E92" s="1458"/>
      <c r="F92" s="1458"/>
      <c r="G92" s="1458"/>
      <c r="H92" s="1459"/>
      <c r="I92" s="1460"/>
      <c r="J92" s="1459"/>
      <c r="K92" s="1079"/>
      <c r="L92" s="1457"/>
      <c r="M92" s="1458"/>
      <c r="N92" s="1458"/>
      <c r="O92" s="1458"/>
      <c r="P92" s="1459"/>
      <c r="Q92" s="1460"/>
      <c r="R92" s="1459"/>
      <c r="S92" s="1079"/>
      <c r="T92" s="1080"/>
      <c r="U92" s="1081"/>
      <c r="V92" s="1081"/>
      <c r="W92" s="1081"/>
      <c r="X92" s="1082"/>
      <c r="Y92" s="1083"/>
      <c r="Z92" s="1084"/>
      <c r="AA92" s="1080"/>
      <c r="AB92" s="1081"/>
      <c r="AC92" s="1081"/>
      <c r="AD92" s="1081"/>
      <c r="AE92" s="1082"/>
      <c r="AF92" s="1083"/>
      <c r="AG92" s="1084"/>
      <c r="AH92" s="1080"/>
      <c r="AI92" s="1084"/>
      <c r="AJ92" s="1080"/>
      <c r="AK92" s="1084"/>
      <c r="AL92" s="1080"/>
      <c r="AM92" s="1085"/>
    </row>
    <row r="93" spans="1:59" x14ac:dyDescent="0.35">
      <c r="A93" s="31" t="s">
        <v>298</v>
      </c>
      <c r="B93" s="5" t="s">
        <v>582</v>
      </c>
      <c r="C93" s="5" t="s">
        <v>583</v>
      </c>
      <c r="D93" s="682">
        <v>30</v>
      </c>
      <c r="E93" s="573">
        <v>62</v>
      </c>
      <c r="F93" s="573">
        <v>108</v>
      </c>
      <c r="G93" s="573">
        <v>46</v>
      </c>
      <c r="H93" s="708">
        <v>29</v>
      </c>
      <c r="I93" s="707">
        <v>275</v>
      </c>
      <c r="J93" s="1450">
        <v>78</v>
      </c>
      <c r="K93" s="1547">
        <v>353</v>
      </c>
      <c r="L93" s="682">
        <v>33</v>
      </c>
      <c r="M93" s="573">
        <v>67</v>
      </c>
      <c r="N93" s="573">
        <v>55</v>
      </c>
      <c r="O93" s="573">
        <v>34</v>
      </c>
      <c r="P93" s="708">
        <v>21</v>
      </c>
      <c r="Q93" s="707">
        <v>210</v>
      </c>
      <c r="R93" s="708">
        <v>78</v>
      </c>
      <c r="S93" s="104">
        <v>288</v>
      </c>
      <c r="T93" s="614"/>
      <c r="U93" s="374"/>
      <c r="V93" s="374"/>
      <c r="W93" s="374"/>
      <c r="X93" s="375"/>
      <c r="Y93" s="1025"/>
      <c r="Z93" s="1289"/>
      <c r="AA93" s="614"/>
      <c r="AB93" s="374"/>
      <c r="AC93" s="374"/>
      <c r="AD93" s="374"/>
      <c r="AE93" s="375"/>
      <c r="AF93" s="1025"/>
      <c r="AG93" s="541"/>
      <c r="AH93" s="614"/>
      <c r="AI93" s="541"/>
      <c r="AJ93" s="614"/>
      <c r="AK93" s="541"/>
      <c r="AL93" s="614"/>
      <c r="AM93" s="549"/>
    </row>
    <row r="94" spans="1:59" x14ac:dyDescent="0.35">
      <c r="A94" s="1255" t="s">
        <v>298</v>
      </c>
      <c r="B94" s="58" t="s">
        <v>602</v>
      </c>
      <c r="C94" s="58" t="s">
        <v>585</v>
      </c>
      <c r="D94" s="1256">
        <v>0.10349374358458983</v>
      </c>
      <c r="E94" s="1235">
        <v>0.15264210404605189</v>
      </c>
      <c r="F94" s="1235">
        <v>0.16900448118758879</v>
      </c>
      <c r="G94" s="1235">
        <v>0.24676049976825171</v>
      </c>
      <c r="H94" s="1238">
        <v>0.185610270304398</v>
      </c>
      <c r="I94" s="1257">
        <v>0.16473389793451937</v>
      </c>
      <c r="J94" s="1453">
        <v>0.24139834479473088</v>
      </c>
      <c r="K94" s="2268">
        <v>0.17748711606320453</v>
      </c>
      <c r="L94" s="1256">
        <v>0.13422440308563993</v>
      </c>
      <c r="M94" s="1235">
        <v>0.24014505739693856</v>
      </c>
      <c r="N94" s="1235">
        <v>0.10442240222103397</v>
      </c>
      <c r="O94" s="1235">
        <v>0.22968204444513224</v>
      </c>
      <c r="P94" s="1238">
        <v>0.16345661658408217</v>
      </c>
      <c r="Q94" s="1257">
        <v>0.15757065852495825</v>
      </c>
      <c r="R94" s="1238">
        <v>0.26802356635376978</v>
      </c>
      <c r="S94" s="1260"/>
      <c r="T94" s="1290"/>
      <c r="U94" s="1291"/>
      <c r="V94" s="1291"/>
      <c r="W94" s="1291"/>
      <c r="X94" s="1220"/>
      <c r="Y94" s="1221"/>
      <c r="Z94" s="1292"/>
      <c r="AA94" s="1290"/>
      <c r="AB94" s="1291"/>
      <c r="AC94" s="1291"/>
      <c r="AD94" s="1291"/>
      <c r="AE94" s="1220"/>
      <c r="AF94" s="1221"/>
      <c r="AG94" s="1258"/>
      <c r="AH94" s="1290"/>
      <c r="AI94" s="1258"/>
      <c r="AJ94" s="1290"/>
      <c r="AK94" s="1258"/>
      <c r="AL94" s="1290"/>
      <c r="AM94" s="1259"/>
    </row>
    <row r="95" spans="1:59" s="488" customFormat="1" x14ac:dyDescent="0.35">
      <c r="A95" s="31" t="s">
        <v>298</v>
      </c>
      <c r="B95" s="5" t="s">
        <v>586</v>
      </c>
      <c r="C95" s="5" t="s">
        <v>587</v>
      </c>
      <c r="D95" s="682">
        <v>56</v>
      </c>
      <c r="E95" s="573">
        <v>100</v>
      </c>
      <c r="F95" s="573">
        <v>170</v>
      </c>
      <c r="G95" s="573">
        <v>104</v>
      </c>
      <c r="H95" s="708">
        <v>95</v>
      </c>
      <c r="I95" s="707">
        <v>525</v>
      </c>
      <c r="J95" s="1450">
        <v>230</v>
      </c>
      <c r="K95" s="1547">
        <v>755</v>
      </c>
      <c r="L95" s="682">
        <v>73</v>
      </c>
      <c r="M95" s="573">
        <v>79</v>
      </c>
      <c r="N95" s="573">
        <v>95</v>
      </c>
      <c r="O95" s="573">
        <v>86</v>
      </c>
      <c r="P95" s="708">
        <v>80</v>
      </c>
      <c r="Q95" s="707">
        <v>413</v>
      </c>
      <c r="R95" s="708">
        <v>187</v>
      </c>
      <c r="S95" s="104">
        <v>600</v>
      </c>
      <c r="T95" s="614"/>
      <c r="U95" s="374"/>
      <c r="V95" s="374"/>
      <c r="W95" s="374"/>
      <c r="X95" s="375"/>
      <c r="Y95" s="1025"/>
      <c r="Z95" s="1289"/>
      <c r="AA95" s="614"/>
      <c r="AB95" s="374"/>
      <c r="AC95" s="374"/>
      <c r="AD95" s="374"/>
      <c r="AE95" s="375"/>
      <c r="AF95" s="1025"/>
      <c r="AG95" s="541"/>
      <c r="AH95" s="614"/>
      <c r="AI95" s="541"/>
      <c r="AJ95" s="614"/>
      <c r="AK95" s="541"/>
      <c r="AL95" s="614"/>
      <c r="AM95" s="549"/>
      <c r="AN95" s="5"/>
      <c r="AO95" s="5"/>
      <c r="AP95" s="5"/>
      <c r="AQ95" s="5"/>
      <c r="AR95" s="5"/>
      <c r="AS95" s="5"/>
      <c r="AT95" s="5"/>
      <c r="AU95" s="5"/>
      <c r="AV95" s="5"/>
      <c r="AW95" s="5"/>
      <c r="AX95" s="5"/>
      <c r="AY95" s="5"/>
      <c r="AZ95" s="5"/>
      <c r="BA95" s="5"/>
      <c r="BB95" s="5"/>
      <c r="BC95" s="5"/>
      <c r="BD95" s="5"/>
      <c r="BE95" s="5"/>
      <c r="BF95" s="5"/>
      <c r="BG95" s="5"/>
    </row>
    <row r="96" spans="1:59" x14ac:dyDescent="0.35">
      <c r="A96" s="31" t="s">
        <v>298</v>
      </c>
      <c r="B96" s="5" t="s">
        <v>603</v>
      </c>
      <c r="C96" s="5" t="s">
        <v>589</v>
      </c>
      <c r="D96" s="221">
        <v>0.11297643277061448</v>
      </c>
      <c r="E96" s="222">
        <v>0.10176164472037462</v>
      </c>
      <c r="F96" s="222">
        <v>8.6674545270044839E-2</v>
      </c>
      <c r="G96" s="222">
        <v>0.13839196546019958</v>
      </c>
      <c r="H96" s="223">
        <v>0.12281197854718093</v>
      </c>
      <c r="I96" s="230">
        <v>0.10610460338805824</v>
      </c>
      <c r="J96" s="294">
        <v>0.22215878947431206</v>
      </c>
      <c r="K96" s="286">
        <v>0.12610655083746361</v>
      </c>
      <c r="L96" s="221">
        <v>0.179333309561612</v>
      </c>
      <c r="M96" s="222">
        <v>8.7951998926516284E-2</v>
      </c>
      <c r="N96" s="222">
        <v>4.7899512837952699E-2</v>
      </c>
      <c r="O96" s="222">
        <v>0.11188890228093688</v>
      </c>
      <c r="P96" s="223">
        <v>9.9351675391279134E-2</v>
      </c>
      <c r="Q96" s="230">
        <v>8.4903111673912998E-2</v>
      </c>
      <c r="R96" s="223">
        <v>0.1674922920721495</v>
      </c>
      <c r="S96" s="1254"/>
      <c r="T96" s="614"/>
      <c r="U96" s="374"/>
      <c r="V96" s="374"/>
      <c r="W96" s="374"/>
      <c r="X96" s="375"/>
      <c r="Y96" s="1025"/>
      <c r="Z96" s="1289"/>
      <c r="AA96" s="614"/>
      <c r="AB96" s="374"/>
      <c r="AC96" s="374"/>
      <c r="AD96" s="374"/>
      <c r="AE96" s="375"/>
      <c r="AF96" s="1025"/>
      <c r="AG96" s="541"/>
      <c r="AH96" s="614"/>
      <c r="AI96" s="541"/>
      <c r="AJ96" s="614"/>
      <c r="AK96" s="541"/>
      <c r="AL96" s="614"/>
      <c r="AM96" s="549"/>
    </row>
    <row r="97" spans="1:59" ht="30" customHeight="1" x14ac:dyDescent="0.35">
      <c r="A97" s="2834" t="s">
        <v>604</v>
      </c>
      <c r="B97" s="2835"/>
      <c r="C97" s="2835"/>
      <c r="D97" s="1457"/>
      <c r="E97" s="1458"/>
      <c r="F97" s="1458"/>
      <c r="G97" s="1458"/>
      <c r="H97" s="1459"/>
      <c r="I97" s="1460"/>
      <c r="J97" s="1459"/>
      <c r="K97" s="1079"/>
      <c r="L97" s="1457"/>
      <c r="M97" s="1458"/>
      <c r="N97" s="1458"/>
      <c r="O97" s="1458"/>
      <c r="P97" s="1459"/>
      <c r="Q97" s="1460"/>
      <c r="R97" s="1459"/>
      <c r="S97" s="1079"/>
      <c r="T97" s="1080"/>
      <c r="U97" s="1081"/>
      <c r="V97" s="1081"/>
      <c r="W97" s="1081"/>
      <c r="X97" s="1082"/>
      <c r="Y97" s="1083"/>
      <c r="Z97" s="1084"/>
      <c r="AA97" s="1080"/>
      <c r="AB97" s="1081"/>
      <c r="AC97" s="1081"/>
      <c r="AD97" s="1081"/>
      <c r="AE97" s="1082"/>
      <c r="AF97" s="1083"/>
      <c r="AG97" s="1084"/>
      <c r="AH97" s="1080"/>
      <c r="AI97" s="1084"/>
      <c r="AJ97" s="1080"/>
      <c r="AK97" s="1084"/>
      <c r="AL97" s="1080"/>
      <c r="AM97" s="1085"/>
    </row>
    <row r="98" spans="1:59" ht="40" customHeight="1" x14ac:dyDescent="0.35">
      <c r="A98" s="31" t="s">
        <v>298</v>
      </c>
      <c r="B98" s="5" t="s">
        <v>591</v>
      </c>
      <c r="C98" s="5" t="s">
        <v>457</v>
      </c>
      <c r="D98" s="682">
        <v>10</v>
      </c>
      <c r="E98" s="573">
        <v>19</v>
      </c>
      <c r="F98" s="573">
        <v>20</v>
      </c>
      <c r="G98" s="573">
        <v>16</v>
      </c>
      <c r="H98" s="708">
        <v>17</v>
      </c>
      <c r="I98" s="707">
        <v>82</v>
      </c>
      <c r="J98" s="1450">
        <v>77</v>
      </c>
      <c r="K98" s="1547">
        <v>159</v>
      </c>
      <c r="L98" s="682">
        <v>7</v>
      </c>
      <c r="M98" s="573">
        <v>26</v>
      </c>
      <c r="N98" s="573">
        <v>14</v>
      </c>
      <c r="O98" s="573">
        <v>18</v>
      </c>
      <c r="P98" s="708">
        <v>13</v>
      </c>
      <c r="Q98" s="707">
        <v>78</v>
      </c>
      <c r="R98" s="708">
        <v>77</v>
      </c>
      <c r="S98" s="104">
        <v>155</v>
      </c>
      <c r="T98" s="614"/>
      <c r="U98" s="374"/>
      <c r="V98" s="374"/>
      <c r="W98" s="374"/>
      <c r="X98" s="375"/>
      <c r="Y98" s="1025"/>
      <c r="Z98" s="1289"/>
      <c r="AA98" s="614"/>
      <c r="AB98" s="374"/>
      <c r="AC98" s="374"/>
      <c r="AD98" s="374"/>
      <c r="AE98" s="375"/>
      <c r="AF98" s="1025"/>
      <c r="AG98" s="541"/>
      <c r="AH98" s="614"/>
      <c r="AI98" s="541"/>
      <c r="AJ98" s="614"/>
      <c r="AK98" s="541"/>
      <c r="AL98" s="614"/>
      <c r="AM98" s="549"/>
    </row>
    <row r="99" spans="1:59" ht="27" customHeight="1" x14ac:dyDescent="0.35">
      <c r="A99" s="31" t="s">
        <v>298</v>
      </c>
      <c r="B99" s="5" t="s">
        <v>605</v>
      </c>
      <c r="C99" s="5" t="s">
        <v>593</v>
      </c>
      <c r="D99" s="221">
        <v>0.32113717850934037</v>
      </c>
      <c r="E99" s="222">
        <v>0.10035244797420581</v>
      </c>
      <c r="F99" s="222">
        <v>9.6704038048451693E-2</v>
      </c>
      <c r="G99" s="222">
        <v>0.16288651432663556</v>
      </c>
      <c r="H99" s="223">
        <v>0.1495232847656135</v>
      </c>
      <c r="I99" s="230">
        <v>0.13084793391587637</v>
      </c>
      <c r="J99" s="294">
        <v>0.2474467020532416</v>
      </c>
      <c r="K99" s="286">
        <v>0.2474467020532416</v>
      </c>
      <c r="L99" s="221">
        <v>0.23124999999999998</v>
      </c>
      <c r="M99" s="222">
        <v>0.19276940563101663</v>
      </c>
      <c r="N99" s="222">
        <v>8.4909734001531345E-2</v>
      </c>
      <c r="O99" s="222">
        <v>0.1978346164146034</v>
      </c>
      <c r="P99" s="223">
        <v>0.13604930264899776</v>
      </c>
      <c r="Q99" s="230">
        <v>0.14949292204225684</v>
      </c>
      <c r="R99" s="223">
        <v>0.29056603773584905</v>
      </c>
      <c r="S99" s="1254"/>
      <c r="T99" s="614"/>
      <c r="U99" s="374"/>
      <c r="V99" s="374"/>
      <c r="W99" s="374"/>
      <c r="X99" s="375"/>
      <c r="Y99" s="1025"/>
      <c r="Z99" s="1289"/>
      <c r="AA99" s="614"/>
      <c r="AB99" s="374"/>
      <c r="AC99" s="374"/>
      <c r="AD99" s="374"/>
      <c r="AE99" s="375"/>
      <c r="AF99" s="1025"/>
      <c r="AG99" s="541"/>
      <c r="AH99" s="614"/>
      <c r="AI99" s="541"/>
      <c r="AJ99" s="614"/>
      <c r="AK99" s="541"/>
      <c r="AL99" s="614"/>
      <c r="AM99" s="549"/>
    </row>
    <row r="100" spans="1:59" ht="24" customHeight="1" x14ac:dyDescent="0.35">
      <c r="A100" s="31" t="s">
        <v>298</v>
      </c>
      <c r="B100" s="5" t="s">
        <v>594</v>
      </c>
      <c r="C100" s="5" t="s">
        <v>457</v>
      </c>
      <c r="D100" s="682">
        <v>48</v>
      </c>
      <c r="E100" s="573">
        <v>96</v>
      </c>
      <c r="F100" s="573">
        <v>192</v>
      </c>
      <c r="G100" s="573">
        <v>96</v>
      </c>
      <c r="H100" s="708">
        <v>58</v>
      </c>
      <c r="I100" s="707">
        <v>490</v>
      </c>
      <c r="J100" s="1450">
        <v>181</v>
      </c>
      <c r="K100" s="1547">
        <v>671</v>
      </c>
      <c r="L100" s="682">
        <v>62</v>
      </c>
      <c r="M100" s="573">
        <v>101</v>
      </c>
      <c r="N100" s="573">
        <v>103</v>
      </c>
      <c r="O100" s="573">
        <v>75</v>
      </c>
      <c r="P100" s="708">
        <v>57</v>
      </c>
      <c r="Q100" s="707">
        <v>398</v>
      </c>
      <c r="R100" s="708">
        <v>151</v>
      </c>
      <c r="S100" s="104">
        <v>549</v>
      </c>
      <c r="T100" s="614"/>
      <c r="U100" s="374"/>
      <c r="V100" s="374"/>
      <c r="W100" s="374"/>
      <c r="X100" s="375"/>
      <c r="Y100" s="1025"/>
      <c r="Z100" s="1289"/>
      <c r="AA100" s="614"/>
      <c r="AB100" s="374"/>
      <c r="AC100" s="374"/>
      <c r="AD100" s="374"/>
      <c r="AE100" s="375"/>
      <c r="AF100" s="1025"/>
      <c r="AG100" s="541"/>
      <c r="AH100" s="614"/>
      <c r="AI100" s="541"/>
      <c r="AJ100" s="614"/>
      <c r="AK100" s="541"/>
      <c r="AL100" s="614"/>
      <c r="AM100" s="549"/>
    </row>
    <row r="101" spans="1:59" ht="20.149999999999999" customHeight="1" x14ac:dyDescent="0.35">
      <c r="A101" s="31" t="s">
        <v>298</v>
      </c>
      <c r="B101" s="5" t="s">
        <v>606</v>
      </c>
      <c r="C101" s="5" t="s">
        <v>593</v>
      </c>
      <c r="D101" s="221">
        <v>9.3775481802884517E-2</v>
      </c>
      <c r="E101" s="222">
        <v>0.1084183461004118</v>
      </c>
      <c r="F101" s="222">
        <v>0.1097231852468412</v>
      </c>
      <c r="G101" s="222">
        <v>0.14965113882350636</v>
      </c>
      <c r="H101" s="223">
        <v>0.11147377509019239</v>
      </c>
      <c r="I101" s="230">
        <v>0.11398366280763554</v>
      </c>
      <c r="J101" s="294">
        <v>0.22727754037162184</v>
      </c>
      <c r="K101" s="286">
        <v>0.22727754037162184</v>
      </c>
      <c r="L101" s="221">
        <v>0.15486895041410753</v>
      </c>
      <c r="M101" s="222">
        <v>0.13491408812992867</v>
      </c>
      <c r="N101" s="222">
        <v>5.8814382303841756E-2</v>
      </c>
      <c r="O101" s="222">
        <v>0.11802011907166783</v>
      </c>
      <c r="P101" s="223">
        <v>0.10482007620303818</v>
      </c>
      <c r="Q101" s="230">
        <v>9.7417375866751213E-2</v>
      </c>
      <c r="R101" s="223">
        <v>0.56981132075471697</v>
      </c>
      <c r="S101" s="1254"/>
      <c r="T101" s="614"/>
      <c r="U101" s="374"/>
      <c r="V101" s="374"/>
      <c r="W101" s="374"/>
      <c r="X101" s="375"/>
      <c r="Y101" s="1025"/>
      <c r="Z101" s="1289"/>
      <c r="AA101" s="614"/>
      <c r="AB101" s="374"/>
      <c r="AC101" s="374"/>
      <c r="AD101" s="374"/>
      <c r="AE101" s="375"/>
      <c r="AF101" s="1025"/>
      <c r="AG101" s="541"/>
      <c r="AH101" s="614"/>
      <c r="AI101" s="541"/>
      <c r="AJ101" s="614"/>
      <c r="AK101" s="541"/>
      <c r="AL101" s="614"/>
      <c r="AM101" s="549"/>
    </row>
    <row r="102" spans="1:59" x14ac:dyDescent="0.35">
      <c r="A102" s="31" t="s">
        <v>298</v>
      </c>
      <c r="B102" s="5" t="s">
        <v>452</v>
      </c>
      <c r="C102" s="5" t="s">
        <v>457</v>
      </c>
      <c r="D102" s="682">
        <v>28</v>
      </c>
      <c r="E102" s="573">
        <v>47</v>
      </c>
      <c r="F102" s="573">
        <v>66</v>
      </c>
      <c r="G102" s="573">
        <v>38</v>
      </c>
      <c r="H102" s="708">
        <v>49</v>
      </c>
      <c r="I102" s="707">
        <v>228</v>
      </c>
      <c r="J102" s="1450">
        <v>50</v>
      </c>
      <c r="K102" s="1547">
        <v>278</v>
      </c>
      <c r="L102" s="682">
        <v>37</v>
      </c>
      <c r="M102" s="573">
        <v>19</v>
      </c>
      <c r="N102" s="573">
        <v>33</v>
      </c>
      <c r="O102" s="573">
        <v>27</v>
      </c>
      <c r="P102" s="708">
        <v>31</v>
      </c>
      <c r="Q102" s="707">
        <v>147</v>
      </c>
      <c r="R102" s="708">
        <v>37</v>
      </c>
      <c r="S102" s="104">
        <v>184</v>
      </c>
      <c r="T102" s="614"/>
      <c r="U102" s="374"/>
      <c r="V102" s="374"/>
      <c r="W102" s="374"/>
      <c r="X102" s="375"/>
      <c r="Y102" s="1025"/>
      <c r="Z102" s="1289"/>
      <c r="AA102" s="614"/>
      <c r="AB102" s="374"/>
      <c r="AC102" s="374"/>
      <c r="AD102" s="374"/>
      <c r="AE102" s="375"/>
      <c r="AF102" s="1025"/>
      <c r="AG102" s="541"/>
      <c r="AH102" s="614"/>
      <c r="AI102" s="541"/>
      <c r="AJ102" s="614"/>
      <c r="AK102" s="541"/>
      <c r="AL102" s="614"/>
      <c r="AM102" s="549"/>
    </row>
    <row r="103" spans="1:59" ht="16" thickBot="1" x14ac:dyDescent="0.4">
      <c r="A103" s="32" t="s">
        <v>298</v>
      </c>
      <c r="B103" s="14" t="s">
        <v>607</v>
      </c>
      <c r="C103" s="14" t="s">
        <v>593</v>
      </c>
      <c r="D103" s="376">
        <v>0.11560904288456525</v>
      </c>
      <c r="E103" s="322">
        <v>0.14727548978147761</v>
      </c>
      <c r="F103" s="322">
        <v>0.10262040326245717</v>
      </c>
      <c r="G103" s="322">
        <v>0.19397658446419785</v>
      </c>
      <c r="H103" s="379">
        <v>0.16423489664450602</v>
      </c>
      <c r="I103" s="324">
        <v>0.13505367573732613</v>
      </c>
      <c r="J103" s="1471">
        <v>0.19788387436631583</v>
      </c>
      <c r="K103" s="2319">
        <v>0.19788387436631583</v>
      </c>
      <c r="L103" s="376">
        <v>0.16840322563357124</v>
      </c>
      <c r="M103" s="322">
        <v>6.725462967127635E-2</v>
      </c>
      <c r="N103" s="322">
        <v>5.5877843269021538E-2</v>
      </c>
      <c r="O103" s="322">
        <v>0.14205964838199031</v>
      </c>
      <c r="P103" s="379">
        <v>0.10179111591140097</v>
      </c>
      <c r="Q103" s="324">
        <v>9.3287194156659675E-2</v>
      </c>
      <c r="R103" s="379">
        <v>0.13962264150943396</v>
      </c>
      <c r="S103" s="1261"/>
      <c r="T103" s="615"/>
      <c r="U103" s="507"/>
      <c r="V103" s="507"/>
      <c r="W103" s="507"/>
      <c r="X103" s="508"/>
      <c r="Y103" s="1065"/>
      <c r="Z103" s="1293"/>
      <c r="AA103" s="615"/>
      <c r="AB103" s="507"/>
      <c r="AC103" s="507"/>
      <c r="AD103" s="507"/>
      <c r="AE103" s="508"/>
      <c r="AF103" s="1065"/>
      <c r="AG103" s="861"/>
      <c r="AH103" s="615"/>
      <c r="AI103" s="861"/>
      <c r="AJ103" s="615"/>
      <c r="AK103" s="861"/>
      <c r="AL103" s="615"/>
      <c r="AM103" s="862"/>
    </row>
    <row r="104" spans="1:59" ht="16" thickTop="1" x14ac:dyDescent="0.35">
      <c r="A104" s="488"/>
      <c r="B104" s="488"/>
      <c r="C104" s="438"/>
      <c r="D104" s="479"/>
      <c r="E104" s="479"/>
      <c r="F104" s="479"/>
      <c r="G104" s="479"/>
      <c r="H104" s="479"/>
      <c r="I104" s="479"/>
      <c r="J104" s="479"/>
      <c r="K104" s="449"/>
      <c r="L104" s="479"/>
      <c r="M104" s="479"/>
      <c r="N104" s="479"/>
      <c r="O104" s="479"/>
      <c r="P104" s="479"/>
      <c r="Q104" s="479"/>
      <c r="R104" s="479"/>
      <c r="S104" s="449"/>
      <c r="T104" s="449"/>
      <c r="U104" s="449"/>
      <c r="V104" s="449"/>
      <c r="W104" s="449"/>
      <c r="X104" s="449"/>
      <c r="Y104" s="449"/>
      <c r="Z104" s="449"/>
      <c r="AA104" s="449"/>
      <c r="AB104" s="439"/>
      <c r="AC104" s="449"/>
      <c r="AD104" s="449"/>
      <c r="AE104" s="449"/>
      <c r="AF104" s="449"/>
      <c r="AG104" s="449"/>
      <c r="AH104" s="440"/>
      <c r="AI104" s="440"/>
      <c r="AJ104" s="439"/>
      <c r="AK104" s="439"/>
      <c r="AL104" s="439"/>
      <c r="AM104" s="439"/>
      <c r="AN104" s="439"/>
      <c r="AO104" s="440"/>
      <c r="AP104" s="440"/>
      <c r="AQ104" s="440"/>
      <c r="AR104" s="439"/>
      <c r="AS104" s="439"/>
      <c r="AT104" s="439"/>
      <c r="AU104" s="439"/>
      <c r="AV104" s="439"/>
      <c r="AW104" s="440"/>
      <c r="AX104" s="440"/>
      <c r="AY104" s="440"/>
      <c r="AZ104" s="439"/>
      <c r="BA104" s="439"/>
      <c r="BB104" s="439"/>
      <c r="BC104" s="439"/>
      <c r="BD104" s="439"/>
      <c r="BE104" s="440"/>
      <c r="BF104" s="440"/>
      <c r="BG104" s="440"/>
    </row>
    <row r="105" spans="1:59" s="438" customFormat="1" ht="20.149999999999999" customHeight="1" thickBot="1" x14ac:dyDescent="0.4">
      <c r="A105" s="5"/>
      <c r="B105" s="5"/>
      <c r="C105" s="5"/>
      <c r="D105" s="5"/>
      <c r="E105" s="5"/>
      <c r="F105" s="5"/>
      <c r="G105" s="5"/>
      <c r="H105" s="5"/>
      <c r="I105" s="5"/>
      <c r="J105" s="5"/>
      <c r="K105" s="5"/>
      <c r="L105" s="5"/>
      <c r="M105" s="5"/>
      <c r="N105" s="5"/>
      <c r="O105" s="5"/>
      <c r="P105" s="5"/>
      <c r="Q105" s="5"/>
      <c r="R105" s="5"/>
      <c r="S105" s="5"/>
      <c r="AG105" s="5"/>
      <c r="AH105" s="5"/>
      <c r="AI105" s="5"/>
      <c r="AJ105" s="5"/>
      <c r="AK105" s="5"/>
      <c r="AL105" s="5"/>
      <c r="AM105" s="5"/>
      <c r="AN105" s="5"/>
      <c r="AO105" s="5"/>
      <c r="AP105" s="5"/>
      <c r="AQ105" s="5"/>
      <c r="AR105" s="5"/>
      <c r="AS105" s="5"/>
      <c r="AT105" s="5"/>
      <c r="AU105" s="5"/>
      <c r="AV105" s="5"/>
      <c r="AW105" s="5"/>
      <c r="AX105" s="5"/>
      <c r="AY105" s="5"/>
      <c r="AZ105" s="5"/>
      <c r="BA105" s="5"/>
      <c r="BB105" s="5"/>
      <c r="BC105" s="5"/>
      <c r="BD105" s="5"/>
      <c r="BE105" s="5"/>
      <c r="BF105" s="5"/>
      <c r="BG105" s="5"/>
    </row>
    <row r="106" spans="1:59" ht="19" thickTop="1" x14ac:dyDescent="0.35">
      <c r="A106" s="2688" t="s">
        <v>400</v>
      </c>
      <c r="B106" s="2690"/>
      <c r="C106" s="2690"/>
      <c r="D106" s="2771">
        <v>2024</v>
      </c>
      <c r="E106" s="2690"/>
      <c r="F106" s="2690"/>
      <c r="G106" s="2690"/>
      <c r="H106" s="2690"/>
      <c r="I106" s="2690"/>
      <c r="J106" s="2690"/>
      <c r="K106" s="2741"/>
      <c r="L106" s="2771">
        <v>2023</v>
      </c>
      <c r="M106" s="2690"/>
      <c r="N106" s="2690"/>
      <c r="O106" s="2690"/>
      <c r="P106" s="2690"/>
      <c r="Q106" s="2690"/>
      <c r="R106" s="2690"/>
      <c r="S106" s="2741"/>
      <c r="T106" s="439"/>
      <c r="U106" s="439"/>
      <c r="V106" s="725"/>
      <c r="W106" s="1189"/>
      <c r="X106" s="449"/>
      <c r="Y106" s="439"/>
      <c r="Z106" s="439"/>
      <c r="AA106" s="439"/>
      <c r="AB106" s="439"/>
      <c r="AC106" s="439"/>
      <c r="AD106" s="449"/>
      <c r="AE106" s="439"/>
      <c r="AF106" s="438"/>
    </row>
    <row r="107" spans="1:59" ht="31" x14ac:dyDescent="0.35">
      <c r="A107" s="63" t="s">
        <v>401</v>
      </c>
      <c r="B107" s="273" t="s">
        <v>402</v>
      </c>
      <c r="C107" s="273" t="s">
        <v>403</v>
      </c>
      <c r="D107" s="212" t="s">
        <v>404</v>
      </c>
      <c r="E107" s="213" t="s">
        <v>405</v>
      </c>
      <c r="F107" s="213" t="s">
        <v>406</v>
      </c>
      <c r="G107" s="213" t="s">
        <v>407</v>
      </c>
      <c r="H107" s="214" t="s">
        <v>461</v>
      </c>
      <c r="I107" s="215" t="s">
        <v>370</v>
      </c>
      <c r="J107" s="216" t="s">
        <v>371</v>
      </c>
      <c r="K107" s="217" t="s">
        <v>372</v>
      </c>
      <c r="L107" s="212" t="s">
        <v>404</v>
      </c>
      <c r="M107" s="213" t="s">
        <v>405</v>
      </c>
      <c r="N107" s="213" t="s">
        <v>406</v>
      </c>
      <c r="O107" s="213" t="s">
        <v>407</v>
      </c>
      <c r="P107" s="214" t="s">
        <v>461</v>
      </c>
      <c r="Q107" s="215" t="s">
        <v>370</v>
      </c>
      <c r="R107" s="216" t="s">
        <v>371</v>
      </c>
      <c r="S107" s="217" t="s">
        <v>372</v>
      </c>
      <c r="T107" s="439"/>
      <c r="U107" s="439"/>
      <c r="V107" s="1188"/>
      <c r="W107" s="439"/>
      <c r="X107" s="449"/>
      <c r="Y107" s="439"/>
      <c r="Z107" s="439"/>
      <c r="AA107" s="439"/>
      <c r="AB107" s="439"/>
      <c r="AC107" s="439"/>
      <c r="AD107" s="449"/>
      <c r="AE107" s="439"/>
      <c r="AF107" s="438"/>
    </row>
    <row r="108" spans="1:59" ht="17" x14ac:dyDescent="0.35">
      <c r="A108" s="2773" t="s">
        <v>578</v>
      </c>
      <c r="B108" s="2774"/>
      <c r="C108" s="2774"/>
      <c r="D108" s="528"/>
      <c r="E108" s="529"/>
      <c r="F108" s="529"/>
      <c r="G108" s="529"/>
      <c r="H108" s="530"/>
      <c r="I108" s="537"/>
      <c r="J108" s="530"/>
      <c r="K108" s="727"/>
      <c r="L108" s="528"/>
      <c r="M108" s="529"/>
      <c r="N108" s="529"/>
      <c r="O108" s="529"/>
      <c r="P108" s="530"/>
      <c r="Q108" s="537"/>
      <c r="R108" s="530"/>
      <c r="S108" s="727"/>
      <c r="T108" s="439"/>
      <c r="U108" s="439"/>
      <c r="V108" s="449"/>
      <c r="W108" s="439"/>
      <c r="X108" s="449"/>
      <c r="Y108" s="439"/>
      <c r="Z108" s="439"/>
      <c r="AA108" s="439"/>
      <c r="AB108" s="439"/>
      <c r="AC108" s="439"/>
      <c r="AD108" s="449"/>
      <c r="AE108" s="439"/>
      <c r="AF108" s="438"/>
    </row>
    <row r="109" spans="1:59" ht="24" customHeight="1" x14ac:dyDescent="0.35">
      <c r="A109" s="2770" t="s">
        <v>608</v>
      </c>
      <c r="B109" s="2775"/>
      <c r="C109" s="2775"/>
      <c r="D109" s="531"/>
      <c r="E109" s="532"/>
      <c r="F109" s="532"/>
      <c r="G109" s="532"/>
      <c r="H109" s="533"/>
      <c r="I109" s="538"/>
      <c r="J109" s="533"/>
      <c r="K109" s="551"/>
      <c r="L109" s="531"/>
      <c r="M109" s="532"/>
      <c r="N109" s="532"/>
      <c r="O109" s="532"/>
      <c r="P109" s="533"/>
      <c r="Q109" s="538"/>
      <c r="R109" s="533"/>
      <c r="S109" s="551"/>
      <c r="T109" s="439"/>
      <c r="U109" s="439"/>
      <c r="V109" s="449"/>
      <c r="W109" s="439"/>
      <c r="X109" s="449"/>
      <c r="Y109" s="439"/>
      <c r="Z109" s="439"/>
      <c r="AA109" s="439"/>
      <c r="AB109" s="439"/>
      <c r="AC109" s="439"/>
      <c r="AD109" s="449"/>
      <c r="AE109" s="439"/>
      <c r="AF109" s="438"/>
    </row>
    <row r="110" spans="1:59" ht="20.149999999999999" customHeight="1" x14ac:dyDescent="0.35">
      <c r="A110" s="2834" t="s">
        <v>609</v>
      </c>
      <c r="B110" s="2835"/>
      <c r="C110" s="2835"/>
      <c r="D110" s="900"/>
      <c r="E110" s="901"/>
      <c r="F110" s="901"/>
      <c r="G110" s="901"/>
      <c r="H110" s="904"/>
      <c r="I110" s="903"/>
      <c r="J110" s="904"/>
      <c r="K110" s="905"/>
      <c r="L110" s="900"/>
      <c r="M110" s="901"/>
      <c r="N110" s="901"/>
      <c r="O110" s="901"/>
      <c r="P110" s="904"/>
      <c r="Q110" s="903"/>
      <c r="R110" s="904"/>
      <c r="S110" s="905"/>
      <c r="T110" s="439"/>
      <c r="U110" s="439"/>
      <c r="V110" s="449"/>
      <c r="W110" s="439"/>
      <c r="X110" s="449"/>
      <c r="Y110" s="439"/>
      <c r="Z110" s="439"/>
      <c r="AA110" s="439"/>
      <c r="AB110" s="439"/>
      <c r="AC110" s="439"/>
      <c r="AD110" s="449"/>
      <c r="AE110" s="439"/>
      <c r="AF110" s="438"/>
    </row>
    <row r="111" spans="1:59" x14ac:dyDescent="0.35">
      <c r="A111" s="251" t="s">
        <v>610</v>
      </c>
      <c r="B111" s="5" t="s">
        <v>582</v>
      </c>
      <c r="C111" s="5" t="s">
        <v>457</v>
      </c>
      <c r="D111" s="606"/>
      <c r="E111" s="607"/>
      <c r="F111" s="607"/>
      <c r="G111" s="607"/>
      <c r="H111" s="608"/>
      <c r="I111" s="609"/>
      <c r="J111" s="142">
        <v>313</v>
      </c>
      <c r="K111" s="1296"/>
      <c r="L111" s="606"/>
      <c r="M111" s="607"/>
      <c r="N111" s="607"/>
      <c r="O111" s="607"/>
      <c r="P111" s="608"/>
      <c r="Q111" s="609"/>
      <c r="R111" s="2320">
        <f>R16</f>
        <v>321</v>
      </c>
      <c r="S111" s="1296"/>
      <c r="T111" s="456"/>
      <c r="U111" s="456"/>
      <c r="V111" s="455"/>
      <c r="W111" s="456"/>
      <c r="X111" s="455"/>
      <c r="Y111" s="456"/>
      <c r="Z111" s="456"/>
      <c r="AA111" s="456"/>
      <c r="AB111" s="456"/>
      <c r="AC111" s="456"/>
      <c r="AD111" s="455"/>
      <c r="AE111" s="456"/>
      <c r="AF111" s="457"/>
      <c r="AG111" s="457"/>
      <c r="AH111" s="457"/>
      <c r="AI111" s="457"/>
      <c r="AJ111" s="457"/>
      <c r="AK111" s="457"/>
      <c r="AL111" s="457"/>
      <c r="AM111" s="457"/>
      <c r="AN111" s="457"/>
      <c r="AO111" s="457"/>
      <c r="AP111" s="457"/>
    </row>
    <row r="112" spans="1:59" x14ac:dyDescent="0.35">
      <c r="A112" s="770" t="s">
        <v>610</v>
      </c>
      <c r="B112" s="749" t="s">
        <v>586</v>
      </c>
      <c r="C112" s="749" t="s">
        <v>457</v>
      </c>
      <c r="D112" s="771"/>
      <c r="E112" s="772"/>
      <c r="F112" s="772"/>
      <c r="G112" s="772"/>
      <c r="H112" s="773"/>
      <c r="I112" s="774"/>
      <c r="J112" s="760">
        <v>960</v>
      </c>
      <c r="K112" s="1297"/>
      <c r="L112" s="771"/>
      <c r="M112" s="772"/>
      <c r="N112" s="772"/>
      <c r="O112" s="772"/>
      <c r="P112" s="773"/>
      <c r="Q112" s="774"/>
      <c r="R112" s="2321">
        <f>R20</f>
        <v>1066</v>
      </c>
      <c r="S112" s="1297"/>
      <c r="T112" s="456"/>
      <c r="U112" s="456"/>
      <c r="V112" s="455"/>
      <c r="W112" s="456"/>
      <c r="X112" s="455"/>
      <c r="Y112" s="456"/>
      <c r="Z112" s="456"/>
      <c r="AA112" s="456"/>
      <c r="AB112" s="456"/>
      <c r="AC112" s="456"/>
      <c r="AD112" s="455"/>
      <c r="AE112" s="456"/>
      <c r="AF112" s="457"/>
      <c r="AG112" s="457"/>
      <c r="AH112" s="457"/>
      <c r="AI112" s="457"/>
      <c r="AJ112" s="457"/>
      <c r="AK112" s="457"/>
      <c r="AL112" s="457"/>
      <c r="AM112" s="457"/>
      <c r="AN112" s="457"/>
      <c r="AO112" s="457"/>
      <c r="AP112" s="457"/>
    </row>
    <row r="113" spans="1:59" ht="31" x14ac:dyDescent="0.35">
      <c r="A113" s="775" t="s">
        <v>610</v>
      </c>
      <c r="B113" s="753" t="s">
        <v>611</v>
      </c>
      <c r="C113" s="753" t="s">
        <v>457</v>
      </c>
      <c r="D113" s="776"/>
      <c r="E113" s="777"/>
      <c r="F113" s="777"/>
      <c r="G113" s="777"/>
      <c r="H113" s="778"/>
      <c r="I113" s="779"/>
      <c r="J113" s="767">
        <v>1273</v>
      </c>
      <c r="K113" s="1298"/>
      <c r="L113" s="776"/>
      <c r="M113" s="777"/>
      <c r="N113" s="777"/>
      <c r="O113" s="777"/>
      <c r="P113" s="778"/>
      <c r="Q113" s="779"/>
      <c r="R113" s="2322">
        <f>R24</f>
        <v>1387</v>
      </c>
      <c r="S113" s="1298"/>
      <c r="T113" s="456"/>
      <c r="U113" s="456"/>
      <c r="V113" s="455"/>
      <c r="W113" s="456"/>
      <c r="X113" s="455"/>
      <c r="Y113" s="456"/>
      <c r="Z113" s="456"/>
      <c r="AA113" s="456"/>
      <c r="AB113" s="456"/>
      <c r="AC113" s="456"/>
      <c r="AD113" s="455"/>
      <c r="AE113" s="456"/>
      <c r="AF113" s="457"/>
      <c r="AG113" s="457"/>
      <c r="AH113" s="457"/>
      <c r="AI113" s="457"/>
      <c r="AJ113" s="457"/>
      <c r="AK113" s="457"/>
      <c r="AL113" s="457"/>
      <c r="AM113" s="457"/>
      <c r="AN113" s="457"/>
      <c r="AO113" s="457"/>
      <c r="AP113" s="457"/>
    </row>
    <row r="114" spans="1:59" ht="30" customHeight="1" x14ac:dyDescent="0.35">
      <c r="A114" s="2834" t="s">
        <v>612</v>
      </c>
      <c r="B114" s="2835"/>
      <c r="C114" s="2835"/>
      <c r="D114" s="1080"/>
      <c r="E114" s="1081"/>
      <c r="F114" s="1081"/>
      <c r="G114" s="1081"/>
      <c r="H114" s="1082"/>
      <c r="I114" s="1083"/>
      <c r="J114" s="1073"/>
      <c r="K114" s="1086"/>
      <c r="L114" s="1080"/>
      <c r="M114" s="1081"/>
      <c r="N114" s="1081"/>
      <c r="O114" s="1081"/>
      <c r="P114" s="1082"/>
      <c r="Q114" s="1083"/>
      <c r="R114" s="1073"/>
      <c r="S114" s="1086"/>
      <c r="T114" s="456"/>
      <c r="U114" s="456"/>
      <c r="V114" s="455"/>
      <c r="W114" s="456"/>
      <c r="X114" s="455"/>
      <c r="Y114" s="456"/>
      <c r="Z114" s="456"/>
      <c r="AA114" s="456"/>
      <c r="AB114" s="456"/>
      <c r="AC114" s="456"/>
      <c r="AD114" s="455"/>
      <c r="AE114" s="456"/>
      <c r="AF114" s="457"/>
      <c r="AG114" s="457"/>
      <c r="AH114" s="457"/>
      <c r="AI114" s="457"/>
      <c r="AJ114" s="457"/>
      <c r="AK114" s="457"/>
      <c r="AL114" s="457"/>
      <c r="AM114" s="457"/>
      <c r="AN114" s="457"/>
      <c r="AO114" s="457"/>
      <c r="AP114" s="457"/>
      <c r="AQ114" s="438"/>
      <c r="AR114" s="438"/>
      <c r="AS114" s="438"/>
      <c r="AT114" s="438"/>
      <c r="AU114" s="438"/>
      <c r="AV114" s="438"/>
      <c r="AW114" s="438"/>
      <c r="AX114" s="438"/>
      <c r="AY114" s="438"/>
      <c r="AZ114" s="438"/>
      <c r="BA114" s="438"/>
      <c r="BB114" s="438"/>
      <c r="BC114" s="438"/>
      <c r="BD114" s="438"/>
      <c r="BE114" s="438"/>
      <c r="BF114" s="438"/>
      <c r="BG114" s="438"/>
    </row>
    <row r="115" spans="1:59" x14ac:dyDescent="0.35">
      <c r="A115" s="251" t="s">
        <v>610</v>
      </c>
      <c r="B115" s="5" t="s">
        <v>582</v>
      </c>
      <c r="C115" s="5" t="s">
        <v>457</v>
      </c>
      <c r="D115" s="606"/>
      <c r="E115" s="607"/>
      <c r="F115" s="607"/>
      <c r="G115" s="607"/>
      <c r="H115" s="608"/>
      <c r="I115" s="609"/>
      <c r="J115" s="142">
        <v>18</v>
      </c>
      <c r="K115" s="1296"/>
      <c r="L115" s="606"/>
      <c r="M115" s="607"/>
      <c r="N115" s="607"/>
      <c r="O115" s="607"/>
      <c r="P115" s="608"/>
      <c r="Q115" s="609"/>
      <c r="R115" s="1489">
        <v>18</v>
      </c>
      <c r="S115" s="1296"/>
      <c r="T115" s="456"/>
      <c r="U115" s="456"/>
      <c r="V115" s="455"/>
      <c r="W115" s="456"/>
      <c r="X115" s="455"/>
      <c r="Y115" s="456"/>
      <c r="Z115" s="456"/>
      <c r="AA115" s="456"/>
      <c r="AB115" s="456"/>
      <c r="AC115" s="456"/>
      <c r="AD115" s="455"/>
      <c r="AE115" s="456"/>
      <c r="AF115" s="457"/>
      <c r="AG115" s="457"/>
      <c r="AH115" s="457"/>
      <c r="AI115" s="457"/>
      <c r="AJ115" s="457"/>
      <c r="AK115" s="457"/>
      <c r="AL115" s="457"/>
      <c r="AM115" s="457"/>
      <c r="AN115" s="457"/>
      <c r="AO115" s="457"/>
      <c r="AP115" s="457"/>
    </row>
    <row r="116" spans="1:59" x14ac:dyDescent="0.35">
      <c r="A116" s="770" t="s">
        <v>610</v>
      </c>
      <c r="B116" s="749" t="s">
        <v>586</v>
      </c>
      <c r="C116" s="749" t="s">
        <v>457</v>
      </c>
      <c r="D116" s="771"/>
      <c r="E116" s="772"/>
      <c r="F116" s="772"/>
      <c r="G116" s="772"/>
      <c r="H116" s="773"/>
      <c r="I116" s="774"/>
      <c r="J116" s="760">
        <v>15</v>
      </c>
      <c r="K116" s="1297"/>
      <c r="L116" s="771"/>
      <c r="M116" s="772"/>
      <c r="N116" s="772"/>
      <c r="O116" s="772"/>
      <c r="P116" s="773"/>
      <c r="Q116" s="774"/>
      <c r="R116" s="1490">
        <v>22</v>
      </c>
      <c r="S116" s="1297"/>
      <c r="T116" s="456"/>
      <c r="U116" s="456"/>
      <c r="V116" s="455"/>
      <c r="W116" s="456"/>
      <c r="X116" s="455"/>
      <c r="Y116" s="456"/>
      <c r="Z116" s="456"/>
      <c r="AA116" s="456"/>
      <c r="AB116" s="456"/>
      <c r="AC116" s="456"/>
      <c r="AD116" s="455"/>
      <c r="AE116" s="456"/>
      <c r="AF116" s="457"/>
      <c r="AG116" s="457"/>
      <c r="AH116" s="457"/>
      <c r="AI116" s="457"/>
      <c r="AJ116" s="457"/>
      <c r="AK116" s="457"/>
      <c r="AL116" s="457"/>
      <c r="AM116" s="457"/>
      <c r="AN116" s="457"/>
      <c r="AO116" s="457"/>
      <c r="AP116" s="457"/>
    </row>
    <row r="117" spans="1:59" x14ac:dyDescent="0.35">
      <c r="A117" s="775" t="s">
        <v>610</v>
      </c>
      <c r="B117" s="753" t="s">
        <v>613</v>
      </c>
      <c r="C117" s="753" t="s">
        <v>457</v>
      </c>
      <c r="D117" s="776"/>
      <c r="E117" s="777"/>
      <c r="F117" s="777"/>
      <c r="G117" s="777"/>
      <c r="H117" s="778"/>
      <c r="I117" s="779"/>
      <c r="J117" s="767">
        <v>33</v>
      </c>
      <c r="K117" s="1298"/>
      <c r="L117" s="776"/>
      <c r="M117" s="777"/>
      <c r="N117" s="777"/>
      <c r="O117" s="777"/>
      <c r="P117" s="778"/>
      <c r="Q117" s="779"/>
      <c r="R117" s="1491">
        <v>40</v>
      </c>
      <c r="S117" s="1298"/>
      <c r="T117" s="456"/>
      <c r="U117" s="456"/>
      <c r="V117" s="455"/>
      <c r="W117" s="456"/>
      <c r="X117" s="455"/>
      <c r="Y117" s="456"/>
      <c r="Z117" s="456"/>
      <c r="AA117" s="456"/>
      <c r="AB117" s="456"/>
      <c r="AC117" s="456"/>
      <c r="AD117" s="455"/>
      <c r="AE117" s="456"/>
      <c r="AF117" s="457"/>
      <c r="AG117" s="457"/>
      <c r="AH117" s="457"/>
      <c r="AI117" s="457"/>
      <c r="AJ117" s="457"/>
      <c r="AK117" s="457"/>
      <c r="AL117" s="457"/>
      <c r="AM117" s="457"/>
      <c r="AN117" s="457"/>
      <c r="AO117" s="457"/>
      <c r="AP117" s="457"/>
    </row>
    <row r="118" spans="1:59" ht="20.149999999999999" customHeight="1" x14ac:dyDescent="0.35">
      <c r="A118" s="2770" t="s">
        <v>614</v>
      </c>
      <c r="B118" s="2775"/>
      <c r="C118" s="2775"/>
      <c r="D118" s="467"/>
      <c r="E118" s="468"/>
      <c r="F118" s="468"/>
      <c r="G118" s="468"/>
      <c r="H118" s="469"/>
      <c r="I118" s="470"/>
      <c r="J118" s="512"/>
      <c r="K118" s="550"/>
      <c r="L118" s="467"/>
      <c r="M118" s="468"/>
      <c r="N118" s="468"/>
      <c r="O118" s="468"/>
      <c r="P118" s="469"/>
      <c r="Q118" s="470"/>
      <c r="R118" s="512"/>
      <c r="S118" s="550"/>
      <c r="T118" s="456"/>
      <c r="U118" s="456"/>
      <c r="V118" s="455"/>
      <c r="W118" s="456"/>
      <c r="X118" s="455"/>
      <c r="Y118" s="456"/>
      <c r="Z118" s="456"/>
      <c r="AA118" s="456"/>
      <c r="AB118" s="456"/>
      <c r="AC118" s="456"/>
      <c r="AD118" s="455"/>
      <c r="AE118" s="456"/>
      <c r="AF118" s="457"/>
      <c r="AG118" s="457"/>
      <c r="AH118" s="457"/>
      <c r="AI118" s="457"/>
      <c r="AJ118" s="457"/>
      <c r="AK118" s="457"/>
      <c r="AL118" s="457"/>
      <c r="AM118" s="457"/>
      <c r="AN118" s="457"/>
      <c r="AO118" s="457"/>
      <c r="AP118" s="457"/>
    </row>
    <row r="119" spans="1:59" x14ac:dyDescent="0.35">
      <c r="A119" s="2783" t="s">
        <v>615</v>
      </c>
      <c r="B119" s="2784"/>
      <c r="C119" s="2784"/>
      <c r="D119" s="900"/>
      <c r="E119" s="901"/>
      <c r="F119" s="901"/>
      <c r="G119" s="901"/>
      <c r="H119" s="902"/>
      <c r="I119" s="903"/>
      <c r="J119" s="904"/>
      <c r="K119" s="905"/>
      <c r="L119" s="900"/>
      <c r="M119" s="901"/>
      <c r="N119" s="901"/>
      <c r="O119" s="901"/>
      <c r="P119" s="902"/>
      <c r="Q119" s="903"/>
      <c r="R119" s="904"/>
      <c r="S119" s="905"/>
      <c r="T119" s="456"/>
      <c r="U119" s="456"/>
      <c r="V119" s="455"/>
      <c r="W119" s="456"/>
      <c r="X119" s="455"/>
      <c r="Y119" s="456"/>
      <c r="Z119" s="456"/>
      <c r="AA119" s="456"/>
      <c r="AB119" s="456"/>
      <c r="AC119" s="456"/>
      <c r="AD119" s="455"/>
      <c r="AE119" s="456"/>
      <c r="AF119" s="457"/>
      <c r="AG119" s="457"/>
      <c r="AH119" s="457"/>
      <c r="AI119" s="457"/>
      <c r="AJ119" s="457"/>
      <c r="AK119" s="457"/>
      <c r="AL119" s="457"/>
      <c r="AM119" s="457"/>
      <c r="AN119" s="457"/>
      <c r="AO119" s="457"/>
      <c r="AP119" s="457"/>
    </row>
    <row r="120" spans="1:59" x14ac:dyDescent="0.35">
      <c r="A120" s="251" t="s">
        <v>610</v>
      </c>
      <c r="B120" s="5" t="s">
        <v>582</v>
      </c>
      <c r="C120" s="5" t="s">
        <v>457</v>
      </c>
      <c r="D120" s="606"/>
      <c r="E120" s="607"/>
      <c r="F120" s="607"/>
      <c r="G120" s="607"/>
      <c r="H120" s="608"/>
      <c r="I120" s="609"/>
      <c r="J120" s="142">
        <v>5</v>
      </c>
      <c r="K120" s="1296"/>
      <c r="L120" s="606"/>
      <c r="M120" s="607"/>
      <c r="N120" s="607"/>
      <c r="O120" s="607"/>
      <c r="P120" s="608"/>
      <c r="Q120" s="609"/>
      <c r="R120" s="1489">
        <v>15</v>
      </c>
      <c r="S120" s="1296"/>
      <c r="T120" s="456"/>
      <c r="U120" s="456"/>
      <c r="V120" s="455"/>
      <c r="W120" s="456"/>
      <c r="X120" s="455"/>
      <c r="Y120" s="456"/>
      <c r="Z120" s="456"/>
      <c r="AA120" s="456"/>
      <c r="AB120" s="456"/>
      <c r="AC120" s="456"/>
      <c r="AD120" s="455"/>
      <c r="AE120" s="456"/>
      <c r="AF120" s="457"/>
      <c r="AG120" s="457"/>
      <c r="AH120" s="457"/>
      <c r="AI120" s="457"/>
      <c r="AJ120" s="457"/>
      <c r="AK120" s="457"/>
      <c r="AL120" s="457"/>
      <c r="AM120" s="457"/>
      <c r="AN120" s="457"/>
      <c r="AO120" s="457"/>
      <c r="AP120" s="457"/>
    </row>
    <row r="121" spans="1:59" x14ac:dyDescent="0.35">
      <c r="A121" s="770" t="s">
        <v>610</v>
      </c>
      <c r="B121" s="749" t="s">
        <v>586</v>
      </c>
      <c r="C121" s="749" t="s">
        <v>457</v>
      </c>
      <c r="D121" s="771"/>
      <c r="E121" s="772"/>
      <c r="F121" s="772"/>
      <c r="G121" s="772"/>
      <c r="H121" s="773"/>
      <c r="I121" s="774"/>
      <c r="J121" s="760">
        <v>15</v>
      </c>
      <c r="K121" s="1297"/>
      <c r="L121" s="771"/>
      <c r="M121" s="772"/>
      <c r="N121" s="772"/>
      <c r="O121" s="772"/>
      <c r="P121" s="773"/>
      <c r="Q121" s="774"/>
      <c r="R121" s="1490">
        <v>22</v>
      </c>
      <c r="S121" s="1297"/>
      <c r="T121" s="456"/>
      <c r="U121" s="456"/>
      <c r="V121" s="455"/>
      <c r="W121" s="456"/>
      <c r="X121" s="455"/>
      <c r="Y121" s="456"/>
      <c r="Z121" s="456"/>
      <c r="AA121" s="456"/>
      <c r="AB121" s="456"/>
      <c r="AC121" s="456"/>
      <c r="AD121" s="455"/>
      <c r="AE121" s="456"/>
      <c r="AF121" s="457"/>
      <c r="AG121" s="457"/>
      <c r="AH121" s="457"/>
      <c r="AI121" s="457"/>
      <c r="AJ121" s="457"/>
      <c r="AK121" s="457"/>
      <c r="AL121" s="457"/>
      <c r="AM121" s="457"/>
      <c r="AN121" s="457"/>
      <c r="AO121" s="457"/>
      <c r="AP121" s="457"/>
    </row>
    <row r="122" spans="1:59" ht="33" customHeight="1" x14ac:dyDescent="0.35">
      <c r="A122" s="775" t="s">
        <v>610</v>
      </c>
      <c r="B122" s="753" t="s">
        <v>616</v>
      </c>
      <c r="C122" s="753" t="s">
        <v>457</v>
      </c>
      <c r="D122" s="776"/>
      <c r="E122" s="777"/>
      <c r="F122" s="777"/>
      <c r="G122" s="777"/>
      <c r="H122" s="778"/>
      <c r="I122" s="779"/>
      <c r="J122" s="767">
        <v>20</v>
      </c>
      <c r="K122" s="1298"/>
      <c r="L122" s="776"/>
      <c r="M122" s="777"/>
      <c r="N122" s="777"/>
      <c r="O122" s="777"/>
      <c r="P122" s="778"/>
      <c r="Q122" s="779"/>
      <c r="R122" s="1491">
        <v>37</v>
      </c>
      <c r="S122" s="1298"/>
      <c r="T122" s="456"/>
      <c r="U122" s="456"/>
      <c r="V122" s="455"/>
      <c r="W122" s="456"/>
      <c r="X122" s="455"/>
      <c r="Y122" s="456"/>
      <c r="Z122" s="456"/>
      <c r="AA122" s="456"/>
      <c r="AB122" s="456"/>
      <c r="AC122" s="456"/>
      <c r="AD122" s="455"/>
      <c r="AE122" s="456"/>
      <c r="AF122" s="457"/>
      <c r="AG122" s="457"/>
      <c r="AH122" s="457"/>
      <c r="AI122" s="457"/>
      <c r="AJ122" s="457"/>
      <c r="AK122" s="457"/>
      <c r="AL122" s="457"/>
      <c r="AM122" s="457"/>
      <c r="AN122" s="457"/>
      <c r="AO122" s="457"/>
      <c r="AP122" s="457"/>
    </row>
    <row r="123" spans="1:59" x14ac:dyDescent="0.35">
      <c r="A123" s="2783" t="s">
        <v>617</v>
      </c>
      <c r="B123" s="2784"/>
      <c r="C123" s="2784"/>
      <c r="D123" s="900"/>
      <c r="E123" s="901"/>
      <c r="F123" s="901"/>
      <c r="G123" s="901"/>
      <c r="H123" s="902"/>
      <c r="I123" s="903"/>
      <c r="J123" s="904"/>
      <c r="K123" s="905"/>
      <c r="L123" s="900"/>
      <c r="M123" s="901"/>
      <c r="N123" s="901"/>
      <c r="O123" s="901"/>
      <c r="P123" s="902"/>
      <c r="Q123" s="903"/>
      <c r="R123" s="904"/>
      <c r="S123" s="905"/>
      <c r="T123" s="2323"/>
      <c r="U123" s="456"/>
      <c r="V123" s="455"/>
      <c r="W123" s="456"/>
      <c r="X123" s="455"/>
      <c r="Y123" s="456"/>
      <c r="Z123" s="456"/>
      <c r="AA123" s="456"/>
      <c r="AB123" s="456"/>
      <c r="AC123" s="456"/>
      <c r="AD123" s="455"/>
      <c r="AE123" s="456"/>
      <c r="AF123" s="457"/>
      <c r="AG123" s="457"/>
      <c r="AH123" s="457"/>
      <c r="AI123" s="457"/>
      <c r="AJ123" s="457"/>
      <c r="AK123" s="457"/>
      <c r="AL123" s="457"/>
      <c r="AM123" s="457"/>
      <c r="AN123" s="457"/>
      <c r="AO123" s="457"/>
      <c r="AP123" s="457"/>
    </row>
    <row r="124" spans="1:59" x14ac:dyDescent="0.35">
      <c r="A124" s="251" t="s">
        <v>610</v>
      </c>
      <c r="B124" s="5" t="s">
        <v>582</v>
      </c>
      <c r="C124" s="5" t="s">
        <v>457</v>
      </c>
      <c r="D124" s="606"/>
      <c r="E124" s="607"/>
      <c r="F124" s="607"/>
      <c r="G124" s="607"/>
      <c r="H124" s="608"/>
      <c r="I124" s="609"/>
      <c r="J124" s="142">
        <v>15</v>
      </c>
      <c r="K124" s="1296"/>
      <c r="L124" s="606"/>
      <c r="M124" s="607"/>
      <c r="N124" s="607"/>
      <c r="O124" s="607"/>
      <c r="P124" s="608"/>
      <c r="Q124" s="609"/>
      <c r="R124" s="127">
        <v>11</v>
      </c>
      <c r="S124" s="1296"/>
      <c r="T124" s="456"/>
      <c r="U124" s="456"/>
      <c r="V124" s="455"/>
      <c r="W124" s="456"/>
      <c r="X124" s="455"/>
      <c r="Y124" s="456"/>
      <c r="Z124" s="456"/>
      <c r="AA124" s="456"/>
      <c r="AB124" s="456"/>
      <c r="AC124" s="456"/>
      <c r="AD124" s="455"/>
      <c r="AE124" s="456"/>
      <c r="AF124" s="457"/>
      <c r="AG124" s="457"/>
      <c r="AH124" s="457"/>
      <c r="AI124" s="457"/>
      <c r="AJ124" s="457"/>
      <c r="AK124" s="457"/>
      <c r="AL124" s="457"/>
      <c r="AM124" s="457"/>
      <c r="AN124" s="457"/>
      <c r="AO124" s="457"/>
      <c r="AP124" s="457"/>
    </row>
    <row r="125" spans="1:59" x14ac:dyDescent="0.35">
      <c r="A125" s="770" t="s">
        <v>610</v>
      </c>
      <c r="B125" s="749" t="s">
        <v>586</v>
      </c>
      <c r="C125" s="749" t="s">
        <v>457</v>
      </c>
      <c r="D125" s="771"/>
      <c r="E125" s="772"/>
      <c r="F125" s="772"/>
      <c r="G125" s="772"/>
      <c r="H125" s="773"/>
      <c r="I125" s="774"/>
      <c r="J125" s="760">
        <v>15</v>
      </c>
      <c r="K125" s="1297"/>
      <c r="L125" s="771"/>
      <c r="M125" s="772"/>
      <c r="N125" s="772"/>
      <c r="O125" s="772"/>
      <c r="P125" s="773"/>
      <c r="Q125" s="774"/>
      <c r="R125" s="1492">
        <v>16</v>
      </c>
      <c r="S125" s="1297"/>
      <c r="T125" s="456"/>
      <c r="U125" s="456"/>
      <c r="V125" s="455"/>
      <c r="W125" s="456"/>
      <c r="X125" s="455"/>
      <c r="Y125" s="456"/>
      <c r="Z125" s="456"/>
      <c r="AA125" s="456"/>
      <c r="AB125" s="456"/>
      <c r="AC125" s="456"/>
      <c r="AD125" s="455"/>
      <c r="AE125" s="456"/>
      <c r="AF125" s="457"/>
      <c r="AG125" s="457"/>
      <c r="AH125" s="457"/>
      <c r="AI125" s="457"/>
      <c r="AJ125" s="457"/>
      <c r="AK125" s="457"/>
      <c r="AL125" s="457"/>
      <c r="AM125" s="457"/>
      <c r="AN125" s="457"/>
      <c r="AO125" s="457"/>
      <c r="AP125" s="457"/>
    </row>
    <row r="126" spans="1:59" ht="46.5" x14ac:dyDescent="0.35">
      <c r="A126" s="775" t="s">
        <v>610</v>
      </c>
      <c r="B126" s="753" t="s">
        <v>618</v>
      </c>
      <c r="C126" s="753" t="s">
        <v>457</v>
      </c>
      <c r="D126" s="776"/>
      <c r="E126" s="777"/>
      <c r="F126" s="777"/>
      <c r="G126" s="777"/>
      <c r="H126" s="778"/>
      <c r="I126" s="779"/>
      <c r="J126" s="767">
        <v>30</v>
      </c>
      <c r="K126" s="1298"/>
      <c r="L126" s="776"/>
      <c r="M126" s="777"/>
      <c r="N126" s="777"/>
      <c r="O126" s="777"/>
      <c r="P126" s="778"/>
      <c r="Q126" s="779"/>
      <c r="R126" s="1339">
        <v>27</v>
      </c>
      <c r="S126" s="1298"/>
      <c r="T126" s="456"/>
      <c r="U126" s="456"/>
      <c r="V126" s="455"/>
      <c r="W126" s="456"/>
      <c r="X126" s="455"/>
      <c r="Y126" s="456"/>
      <c r="Z126" s="456"/>
      <c r="AA126" s="456"/>
      <c r="AB126" s="456"/>
      <c r="AC126" s="456"/>
      <c r="AD126" s="455"/>
      <c r="AE126" s="456"/>
      <c r="AF126" s="457"/>
      <c r="AG126" s="457"/>
      <c r="AH126" s="457"/>
      <c r="AI126" s="457"/>
      <c r="AJ126" s="457"/>
      <c r="AK126" s="457"/>
      <c r="AL126" s="457"/>
      <c r="AM126" s="457"/>
      <c r="AN126" s="457"/>
      <c r="AO126" s="457"/>
      <c r="AP126" s="457"/>
    </row>
    <row r="127" spans="1:59" x14ac:dyDescent="0.35">
      <c r="A127" s="2783" t="s">
        <v>619</v>
      </c>
      <c r="B127" s="2784"/>
      <c r="C127" s="2784"/>
      <c r="D127" s="900"/>
      <c r="E127" s="901"/>
      <c r="F127" s="901"/>
      <c r="G127" s="901"/>
      <c r="H127" s="902"/>
      <c r="I127" s="903"/>
      <c r="J127" s="904"/>
      <c r="K127" s="905"/>
      <c r="L127" s="900"/>
      <c r="M127" s="901"/>
      <c r="N127" s="901"/>
      <c r="O127" s="901"/>
      <c r="P127" s="902"/>
      <c r="Q127" s="903"/>
      <c r="R127" s="904"/>
      <c r="S127" s="905"/>
      <c r="T127" s="456"/>
      <c r="U127" s="456"/>
      <c r="V127" s="455"/>
      <c r="W127" s="456"/>
      <c r="X127" s="455"/>
      <c r="Y127" s="456"/>
      <c r="Z127" s="456"/>
      <c r="AA127" s="456"/>
      <c r="AB127" s="456"/>
      <c r="AC127" s="456"/>
      <c r="AD127" s="455"/>
      <c r="AE127" s="456"/>
      <c r="AF127" s="457"/>
      <c r="AG127" s="457"/>
      <c r="AH127" s="457"/>
      <c r="AI127" s="457"/>
      <c r="AJ127" s="457"/>
      <c r="AK127" s="457"/>
      <c r="AL127" s="457"/>
      <c r="AM127" s="457"/>
      <c r="AN127" s="457"/>
      <c r="AO127" s="457"/>
      <c r="AP127" s="457"/>
    </row>
    <row r="128" spans="1:59" ht="30" customHeight="1" x14ac:dyDescent="0.35">
      <c r="A128" s="251" t="s">
        <v>610</v>
      </c>
      <c r="B128" s="5" t="s">
        <v>620</v>
      </c>
      <c r="C128" s="5" t="s">
        <v>480</v>
      </c>
      <c r="D128" s="606"/>
      <c r="E128" s="607"/>
      <c r="F128" s="607"/>
      <c r="G128" s="607"/>
      <c r="H128" s="608"/>
      <c r="I128" s="609"/>
      <c r="J128" s="294">
        <v>0.60606060606060608</v>
      </c>
      <c r="K128" s="1296"/>
      <c r="L128" s="606"/>
      <c r="M128" s="607"/>
      <c r="N128" s="607"/>
      <c r="O128" s="607"/>
      <c r="P128" s="608"/>
      <c r="Q128" s="609"/>
      <c r="R128" s="223">
        <v>0.57499999999999996</v>
      </c>
      <c r="S128" s="1296"/>
      <c r="T128" s="456"/>
      <c r="U128" s="456"/>
      <c r="V128" s="455"/>
      <c r="W128" s="456"/>
      <c r="X128" s="455"/>
      <c r="Y128" s="456"/>
      <c r="Z128" s="456"/>
      <c r="AA128" s="456"/>
      <c r="AB128" s="456"/>
      <c r="AC128" s="456"/>
      <c r="AD128" s="455"/>
      <c r="AE128" s="456"/>
      <c r="AF128" s="457"/>
      <c r="AG128" s="457"/>
      <c r="AH128" s="457"/>
      <c r="AI128" s="457"/>
      <c r="AJ128" s="457"/>
      <c r="AK128" s="457"/>
      <c r="AL128" s="457"/>
      <c r="AM128" s="457"/>
      <c r="AN128" s="457"/>
      <c r="AO128" s="457"/>
      <c r="AP128" s="457"/>
    </row>
    <row r="129" spans="1:59" ht="40" customHeight="1" x14ac:dyDescent="0.35">
      <c r="A129" s="251" t="s">
        <v>610</v>
      </c>
      <c r="B129" s="5" t="s">
        <v>582</v>
      </c>
      <c r="C129" s="5" t="s">
        <v>480</v>
      </c>
      <c r="D129" s="606"/>
      <c r="E129" s="607"/>
      <c r="F129" s="607"/>
      <c r="G129" s="607"/>
      <c r="H129" s="608"/>
      <c r="I129" s="609"/>
      <c r="J129" s="294">
        <v>0.15151515151515152</v>
      </c>
      <c r="K129" s="1296"/>
      <c r="L129" s="606"/>
      <c r="M129" s="607"/>
      <c r="N129" s="607"/>
      <c r="O129" s="607"/>
      <c r="P129" s="608"/>
      <c r="Q129" s="609"/>
      <c r="R129" s="223">
        <v>5.5555555555555552E-2</v>
      </c>
      <c r="S129" s="1296"/>
      <c r="T129" s="456"/>
      <c r="U129" s="456"/>
      <c r="V129" s="455"/>
      <c r="W129" s="456"/>
      <c r="X129" s="455"/>
      <c r="Y129" s="456"/>
      <c r="Z129" s="456"/>
      <c r="AA129" s="456"/>
      <c r="AB129" s="456"/>
      <c r="AC129" s="456"/>
      <c r="AD129" s="455"/>
      <c r="AE129" s="456"/>
      <c r="AF129" s="457"/>
      <c r="AG129" s="457"/>
      <c r="AH129" s="457"/>
      <c r="AI129" s="457"/>
      <c r="AJ129" s="457"/>
      <c r="AK129" s="457"/>
      <c r="AL129" s="457"/>
      <c r="AM129" s="457"/>
      <c r="AN129" s="457"/>
      <c r="AO129" s="457"/>
      <c r="AP129" s="457"/>
    </row>
    <row r="130" spans="1:59" ht="27" customHeight="1" x14ac:dyDescent="0.35">
      <c r="A130" s="251" t="s">
        <v>610</v>
      </c>
      <c r="B130" s="5" t="s">
        <v>586</v>
      </c>
      <c r="C130" s="5" t="s">
        <v>480</v>
      </c>
      <c r="D130" s="606"/>
      <c r="E130" s="607"/>
      <c r="F130" s="607"/>
      <c r="G130" s="607"/>
      <c r="H130" s="608"/>
      <c r="I130" s="609"/>
      <c r="J130" s="294">
        <v>0.45454545454545453</v>
      </c>
      <c r="K130" s="1296"/>
      <c r="L130" s="606"/>
      <c r="M130" s="607"/>
      <c r="N130" s="607"/>
      <c r="O130" s="607"/>
      <c r="P130" s="608"/>
      <c r="Q130" s="609"/>
      <c r="R130" s="223">
        <v>1</v>
      </c>
      <c r="S130" s="1296"/>
      <c r="T130" s="456"/>
      <c r="U130" s="456"/>
      <c r="V130" s="455"/>
      <c r="W130" s="456"/>
      <c r="X130" s="455"/>
      <c r="Y130" s="456"/>
      <c r="Z130" s="456"/>
      <c r="AA130" s="456"/>
      <c r="AB130" s="456"/>
      <c r="AC130" s="456"/>
      <c r="AD130" s="455"/>
      <c r="AE130" s="456"/>
      <c r="AF130" s="457"/>
      <c r="AG130" s="457"/>
      <c r="AH130" s="457"/>
      <c r="AI130" s="457"/>
      <c r="AJ130" s="457"/>
      <c r="AK130" s="457"/>
      <c r="AL130" s="457"/>
      <c r="AM130" s="457"/>
      <c r="AN130" s="457"/>
      <c r="AO130" s="457"/>
      <c r="AP130" s="457"/>
    </row>
    <row r="131" spans="1:59" ht="24" customHeight="1" x14ac:dyDescent="0.35">
      <c r="A131" s="2783" t="s">
        <v>621</v>
      </c>
      <c r="B131" s="2784"/>
      <c r="C131" s="2784"/>
      <c r="D131" s="900"/>
      <c r="E131" s="901"/>
      <c r="F131" s="901"/>
      <c r="G131" s="901"/>
      <c r="H131" s="902"/>
      <c r="I131" s="903"/>
      <c r="J131" s="904"/>
      <c r="K131" s="905"/>
      <c r="L131" s="900"/>
      <c r="M131" s="901"/>
      <c r="N131" s="901"/>
      <c r="O131" s="901"/>
      <c r="P131" s="902"/>
      <c r="Q131" s="903"/>
      <c r="R131" s="904"/>
      <c r="S131" s="905"/>
      <c r="T131" s="456"/>
      <c r="U131" s="456"/>
      <c r="V131" s="455"/>
      <c r="W131" s="456"/>
      <c r="X131" s="455"/>
      <c r="Y131" s="456"/>
      <c r="Z131" s="456"/>
      <c r="AA131" s="456"/>
      <c r="AB131" s="456"/>
      <c r="AC131" s="456"/>
      <c r="AD131" s="455"/>
      <c r="AE131" s="456"/>
      <c r="AF131" s="457"/>
      <c r="AG131" s="457"/>
      <c r="AH131" s="457"/>
      <c r="AI131" s="457"/>
      <c r="AJ131" s="457"/>
      <c r="AK131" s="457"/>
      <c r="AL131" s="457"/>
      <c r="AM131" s="457"/>
      <c r="AN131" s="457"/>
      <c r="AO131" s="457"/>
      <c r="AP131" s="457"/>
    </row>
    <row r="132" spans="1:59" s="6" customFormat="1" x14ac:dyDescent="0.35">
      <c r="A132" s="251" t="s">
        <v>610</v>
      </c>
      <c r="B132" s="5" t="s">
        <v>622</v>
      </c>
      <c r="C132" s="5" t="s">
        <v>480</v>
      </c>
      <c r="D132" s="606"/>
      <c r="E132" s="607"/>
      <c r="F132" s="607"/>
      <c r="G132" s="607"/>
      <c r="H132" s="608"/>
      <c r="I132" s="609"/>
      <c r="J132" s="294">
        <v>0.7</v>
      </c>
      <c r="K132" s="1296"/>
      <c r="L132" s="606"/>
      <c r="M132" s="607"/>
      <c r="N132" s="607"/>
      <c r="O132" s="607"/>
      <c r="P132" s="608"/>
      <c r="Q132" s="609"/>
      <c r="R132" s="223">
        <v>0.77</v>
      </c>
      <c r="S132" s="1296"/>
      <c r="T132" s="456"/>
      <c r="U132" s="456"/>
      <c r="V132" s="455"/>
      <c r="W132" s="456"/>
      <c r="X132" s="455"/>
      <c r="Y132" s="456"/>
      <c r="Z132" s="456"/>
      <c r="AA132" s="456"/>
      <c r="AB132" s="456"/>
      <c r="AC132" s="456"/>
      <c r="AD132" s="455"/>
      <c r="AE132" s="456"/>
      <c r="AF132" s="457"/>
      <c r="AG132" s="457"/>
      <c r="AH132" s="457"/>
      <c r="AI132" s="457"/>
      <c r="AJ132" s="457"/>
      <c r="AK132" s="457"/>
      <c r="AL132" s="457"/>
      <c r="AM132" s="457"/>
      <c r="AN132" s="457"/>
      <c r="AO132" s="457"/>
      <c r="AP132" s="457"/>
      <c r="AQ132" s="5"/>
      <c r="AR132" s="5"/>
      <c r="AS132" s="5"/>
      <c r="AT132" s="5"/>
      <c r="AU132" s="5"/>
      <c r="AV132" s="5"/>
      <c r="AW132" s="5"/>
      <c r="AX132" s="5"/>
      <c r="AY132" s="5"/>
      <c r="AZ132" s="5"/>
      <c r="BA132" s="5"/>
      <c r="BB132" s="5"/>
      <c r="BC132" s="5"/>
      <c r="BD132" s="5"/>
      <c r="BE132" s="5"/>
      <c r="BF132" s="5"/>
      <c r="BG132" s="5"/>
    </row>
    <row r="133" spans="1:59" s="6" customFormat="1" x14ac:dyDescent="0.35">
      <c r="A133" s="251" t="s">
        <v>610</v>
      </c>
      <c r="B133" s="5" t="s">
        <v>582</v>
      </c>
      <c r="C133" s="5" t="s">
        <v>480</v>
      </c>
      <c r="D133" s="606"/>
      <c r="E133" s="607"/>
      <c r="F133" s="607"/>
      <c r="G133" s="607"/>
      <c r="H133" s="608"/>
      <c r="I133" s="609"/>
      <c r="J133" s="294">
        <v>0.83333333333333337</v>
      </c>
      <c r="K133" s="1296"/>
      <c r="L133" s="606"/>
      <c r="M133" s="607"/>
      <c r="N133" s="607"/>
      <c r="O133" s="607"/>
      <c r="P133" s="608"/>
      <c r="Q133" s="609"/>
      <c r="R133" s="223">
        <v>0.79</v>
      </c>
      <c r="S133" s="1296"/>
      <c r="T133" s="456"/>
      <c r="U133" s="456"/>
      <c r="V133" s="455"/>
      <c r="W133" s="456"/>
      <c r="X133" s="455"/>
      <c r="Y133" s="456"/>
      <c r="Z133" s="456"/>
      <c r="AA133" s="456"/>
      <c r="AB133" s="456"/>
      <c r="AC133" s="456"/>
      <c r="AD133" s="455"/>
      <c r="AE133" s="456"/>
      <c r="AF133" s="457"/>
      <c r="AG133" s="457"/>
      <c r="AH133" s="457"/>
      <c r="AI133" s="457"/>
      <c r="AJ133" s="457"/>
      <c r="AK133" s="457"/>
      <c r="AL133" s="457"/>
      <c r="AM133" s="457"/>
      <c r="AN133" s="457"/>
      <c r="AO133" s="457"/>
      <c r="AP133" s="457"/>
      <c r="AQ133" s="5"/>
      <c r="AR133" s="5"/>
      <c r="AS133" s="5"/>
      <c r="AT133" s="5"/>
      <c r="AU133" s="5"/>
      <c r="AV133" s="5"/>
      <c r="AW133" s="5"/>
      <c r="AX133" s="5"/>
      <c r="AY133" s="5"/>
      <c r="AZ133" s="5"/>
      <c r="BA133" s="5"/>
      <c r="BB133" s="5"/>
      <c r="BC133" s="5"/>
      <c r="BD133" s="5"/>
      <c r="BE133" s="5"/>
      <c r="BF133" s="5"/>
      <c r="BG133" s="5"/>
    </row>
    <row r="134" spans="1:59" ht="16" thickBot="1" x14ac:dyDescent="0.4">
      <c r="A134" s="258" t="s">
        <v>610</v>
      </c>
      <c r="B134" s="14" t="s">
        <v>586</v>
      </c>
      <c r="C134" s="14" t="s">
        <v>480</v>
      </c>
      <c r="D134" s="610"/>
      <c r="E134" s="611"/>
      <c r="F134" s="611"/>
      <c r="G134" s="611"/>
      <c r="H134" s="612"/>
      <c r="I134" s="613"/>
      <c r="J134" s="2324">
        <v>0.59090909090909094</v>
      </c>
      <c r="K134" s="1299"/>
      <c r="L134" s="610"/>
      <c r="M134" s="611"/>
      <c r="N134" s="611"/>
      <c r="O134" s="611"/>
      <c r="P134" s="612"/>
      <c r="Q134" s="613"/>
      <c r="R134" s="1493">
        <v>0.55000000000000004</v>
      </c>
      <c r="S134" s="1299"/>
      <c r="T134" s="456"/>
      <c r="U134" s="456"/>
      <c r="V134" s="455"/>
      <c r="W134" s="456"/>
      <c r="X134" s="455"/>
      <c r="Y134" s="456"/>
      <c r="Z134" s="456"/>
      <c r="AA134" s="456"/>
      <c r="AB134" s="456"/>
      <c r="AC134" s="456"/>
      <c r="AD134" s="455"/>
      <c r="AE134" s="456"/>
      <c r="AF134" s="457"/>
      <c r="AG134" s="457"/>
      <c r="AH134" s="457"/>
      <c r="AI134" s="457"/>
      <c r="AJ134" s="457"/>
      <c r="AK134" s="457"/>
      <c r="AL134" s="457"/>
      <c r="AM134" s="457"/>
      <c r="AN134" s="457"/>
      <c r="AO134" s="457"/>
      <c r="AP134" s="457"/>
    </row>
    <row r="135" spans="1:59" s="6" customFormat="1" ht="20.149999999999999" customHeight="1" thickTop="1" thickBot="1" x14ac:dyDescent="0.4">
      <c r="A135" s="480"/>
      <c r="B135" s="5"/>
      <c r="C135" s="5"/>
      <c r="D135" s="452"/>
      <c r="E135" s="452"/>
      <c r="F135" s="452"/>
      <c r="G135" s="452"/>
      <c r="H135" s="452"/>
      <c r="I135" s="452"/>
      <c r="J135" s="236"/>
      <c r="K135" s="236"/>
      <c r="L135" s="452"/>
      <c r="M135" s="452"/>
      <c r="N135" s="452"/>
      <c r="O135" s="452"/>
      <c r="P135" s="452"/>
      <c r="Q135" s="452"/>
      <c r="R135" s="236"/>
      <c r="S135" s="236"/>
      <c r="T135" s="236"/>
      <c r="U135" s="236"/>
      <c r="V135" s="236"/>
      <c r="W135" s="236"/>
      <c r="X135" s="236"/>
      <c r="Y135" s="236"/>
      <c r="Z135" s="236"/>
      <c r="AA135" s="236"/>
      <c r="AB135" s="236"/>
      <c r="AC135" s="236"/>
      <c r="AD135" s="236"/>
      <c r="AE135" s="236"/>
      <c r="AF135" s="236"/>
      <c r="AG135" s="236"/>
      <c r="AH135" s="236"/>
      <c r="AI135" s="236"/>
      <c r="AJ135" s="236"/>
      <c r="AK135" s="236"/>
      <c r="AL135" s="236"/>
      <c r="AM135" s="236"/>
      <c r="AN135" s="236"/>
      <c r="AO135" s="236"/>
      <c r="AP135" s="236"/>
      <c r="AQ135" s="236"/>
      <c r="AR135" s="236"/>
      <c r="AS135" s="236"/>
      <c r="AT135" s="236"/>
      <c r="AU135" s="236"/>
      <c r="AV135" s="236"/>
      <c r="AW135" s="236"/>
      <c r="AX135" s="236"/>
      <c r="AY135" s="236"/>
      <c r="AZ135" s="236"/>
      <c r="BA135" s="236"/>
      <c r="BB135" s="236"/>
      <c r="BC135" s="236"/>
      <c r="BD135" s="236"/>
      <c r="BE135" s="236"/>
      <c r="BF135" s="236"/>
      <c r="BG135" s="236"/>
    </row>
    <row r="136" spans="1:59" s="6" customFormat="1" ht="19" thickTop="1" x14ac:dyDescent="0.35">
      <c r="A136" s="2688" t="s">
        <v>400</v>
      </c>
      <c r="B136" s="2688"/>
      <c r="C136" s="2688"/>
      <c r="D136" s="2771">
        <v>2024</v>
      </c>
      <c r="E136" s="2688"/>
      <c r="F136" s="2688"/>
      <c r="G136" s="2688"/>
      <c r="H136" s="2688"/>
      <c r="I136" s="2688"/>
      <c r="J136" s="2688"/>
      <c r="K136" s="2837"/>
      <c r="L136" s="2771">
        <v>2023</v>
      </c>
      <c r="M136" s="2688"/>
      <c r="N136" s="2688"/>
      <c r="O136" s="2688"/>
      <c r="P136" s="2688"/>
      <c r="Q136" s="2688"/>
      <c r="R136" s="2688"/>
      <c r="S136" s="2837"/>
      <c r="T136" s="2690">
        <v>2022</v>
      </c>
      <c r="U136" s="2688"/>
      <c r="V136" s="2688"/>
      <c r="W136" s="2688"/>
      <c r="X136" s="2688"/>
      <c r="Y136" s="2688"/>
      <c r="Z136" s="2688"/>
      <c r="AA136" s="2688"/>
      <c r="AB136" s="2771">
        <v>2021</v>
      </c>
      <c r="AC136" s="2688"/>
      <c r="AD136" s="2688"/>
      <c r="AE136" s="2688"/>
      <c r="AF136" s="2688"/>
      <c r="AG136" s="2688"/>
      <c r="AH136" s="2688"/>
      <c r="AI136" s="2837"/>
      <c r="AJ136" s="2690">
        <v>2020</v>
      </c>
      <c r="AK136" s="2688"/>
      <c r="AL136" s="2688"/>
      <c r="AM136" s="2688"/>
      <c r="AN136" s="2688"/>
      <c r="AO136" s="2688"/>
      <c r="AP136" s="2688"/>
      <c r="AQ136" s="2688"/>
      <c r="AR136" s="2771">
        <v>2019</v>
      </c>
      <c r="AS136" s="2688"/>
      <c r="AT136" s="2688"/>
      <c r="AU136" s="2688"/>
      <c r="AV136" s="2688"/>
      <c r="AW136" s="2688"/>
      <c r="AX136" s="2688"/>
      <c r="AY136" s="2837"/>
      <c r="AZ136" s="2690">
        <v>2018</v>
      </c>
      <c r="BA136" s="2688"/>
      <c r="BB136" s="2688"/>
      <c r="BC136" s="2688"/>
      <c r="BD136" s="2688"/>
      <c r="BE136" s="2688"/>
      <c r="BF136" s="2688"/>
      <c r="BG136" s="2838"/>
    </row>
    <row r="137" spans="1:59" s="6" customFormat="1" ht="31" x14ac:dyDescent="0.35">
      <c r="A137" s="63" t="s">
        <v>401</v>
      </c>
      <c r="B137" s="273" t="s">
        <v>402</v>
      </c>
      <c r="C137" s="273" t="s">
        <v>403</v>
      </c>
      <c r="D137" s="212" t="s">
        <v>404</v>
      </c>
      <c r="E137" s="213" t="s">
        <v>405</v>
      </c>
      <c r="F137" s="213" t="s">
        <v>406</v>
      </c>
      <c r="G137" s="213" t="s">
        <v>407</v>
      </c>
      <c r="H137" s="214" t="s">
        <v>461</v>
      </c>
      <c r="I137" s="863" t="s">
        <v>370</v>
      </c>
      <c r="J137" s="216" t="s">
        <v>371</v>
      </c>
      <c r="K137" s="471" t="s">
        <v>372</v>
      </c>
      <c r="L137" s="212" t="s">
        <v>404</v>
      </c>
      <c r="M137" s="213" t="s">
        <v>405</v>
      </c>
      <c r="N137" s="213" t="s">
        <v>406</v>
      </c>
      <c r="O137" s="213" t="s">
        <v>407</v>
      </c>
      <c r="P137" s="214" t="s">
        <v>461</v>
      </c>
      <c r="Q137" s="863" t="s">
        <v>370</v>
      </c>
      <c r="R137" s="216" t="s">
        <v>371</v>
      </c>
      <c r="S137" s="471" t="s">
        <v>372</v>
      </c>
      <c r="T137" s="414" t="s">
        <v>404</v>
      </c>
      <c r="U137" s="213" t="s">
        <v>405</v>
      </c>
      <c r="V137" s="213" t="s">
        <v>406</v>
      </c>
      <c r="W137" s="213" t="s">
        <v>407</v>
      </c>
      <c r="X137" s="214" t="s">
        <v>461</v>
      </c>
      <c r="Y137" s="215" t="s">
        <v>370</v>
      </c>
      <c r="Z137" s="216" t="s">
        <v>371</v>
      </c>
      <c r="AA137" s="584" t="s">
        <v>372</v>
      </c>
      <c r="AB137" s="212" t="s">
        <v>404</v>
      </c>
      <c r="AC137" s="213" t="s">
        <v>405</v>
      </c>
      <c r="AD137" s="213" t="s">
        <v>406</v>
      </c>
      <c r="AE137" s="213" t="s">
        <v>407</v>
      </c>
      <c r="AF137" s="214" t="s">
        <v>461</v>
      </c>
      <c r="AG137" s="215" t="s">
        <v>370</v>
      </c>
      <c r="AH137" s="216" t="s">
        <v>371</v>
      </c>
      <c r="AI137" s="471" t="s">
        <v>372</v>
      </c>
      <c r="AJ137" s="414" t="s">
        <v>404</v>
      </c>
      <c r="AK137" s="213" t="s">
        <v>405</v>
      </c>
      <c r="AL137" s="213" t="s">
        <v>406</v>
      </c>
      <c r="AM137" s="213" t="s">
        <v>407</v>
      </c>
      <c r="AN137" s="214" t="s">
        <v>461</v>
      </c>
      <c r="AO137" s="215" t="s">
        <v>370</v>
      </c>
      <c r="AP137" s="216" t="s">
        <v>371</v>
      </c>
      <c r="AQ137" s="584" t="s">
        <v>372</v>
      </c>
      <c r="AR137" s="212" t="s">
        <v>404</v>
      </c>
      <c r="AS137" s="213" t="s">
        <v>405</v>
      </c>
      <c r="AT137" s="213" t="s">
        <v>406</v>
      </c>
      <c r="AU137" s="213" t="s">
        <v>407</v>
      </c>
      <c r="AV137" s="214" t="s">
        <v>461</v>
      </c>
      <c r="AW137" s="215" t="s">
        <v>370</v>
      </c>
      <c r="AX137" s="216" t="s">
        <v>371</v>
      </c>
      <c r="AY137" s="471" t="s">
        <v>372</v>
      </c>
      <c r="AZ137" s="414" t="s">
        <v>404</v>
      </c>
      <c r="BA137" s="213" t="s">
        <v>405</v>
      </c>
      <c r="BB137" s="213" t="s">
        <v>406</v>
      </c>
      <c r="BC137" s="213" t="s">
        <v>407</v>
      </c>
      <c r="BD137" s="214" t="s">
        <v>461</v>
      </c>
      <c r="BE137" s="215" t="s">
        <v>370</v>
      </c>
      <c r="BF137" s="216" t="s">
        <v>371</v>
      </c>
      <c r="BG137" s="217" t="s">
        <v>372</v>
      </c>
    </row>
    <row r="138" spans="1:59" s="6" customFormat="1" ht="17" x14ac:dyDescent="0.35">
      <c r="A138" s="2821" t="s">
        <v>623</v>
      </c>
      <c r="B138" s="2821"/>
      <c r="C138" s="2821"/>
      <c r="D138" s="857"/>
      <c r="E138" s="866"/>
      <c r="F138" s="866"/>
      <c r="G138" s="866"/>
      <c r="H138" s="867"/>
      <c r="I138" s="864"/>
      <c r="J138" s="463"/>
      <c r="K138" s="464"/>
      <c r="L138" s="857"/>
      <c r="M138" s="866"/>
      <c r="N138" s="866"/>
      <c r="O138" s="866"/>
      <c r="P138" s="867"/>
      <c r="Q138" s="864"/>
      <c r="R138" s="463"/>
      <c r="S138" s="464"/>
      <c r="T138" s="465"/>
      <c r="U138" s="460"/>
      <c r="V138" s="460"/>
      <c r="W138" s="460"/>
      <c r="X138" s="461"/>
      <c r="Y138" s="462"/>
      <c r="Z138" s="463"/>
      <c r="AA138" s="589"/>
      <c r="AB138" s="459"/>
      <c r="AC138" s="460"/>
      <c r="AD138" s="460"/>
      <c r="AE138" s="460"/>
      <c r="AF138" s="461"/>
      <c r="AG138" s="462"/>
      <c r="AH138" s="463"/>
      <c r="AI138" s="464"/>
      <c r="AJ138" s="465"/>
      <c r="AK138" s="460"/>
      <c r="AL138" s="460"/>
      <c r="AM138" s="460"/>
      <c r="AN138" s="461"/>
      <c r="AO138" s="462"/>
      <c r="AP138" s="463"/>
      <c r="AQ138" s="589"/>
      <c r="AR138" s="459"/>
      <c r="AS138" s="460"/>
      <c r="AT138" s="460"/>
      <c r="AU138" s="460"/>
      <c r="AV138" s="461"/>
      <c r="AW138" s="462"/>
      <c r="AX138" s="463"/>
      <c r="AY138" s="464"/>
      <c r="AZ138" s="465"/>
      <c r="BA138" s="460"/>
      <c r="BB138" s="460"/>
      <c r="BC138" s="460"/>
      <c r="BD138" s="461"/>
      <c r="BE138" s="462"/>
      <c r="BF138" s="463"/>
      <c r="BG138" s="466"/>
    </row>
    <row r="139" spans="1:59" s="6" customFormat="1" ht="20.149999999999999" customHeight="1" x14ac:dyDescent="0.35">
      <c r="A139" s="2770" t="s">
        <v>624</v>
      </c>
      <c r="B139" s="2770"/>
      <c r="C139" s="2770"/>
      <c r="D139" s="122"/>
      <c r="E139" s="123"/>
      <c r="F139" s="123"/>
      <c r="G139" s="123"/>
      <c r="H139" s="124"/>
      <c r="I139" s="865"/>
      <c r="J139" s="148"/>
      <c r="K139" s="157"/>
      <c r="L139" s="122"/>
      <c r="M139" s="123"/>
      <c r="N139" s="123"/>
      <c r="O139" s="123"/>
      <c r="P139" s="124"/>
      <c r="Q139" s="865"/>
      <c r="R139" s="148"/>
      <c r="S139" s="157"/>
      <c r="T139" s="282"/>
      <c r="U139" s="123"/>
      <c r="V139" s="123"/>
      <c r="W139" s="123"/>
      <c r="X139" s="124"/>
      <c r="Y139" s="164"/>
      <c r="Z139" s="148"/>
      <c r="AA139" s="235"/>
      <c r="AB139" s="122"/>
      <c r="AC139" s="123"/>
      <c r="AD139" s="123"/>
      <c r="AE139" s="123"/>
      <c r="AF139" s="124"/>
      <c r="AG139" s="164"/>
      <c r="AH139" s="148"/>
      <c r="AI139" s="157"/>
      <c r="AJ139" s="282"/>
      <c r="AK139" s="123"/>
      <c r="AL139" s="123"/>
      <c r="AM139" s="123"/>
      <c r="AN139" s="124"/>
      <c r="AO139" s="164"/>
      <c r="AP139" s="148"/>
      <c r="AQ139" s="235"/>
      <c r="AR139" s="122"/>
      <c r="AS139" s="123"/>
      <c r="AT139" s="123"/>
      <c r="AU139" s="123"/>
      <c r="AV139" s="124"/>
      <c r="AW139" s="164"/>
      <c r="AX139" s="148"/>
      <c r="AY139" s="157"/>
      <c r="AZ139" s="282"/>
      <c r="BA139" s="123"/>
      <c r="BB139" s="123"/>
      <c r="BC139" s="123"/>
      <c r="BD139" s="124"/>
      <c r="BE139" s="164"/>
      <c r="BF139" s="148"/>
      <c r="BG139" s="56"/>
    </row>
    <row r="140" spans="1:59" s="6" customFormat="1" ht="17.5" x14ac:dyDescent="0.35">
      <c r="A140" s="29" t="s">
        <v>326</v>
      </c>
      <c r="B140" s="61" t="s">
        <v>625</v>
      </c>
      <c r="C140" s="61" t="s">
        <v>626</v>
      </c>
      <c r="D140" s="125">
        <v>29929</v>
      </c>
      <c r="E140" s="126">
        <v>173947</v>
      </c>
      <c r="F140" s="126">
        <v>258235</v>
      </c>
      <c r="G140" s="126">
        <v>25261</v>
      </c>
      <c r="H140" s="127">
        <v>29212</v>
      </c>
      <c r="I140" s="1462">
        <v>516584</v>
      </c>
      <c r="J140" s="172">
        <v>53662</v>
      </c>
      <c r="K140" s="158">
        <v>570246</v>
      </c>
      <c r="L140" s="125">
        <v>22931</v>
      </c>
      <c r="M140" s="126">
        <v>98979</v>
      </c>
      <c r="N140" s="126">
        <v>188730</v>
      </c>
      <c r="O140" s="126">
        <v>34923</v>
      </c>
      <c r="P140" s="127">
        <v>31950</v>
      </c>
      <c r="Q140" s="1462">
        <v>377513</v>
      </c>
      <c r="R140" s="149">
        <v>33236</v>
      </c>
      <c r="S140" s="158">
        <v>410749</v>
      </c>
      <c r="T140" s="364">
        <v>19048</v>
      </c>
      <c r="U140" s="126">
        <v>40179</v>
      </c>
      <c r="V140" s="126">
        <v>152377</v>
      </c>
      <c r="W140" s="126">
        <v>18441</v>
      </c>
      <c r="X140" s="127">
        <v>34421</v>
      </c>
      <c r="Y140" s="165">
        <v>264466</v>
      </c>
      <c r="Z140" s="149">
        <v>61803</v>
      </c>
      <c r="AA140" s="9">
        <v>326269</v>
      </c>
      <c r="AB140" s="125">
        <v>17930</v>
      </c>
      <c r="AC140" s="126">
        <v>16044</v>
      </c>
      <c r="AD140" s="126">
        <v>152653</v>
      </c>
      <c r="AE140" s="126">
        <v>22765</v>
      </c>
      <c r="AF140" s="127">
        <v>31701</v>
      </c>
      <c r="AG140" s="165">
        <v>241093</v>
      </c>
      <c r="AH140" s="149">
        <v>63688</v>
      </c>
      <c r="AI140" s="158">
        <v>304781</v>
      </c>
      <c r="AJ140" s="364">
        <v>10118</v>
      </c>
      <c r="AK140" s="126" t="s">
        <v>627</v>
      </c>
      <c r="AL140" s="126">
        <v>103738</v>
      </c>
      <c r="AM140" s="126">
        <v>12487</v>
      </c>
      <c r="AN140" s="127">
        <v>22773</v>
      </c>
      <c r="AO140" s="165">
        <v>155971</v>
      </c>
      <c r="AP140" s="149">
        <v>38293</v>
      </c>
      <c r="AQ140" s="9">
        <v>194264</v>
      </c>
      <c r="AR140" s="125">
        <v>17216</v>
      </c>
      <c r="AS140" s="126">
        <v>31033</v>
      </c>
      <c r="AT140" s="126">
        <v>138299</v>
      </c>
      <c r="AU140" s="126">
        <v>30226</v>
      </c>
      <c r="AV140" s="127">
        <v>36784</v>
      </c>
      <c r="AW140" s="165">
        <v>253558</v>
      </c>
      <c r="AX140" s="149">
        <v>33790</v>
      </c>
      <c r="AY140" s="158">
        <v>287348</v>
      </c>
      <c r="AZ140" s="364">
        <v>23505</v>
      </c>
      <c r="BA140" s="126">
        <v>45595</v>
      </c>
      <c r="BB140" s="126">
        <v>109000</v>
      </c>
      <c r="BC140" s="126">
        <v>36590</v>
      </c>
      <c r="BD140" s="127">
        <v>44626</v>
      </c>
      <c r="BE140" s="165">
        <v>259316</v>
      </c>
      <c r="BF140" s="149">
        <v>25405</v>
      </c>
      <c r="BG140" s="13">
        <v>284721</v>
      </c>
    </row>
    <row r="141" spans="1:59" s="6" customFormat="1" x14ac:dyDescent="0.35">
      <c r="A141" s="29" t="s">
        <v>326</v>
      </c>
      <c r="B141" s="61" t="s">
        <v>628</v>
      </c>
      <c r="C141" s="5" t="s">
        <v>1747</v>
      </c>
      <c r="D141" s="125">
        <v>38.419768934531447</v>
      </c>
      <c r="E141" s="126">
        <v>127.02269822917302</v>
      </c>
      <c r="F141" s="126">
        <v>100.36663967611335</v>
      </c>
      <c r="G141" s="126">
        <v>27.311649698171006</v>
      </c>
      <c r="H141" s="127">
        <v>32.251725089704664</v>
      </c>
      <c r="I141" s="1462">
        <v>78.84371184371183</v>
      </c>
      <c r="J141" s="172">
        <v>40.136125654450261</v>
      </c>
      <c r="K141" s="860">
        <v>72.283686145265548</v>
      </c>
      <c r="L141" s="125">
        <v>35.446605693675124</v>
      </c>
      <c r="M141" s="126">
        <v>85.75178687459389</v>
      </c>
      <c r="N141" s="126">
        <v>75.414072125470341</v>
      </c>
      <c r="O141" s="126">
        <v>38.195041924899741</v>
      </c>
      <c r="P141" s="127">
        <v>34.709397066811512</v>
      </c>
      <c r="Q141" s="1462">
        <v>61.49839132264502</v>
      </c>
      <c r="R141" s="149">
        <v>23.706134094151214</v>
      </c>
      <c r="S141" s="860">
        <v>54.471780476753572</v>
      </c>
      <c r="T141" s="364">
        <v>29.981112277019935</v>
      </c>
      <c r="U141" s="126">
        <v>37.591454857321068</v>
      </c>
      <c r="V141" s="126">
        <v>63.290436468104247</v>
      </c>
      <c r="W141" s="126">
        <v>21.6443661971831</v>
      </c>
      <c r="X141" s="127">
        <v>38.097399003873825</v>
      </c>
      <c r="Y141" s="165">
        <v>45.07494993395543</v>
      </c>
      <c r="Z141" s="149">
        <v>44.92567303771736</v>
      </c>
      <c r="AA141" s="9">
        <v>45.004689870798657</v>
      </c>
      <c r="AB141" s="125">
        <v>29.178193653376731</v>
      </c>
      <c r="AC141" s="126">
        <v>16.531684698608963</v>
      </c>
      <c r="AD141" s="126">
        <v>68.549040152677478</v>
      </c>
      <c r="AE141" s="126">
        <v>27.889739663093415</v>
      </c>
      <c r="AF141" s="127">
        <v>34.507619738751814</v>
      </c>
      <c r="AG141" s="165">
        <v>43.464980018629248</v>
      </c>
      <c r="AH141" s="149">
        <v>48.1</v>
      </c>
      <c r="AI141" s="158">
        <v>44.281327941496961</v>
      </c>
      <c r="AJ141" s="364">
        <v>26.42</v>
      </c>
      <c r="AK141" s="126">
        <v>9.08</v>
      </c>
      <c r="AL141" s="126">
        <v>45.13</v>
      </c>
      <c r="AM141" s="126">
        <v>15.53</v>
      </c>
      <c r="AN141" s="127">
        <v>26.18</v>
      </c>
      <c r="AO141" s="165">
        <v>30.52</v>
      </c>
      <c r="AP141" s="149">
        <v>12.006949260543552</v>
      </c>
      <c r="AQ141" s="9">
        <v>29.096682393469635</v>
      </c>
      <c r="AR141" s="125">
        <v>33.456194331983802</v>
      </c>
      <c r="AS141" s="126">
        <v>33.44073275862069</v>
      </c>
      <c r="AT141" s="126">
        <v>67.244246353322538</v>
      </c>
      <c r="AU141" s="126">
        <v>37.857426155933624</v>
      </c>
      <c r="AV141" s="127">
        <v>41.442869214158293</v>
      </c>
      <c r="AW141" s="165">
        <v>48.899860180319173</v>
      </c>
      <c r="AX141" s="149">
        <v>24.020292102882255</v>
      </c>
      <c r="AY141" s="158">
        <v>43.590562908769954</v>
      </c>
      <c r="AZ141" s="364">
        <v>50.421880586342517</v>
      </c>
      <c r="BA141" s="126">
        <v>50.177916360968446</v>
      </c>
      <c r="BB141" s="126">
        <v>53.129696575815437</v>
      </c>
      <c r="BC141" s="126">
        <v>46.55709892906372</v>
      </c>
      <c r="BD141" s="127">
        <v>49.85216905604171</v>
      </c>
      <c r="BE141" s="165">
        <v>50.771610376896717</v>
      </c>
      <c r="BF141" s="149">
        <v>18.549437176756918</v>
      </c>
      <c r="BG141" s="13">
        <v>43.958211643615307</v>
      </c>
    </row>
    <row r="142" spans="1:59" s="6" customFormat="1" ht="17.5" x14ac:dyDescent="0.35">
      <c r="A142" s="31" t="s">
        <v>326</v>
      </c>
      <c r="B142" s="5" t="s">
        <v>1905</v>
      </c>
      <c r="C142" s="5" t="s">
        <v>1748</v>
      </c>
      <c r="D142" s="125">
        <v>38.403336184773316</v>
      </c>
      <c r="E142" s="126">
        <v>126.97633676014358</v>
      </c>
      <c r="F142" s="126">
        <v>100.35688839950772</v>
      </c>
      <c r="G142" s="126">
        <v>27.323958896700919</v>
      </c>
      <c r="H142" s="127">
        <v>32.266568483063324</v>
      </c>
      <c r="I142" s="1462">
        <v>78.840703575107781</v>
      </c>
      <c r="J142" s="172">
        <v>40.136125654450261</v>
      </c>
      <c r="K142" s="162">
        <v>72.281395569921102</v>
      </c>
      <c r="L142" s="125">
        <v>34</v>
      </c>
      <c r="M142" s="126">
        <v>79</v>
      </c>
      <c r="N142" s="126">
        <v>72</v>
      </c>
      <c r="O142" s="126">
        <v>36</v>
      </c>
      <c r="P142" s="127">
        <v>33</v>
      </c>
      <c r="Q142" s="1462">
        <v>50.8</v>
      </c>
      <c r="R142" s="149">
        <v>147.36787178531495</v>
      </c>
      <c r="S142" s="447"/>
      <c r="T142" s="364">
        <v>26.492350486787206</v>
      </c>
      <c r="U142" s="126">
        <v>34.107809847198645</v>
      </c>
      <c r="V142" s="126">
        <v>59.802590266875981</v>
      </c>
      <c r="W142" s="126">
        <v>20.022801302931597</v>
      </c>
      <c r="X142" s="127">
        <v>39.114772727272729</v>
      </c>
      <c r="Y142" s="165">
        <v>42.484497991967899</v>
      </c>
      <c r="Z142" s="315"/>
      <c r="AA142" s="9">
        <v>42.484497991967899</v>
      </c>
      <c r="AB142" s="125">
        <v>39.933184855233854</v>
      </c>
      <c r="AC142" s="126">
        <v>18.108352144469524</v>
      </c>
      <c r="AD142" s="126">
        <v>65.125</v>
      </c>
      <c r="AE142" s="126">
        <v>26.813898704358067</v>
      </c>
      <c r="AF142" s="127">
        <v>35.699324324324323</v>
      </c>
      <c r="AG142" s="165">
        <v>45</v>
      </c>
      <c r="AH142" s="315"/>
      <c r="AI142" s="158">
        <v>43.46</v>
      </c>
      <c r="AJ142" s="365"/>
      <c r="AK142" s="342"/>
      <c r="AL142" s="342"/>
      <c r="AM142" s="342"/>
      <c r="AN142" s="343"/>
      <c r="AO142" s="331"/>
      <c r="AP142" s="315"/>
      <c r="AQ142" s="9">
        <v>23</v>
      </c>
      <c r="AR142" s="341"/>
      <c r="AS142" s="342"/>
      <c r="AT142" s="342"/>
      <c r="AU142" s="342"/>
      <c r="AV142" s="343"/>
      <c r="AW142" s="331"/>
      <c r="AX142" s="315"/>
      <c r="AY142" s="158">
        <v>44</v>
      </c>
      <c r="AZ142" s="365"/>
      <c r="BA142" s="342"/>
      <c r="BB142" s="342"/>
      <c r="BC142" s="342"/>
      <c r="BD142" s="343"/>
      <c r="BE142" s="331"/>
      <c r="BF142" s="315"/>
      <c r="BG142" s="13">
        <v>44</v>
      </c>
    </row>
    <row r="143" spans="1:59" s="6" customFormat="1" x14ac:dyDescent="0.35">
      <c r="A143" s="2783" t="s">
        <v>629</v>
      </c>
      <c r="B143" s="2784"/>
      <c r="C143" s="2784"/>
      <c r="D143" s="1094"/>
      <c r="E143" s="1089"/>
      <c r="F143" s="1089"/>
      <c r="G143" s="1089"/>
      <c r="H143" s="1090"/>
      <c r="I143" s="1463"/>
      <c r="J143" s="1463"/>
      <c r="K143" s="1108"/>
      <c r="L143" s="1094"/>
      <c r="M143" s="1089"/>
      <c r="N143" s="1089"/>
      <c r="O143" s="1089"/>
      <c r="P143" s="1090"/>
      <c r="Q143" s="1463"/>
      <c r="R143" s="1092"/>
      <c r="S143" s="1108"/>
      <c r="T143" s="1088"/>
      <c r="U143" s="1089"/>
      <c r="V143" s="1089"/>
      <c r="W143" s="1089"/>
      <c r="X143" s="1090"/>
      <c r="Y143" s="1091"/>
      <c r="Z143" s="1092"/>
      <c r="AA143" s="1093"/>
      <c r="AB143" s="1094"/>
      <c r="AC143" s="1089"/>
      <c r="AD143" s="1089"/>
      <c r="AE143" s="1089"/>
      <c r="AF143" s="1090"/>
      <c r="AG143" s="1091"/>
      <c r="AH143" s="1092"/>
      <c r="AI143" s="1087"/>
      <c r="AJ143" s="1088"/>
      <c r="AK143" s="1089"/>
      <c r="AL143" s="1089"/>
      <c r="AM143" s="1089"/>
      <c r="AN143" s="1090"/>
      <c r="AO143" s="1091"/>
      <c r="AP143" s="1092"/>
      <c r="AQ143" s="1093"/>
      <c r="AR143" s="1094"/>
      <c r="AS143" s="1089"/>
      <c r="AT143" s="1089"/>
      <c r="AU143" s="1089"/>
      <c r="AV143" s="1090"/>
      <c r="AW143" s="1091"/>
      <c r="AX143" s="1092"/>
      <c r="AY143" s="1087"/>
      <c r="AZ143" s="1088"/>
      <c r="BA143" s="1089"/>
      <c r="BB143" s="1089"/>
      <c r="BC143" s="1089"/>
      <c r="BD143" s="1090"/>
      <c r="BE143" s="1091"/>
      <c r="BF143" s="1092"/>
      <c r="BG143" s="1095"/>
    </row>
    <row r="144" spans="1:59" s="6" customFormat="1" x14ac:dyDescent="0.35">
      <c r="A144" s="1183"/>
      <c r="B144" s="2827" t="s">
        <v>582</v>
      </c>
      <c r="C144" s="478" t="s">
        <v>630</v>
      </c>
      <c r="D144" s="140">
        <v>12155</v>
      </c>
      <c r="E144" s="141">
        <v>52328</v>
      </c>
      <c r="F144" s="141">
        <v>137104</v>
      </c>
      <c r="G144" s="141">
        <v>6820</v>
      </c>
      <c r="H144" s="142">
        <v>5924</v>
      </c>
      <c r="I144" s="2325">
        <v>214331</v>
      </c>
      <c r="J144" s="172">
        <v>23442</v>
      </c>
      <c r="K144" s="2326">
        <v>237773</v>
      </c>
      <c r="L144" s="125">
        <v>9119</v>
      </c>
      <c r="M144" s="126">
        <v>43163</v>
      </c>
      <c r="N144" s="126">
        <v>69373</v>
      </c>
      <c r="O144" s="126">
        <v>6549</v>
      </c>
      <c r="P144" s="127">
        <v>4922</v>
      </c>
      <c r="Q144" s="1462">
        <v>133126</v>
      </c>
      <c r="R144" s="149">
        <v>14182</v>
      </c>
      <c r="S144" s="1676">
        <v>147308</v>
      </c>
      <c r="T144" s="364">
        <v>8641</v>
      </c>
      <c r="U144" s="126">
        <v>9575</v>
      </c>
      <c r="V144" s="126">
        <v>48706</v>
      </c>
      <c r="W144" s="126">
        <v>2250</v>
      </c>
      <c r="X144" s="127">
        <v>4013</v>
      </c>
      <c r="Y144" s="165">
        <v>73185</v>
      </c>
      <c r="Z144" s="149">
        <v>20204</v>
      </c>
      <c r="AA144" s="304"/>
      <c r="AB144" s="125">
        <v>1816</v>
      </c>
      <c r="AC144" s="126">
        <v>369</v>
      </c>
      <c r="AD144" s="126">
        <v>72812</v>
      </c>
      <c r="AE144" s="126">
        <v>791</v>
      </c>
      <c r="AF144" s="127">
        <v>134</v>
      </c>
      <c r="AG144" s="165">
        <v>75922</v>
      </c>
      <c r="AH144" s="315"/>
      <c r="AI144" s="306"/>
      <c r="AJ144" s="365"/>
      <c r="AK144" s="342"/>
      <c r="AL144" s="342"/>
      <c r="AM144" s="342"/>
      <c r="AN144" s="343"/>
      <c r="AO144" s="331"/>
      <c r="AP144" s="315"/>
      <c r="AQ144" s="304"/>
      <c r="AR144" s="341"/>
      <c r="AS144" s="342"/>
      <c r="AT144" s="342"/>
      <c r="AU144" s="342"/>
      <c r="AV144" s="343"/>
      <c r="AW144" s="331"/>
      <c r="AX144" s="315"/>
      <c r="AY144" s="306"/>
      <c r="AZ144" s="365"/>
      <c r="BA144" s="342"/>
      <c r="BB144" s="342"/>
      <c r="BC144" s="342"/>
      <c r="BD144" s="343"/>
      <c r="BE144" s="331"/>
      <c r="BF144" s="315"/>
      <c r="BG144" s="314"/>
    </row>
    <row r="145" spans="1:59" s="6" customFormat="1" ht="31" x14ac:dyDescent="0.35">
      <c r="A145" s="81" t="s">
        <v>326</v>
      </c>
      <c r="B145" s="2826"/>
      <c r="C145" s="272" t="s">
        <v>631</v>
      </c>
      <c r="D145" s="2327">
        <v>39.852459016393439</v>
      </c>
      <c r="E145" s="2328">
        <v>119.74370709382151</v>
      </c>
      <c r="F145" s="2328">
        <v>192.83263009845288</v>
      </c>
      <c r="G145" s="2328">
        <v>32.476190476190474</v>
      </c>
      <c r="H145" s="2329">
        <v>33.094972067039109</v>
      </c>
      <c r="I145" s="2330">
        <v>116.35776330076004</v>
      </c>
      <c r="J145" s="2331">
        <v>74.894568690095852</v>
      </c>
      <c r="K145" s="2332">
        <v>110.33549883990719</v>
      </c>
      <c r="L145" s="1677">
        <v>35.208494208494209</v>
      </c>
      <c r="M145" s="1678">
        <v>140.59609120521174</v>
      </c>
      <c r="N145" s="1678">
        <v>110.64274322169059</v>
      </c>
      <c r="O145" s="1678">
        <v>37.42285714285714</v>
      </c>
      <c r="P145" s="1679">
        <v>35.666666666666664</v>
      </c>
      <c r="Q145" s="1680">
        <v>88.397078353253647</v>
      </c>
      <c r="R145" s="1464">
        <v>44.180685358255452</v>
      </c>
      <c r="S145" s="1681">
        <v>80.628352490421463</v>
      </c>
      <c r="T145" s="1263"/>
      <c r="U145" s="1201"/>
      <c r="V145" s="1201"/>
      <c r="W145" s="1201"/>
      <c r="X145" s="1202"/>
      <c r="Y145" s="1264"/>
      <c r="Z145" s="1241"/>
      <c r="AA145" s="1242"/>
      <c r="AB145" s="1200"/>
      <c r="AC145" s="1201"/>
      <c r="AD145" s="1201"/>
      <c r="AE145" s="1201"/>
      <c r="AF145" s="1202"/>
      <c r="AG145" s="1264"/>
      <c r="AH145" s="1241"/>
      <c r="AI145" s="1262"/>
      <c r="AJ145" s="1263"/>
      <c r="AK145" s="1201"/>
      <c r="AL145" s="1201"/>
      <c r="AM145" s="1201"/>
      <c r="AN145" s="1202"/>
      <c r="AO145" s="1264"/>
      <c r="AP145" s="1241"/>
      <c r="AQ145" s="1242"/>
      <c r="AR145" s="1200"/>
      <c r="AS145" s="1201"/>
      <c r="AT145" s="1201"/>
      <c r="AU145" s="1201"/>
      <c r="AV145" s="1202"/>
      <c r="AW145" s="1264"/>
      <c r="AX145" s="1241"/>
      <c r="AY145" s="1262"/>
      <c r="AZ145" s="1263"/>
      <c r="BA145" s="1201"/>
      <c r="BB145" s="1201"/>
      <c r="BC145" s="1201"/>
      <c r="BD145" s="1202"/>
      <c r="BE145" s="1264"/>
      <c r="BF145" s="1241"/>
      <c r="BG145" s="1265"/>
    </row>
    <row r="146" spans="1:59" s="6" customFormat="1" ht="24" customHeight="1" x14ac:dyDescent="0.35">
      <c r="A146" s="1183"/>
      <c r="B146" s="2827" t="s">
        <v>586</v>
      </c>
      <c r="C146" s="478" t="s">
        <v>630</v>
      </c>
      <c r="D146" s="140">
        <v>17774</v>
      </c>
      <c r="E146" s="141">
        <v>121619</v>
      </c>
      <c r="F146" s="141">
        <v>121131</v>
      </c>
      <c r="G146" s="141">
        <v>18441</v>
      </c>
      <c r="H146" s="142">
        <v>23288</v>
      </c>
      <c r="I146" s="2325">
        <v>302253</v>
      </c>
      <c r="J146" s="172">
        <v>30220</v>
      </c>
      <c r="K146" s="2326">
        <v>332473</v>
      </c>
      <c r="L146" s="125">
        <v>13812</v>
      </c>
      <c r="M146" s="126">
        <v>55816</v>
      </c>
      <c r="N146" s="126">
        <v>119357</v>
      </c>
      <c r="O146" s="126">
        <v>28374</v>
      </c>
      <c r="P146" s="127">
        <v>27028</v>
      </c>
      <c r="Q146" s="1462">
        <v>244387</v>
      </c>
      <c r="R146" s="149">
        <v>19045</v>
      </c>
      <c r="S146" s="1676">
        <v>263432</v>
      </c>
      <c r="T146" s="364">
        <v>10407</v>
      </c>
      <c r="U146" s="126">
        <v>30604</v>
      </c>
      <c r="V146" s="126">
        <v>103671</v>
      </c>
      <c r="W146" s="126">
        <v>16191</v>
      </c>
      <c r="X146" s="127">
        <v>30408</v>
      </c>
      <c r="Y146" s="165">
        <v>191281</v>
      </c>
      <c r="Z146" s="149">
        <v>41599</v>
      </c>
      <c r="AA146" s="304"/>
      <c r="AB146" s="125">
        <v>16114</v>
      </c>
      <c r="AC146" s="126">
        <v>15675</v>
      </c>
      <c r="AD146" s="126">
        <v>79841</v>
      </c>
      <c r="AE146" s="126">
        <v>21974</v>
      </c>
      <c r="AF146" s="127">
        <v>31567</v>
      </c>
      <c r="AG146" s="165">
        <v>165171</v>
      </c>
      <c r="AH146" s="315"/>
      <c r="AI146" s="306"/>
      <c r="AJ146" s="365"/>
      <c r="AK146" s="342"/>
      <c r="AL146" s="342"/>
      <c r="AM146" s="342"/>
      <c r="AN146" s="343"/>
      <c r="AO146" s="331"/>
      <c r="AP146" s="315"/>
      <c r="AQ146" s="304"/>
      <c r="AR146" s="341"/>
      <c r="AS146" s="342"/>
      <c r="AT146" s="342"/>
      <c r="AU146" s="342"/>
      <c r="AV146" s="343"/>
      <c r="AW146" s="331"/>
      <c r="AX146" s="315"/>
      <c r="AY146" s="306"/>
      <c r="AZ146" s="365"/>
      <c r="BA146" s="342"/>
      <c r="BB146" s="342"/>
      <c r="BC146" s="342"/>
      <c r="BD146" s="343"/>
      <c r="BE146" s="331"/>
      <c r="BF146" s="315"/>
      <c r="BG146" s="314"/>
    </row>
    <row r="147" spans="1:59" s="6" customFormat="1" ht="31" x14ac:dyDescent="0.35">
      <c r="A147" s="428" t="s">
        <v>326</v>
      </c>
      <c r="B147" s="2836"/>
      <c r="C147" s="472" t="s">
        <v>632</v>
      </c>
      <c r="D147" s="140">
        <v>34.850980392156863</v>
      </c>
      <c r="E147" s="141">
        <v>113.66261682242991</v>
      </c>
      <c r="F147" s="141">
        <v>63.41937172774869</v>
      </c>
      <c r="G147" s="141">
        <v>25.612500000000001</v>
      </c>
      <c r="H147" s="142">
        <v>30.244155844155845</v>
      </c>
      <c r="I147" s="2325">
        <v>60.693373493975905</v>
      </c>
      <c r="J147" s="172">
        <v>31.479166666666668</v>
      </c>
      <c r="K147" s="2326">
        <v>55.971885521885525</v>
      </c>
      <c r="L147" s="125">
        <v>33.20192307692308</v>
      </c>
      <c r="M147" s="126">
        <v>61.675138121546958</v>
      </c>
      <c r="N147" s="126">
        <v>60.433924050632911</v>
      </c>
      <c r="O147" s="126">
        <v>36.65891472868217</v>
      </c>
      <c r="P147" s="127">
        <v>34.212658227848102</v>
      </c>
      <c r="Q147" s="1462">
        <v>50.285390946502055</v>
      </c>
      <c r="R147" s="149">
        <v>17.865853658536601</v>
      </c>
      <c r="S147" s="1682">
        <v>44.453594330070871</v>
      </c>
      <c r="T147" s="365"/>
      <c r="U147" s="342"/>
      <c r="V147" s="342"/>
      <c r="W147" s="342"/>
      <c r="X147" s="343"/>
      <c r="Y147" s="331"/>
      <c r="Z147" s="315"/>
      <c r="AA147" s="304"/>
      <c r="AB147" s="341"/>
      <c r="AC147" s="342"/>
      <c r="AD147" s="342"/>
      <c r="AE147" s="342"/>
      <c r="AF147" s="343"/>
      <c r="AG147" s="331"/>
      <c r="AH147" s="315"/>
      <c r="AI147" s="306"/>
      <c r="AJ147" s="365"/>
      <c r="AK147" s="342"/>
      <c r="AL147" s="342"/>
      <c r="AM147" s="342"/>
      <c r="AN147" s="343"/>
      <c r="AO147" s="331"/>
      <c r="AP147" s="315"/>
      <c r="AQ147" s="304"/>
      <c r="AR147" s="341"/>
      <c r="AS147" s="342"/>
      <c r="AT147" s="342"/>
      <c r="AU147" s="342"/>
      <c r="AV147" s="343"/>
      <c r="AW147" s="331"/>
      <c r="AX147" s="315"/>
      <c r="AY147" s="306"/>
      <c r="AZ147" s="365"/>
      <c r="BA147" s="342"/>
      <c r="BB147" s="342"/>
      <c r="BC147" s="342"/>
      <c r="BD147" s="343"/>
      <c r="BE147" s="331"/>
      <c r="BF147" s="315"/>
      <c r="BG147" s="314"/>
    </row>
    <row r="148" spans="1:59" s="6" customFormat="1" ht="20.149999999999999" customHeight="1" x14ac:dyDescent="0.35">
      <c r="A148" s="2783" t="s">
        <v>633</v>
      </c>
      <c r="B148" s="2783"/>
      <c r="C148" s="2783"/>
      <c r="D148" s="1094"/>
      <c r="E148" s="1089"/>
      <c r="F148" s="1089"/>
      <c r="G148" s="1089"/>
      <c r="H148" s="1090"/>
      <c r="I148" s="1463"/>
      <c r="J148" s="1463"/>
      <c r="K148" s="1108"/>
      <c r="L148" s="1094"/>
      <c r="M148" s="1089"/>
      <c r="N148" s="1089"/>
      <c r="O148" s="1089"/>
      <c r="P148" s="1090"/>
      <c r="Q148" s="1463"/>
      <c r="R148" s="1096"/>
      <c r="S148" s="1108"/>
      <c r="T148" s="1088"/>
      <c r="U148" s="1089"/>
      <c r="V148" s="1089"/>
      <c r="W148" s="1089"/>
      <c r="X148" s="1090"/>
      <c r="Y148" s="1091"/>
      <c r="Z148" s="1096"/>
      <c r="AA148" s="1093"/>
      <c r="AB148" s="1094"/>
      <c r="AC148" s="1089"/>
      <c r="AD148" s="1089"/>
      <c r="AE148" s="1089"/>
      <c r="AF148" s="1090"/>
      <c r="AG148" s="1091"/>
      <c r="AH148" s="1092"/>
      <c r="AI148" s="1087"/>
      <c r="AJ148" s="1088"/>
      <c r="AK148" s="1089"/>
      <c r="AL148" s="1089"/>
      <c r="AM148" s="1089"/>
      <c r="AN148" s="1090"/>
      <c r="AO148" s="1091"/>
      <c r="AP148" s="1092"/>
      <c r="AQ148" s="1093"/>
      <c r="AR148" s="1094"/>
      <c r="AS148" s="1089"/>
      <c r="AT148" s="1089"/>
      <c r="AU148" s="1089"/>
      <c r="AV148" s="1090"/>
      <c r="AW148" s="1091"/>
      <c r="AX148" s="1092"/>
      <c r="AY148" s="1087"/>
      <c r="AZ148" s="1088"/>
      <c r="BA148" s="1089"/>
      <c r="BB148" s="1089"/>
      <c r="BC148" s="1089"/>
      <c r="BD148" s="1090"/>
      <c r="BE148" s="1091"/>
      <c r="BF148" s="1092"/>
      <c r="BG148" s="1095"/>
    </row>
    <row r="149" spans="1:59" s="6" customFormat="1" x14ac:dyDescent="0.35">
      <c r="A149" s="1183"/>
      <c r="B149" s="2827" t="s">
        <v>483</v>
      </c>
      <c r="C149" s="478" t="s">
        <v>630</v>
      </c>
      <c r="D149" s="125">
        <v>20</v>
      </c>
      <c r="E149" s="126">
        <v>130364</v>
      </c>
      <c r="F149" s="141">
        <v>183207</v>
      </c>
      <c r="G149" s="126">
        <v>15866</v>
      </c>
      <c r="H149" s="127">
        <v>16812</v>
      </c>
      <c r="I149" s="1462">
        <v>346269</v>
      </c>
      <c r="J149" s="142">
        <v>44871</v>
      </c>
      <c r="K149" s="316">
        <v>391140</v>
      </c>
      <c r="L149" s="125">
        <v>10</v>
      </c>
      <c r="M149" s="126">
        <v>73635</v>
      </c>
      <c r="N149" s="141">
        <v>142811</v>
      </c>
      <c r="O149" s="126">
        <v>26196</v>
      </c>
      <c r="P149" s="127">
        <v>16545</v>
      </c>
      <c r="Q149" s="1462">
        <v>259197</v>
      </c>
      <c r="R149" s="127">
        <v>21946</v>
      </c>
      <c r="S149" s="306"/>
      <c r="T149" s="364">
        <v>9</v>
      </c>
      <c r="U149" s="126">
        <v>24927</v>
      </c>
      <c r="V149" s="126">
        <v>116969</v>
      </c>
      <c r="W149" s="126">
        <v>14037</v>
      </c>
      <c r="X149" s="127">
        <v>23090</v>
      </c>
      <c r="Y149" s="165">
        <v>179032</v>
      </c>
      <c r="Z149" s="127">
        <v>26876</v>
      </c>
      <c r="AA149" s="304"/>
      <c r="AB149" s="125">
        <v>4</v>
      </c>
      <c r="AC149" s="126">
        <v>9468</v>
      </c>
      <c r="AD149" s="126">
        <v>125823</v>
      </c>
      <c r="AE149" s="126">
        <v>16127</v>
      </c>
      <c r="AF149" s="127">
        <v>24622</v>
      </c>
      <c r="AG149" s="165">
        <v>176044</v>
      </c>
      <c r="AH149" s="343"/>
      <c r="AI149" s="306"/>
      <c r="AJ149" s="365"/>
      <c r="AK149" s="342"/>
      <c r="AL149" s="342"/>
      <c r="AM149" s="342"/>
      <c r="AN149" s="343"/>
      <c r="AO149" s="331"/>
      <c r="AP149" s="343"/>
      <c r="AQ149" s="1786"/>
      <c r="AR149" s="341"/>
      <c r="AS149" s="342"/>
      <c r="AT149" s="342"/>
      <c r="AU149" s="342"/>
      <c r="AV149" s="343"/>
      <c r="AW149" s="331"/>
      <c r="AX149" s="343"/>
      <c r="AY149" s="447"/>
      <c r="AZ149" s="365"/>
      <c r="BA149" s="342"/>
      <c r="BB149" s="342"/>
      <c r="BC149" s="342"/>
      <c r="BD149" s="343"/>
      <c r="BE149" s="331"/>
      <c r="BF149" s="343"/>
      <c r="BG149" s="448"/>
    </row>
    <row r="150" spans="1:59" s="6" customFormat="1" ht="31" x14ac:dyDescent="0.35">
      <c r="A150" s="428" t="s">
        <v>326</v>
      </c>
      <c r="B150" s="2836"/>
      <c r="C150" s="472" t="s">
        <v>634</v>
      </c>
      <c r="D150" s="125">
        <v>5</v>
      </c>
      <c r="E150" s="126">
        <v>172.7819748177601</v>
      </c>
      <c r="F150" s="126">
        <v>101.72985979362362</v>
      </c>
      <c r="G150" s="126">
        <v>23.760389367278172</v>
      </c>
      <c r="H150" s="127">
        <v>26.82409254088552</v>
      </c>
      <c r="I150" s="1462">
        <v>89.848595584578447</v>
      </c>
      <c r="J150" s="142">
        <v>45.833503575076605</v>
      </c>
      <c r="K150" s="316">
        <v>80.9324941805328</v>
      </c>
      <c r="L150" s="125">
        <v>2.5</v>
      </c>
      <c r="M150" s="126">
        <v>118.30499397509708</v>
      </c>
      <c r="N150" s="126">
        <v>81.335168485999048</v>
      </c>
      <c r="O150" s="126">
        <v>39.132578115274498</v>
      </c>
      <c r="P150" s="127">
        <v>26.241078509119745</v>
      </c>
      <c r="Q150" s="1462">
        <v>70.392522518444764</v>
      </c>
      <c r="R150" s="127">
        <v>21.452590420332399</v>
      </c>
      <c r="S150" s="1427"/>
      <c r="T150" s="365"/>
      <c r="U150" s="342"/>
      <c r="V150" s="342"/>
      <c r="W150" s="342"/>
      <c r="X150" s="343"/>
      <c r="Y150" s="331"/>
      <c r="Z150" s="343"/>
      <c r="AA150" s="304"/>
      <c r="AB150" s="341"/>
      <c r="AC150" s="342"/>
      <c r="AD150" s="342"/>
      <c r="AE150" s="342"/>
      <c r="AF150" s="343"/>
      <c r="AG150" s="331"/>
      <c r="AH150" s="343"/>
      <c r="AI150" s="306"/>
      <c r="AJ150" s="365"/>
      <c r="AK150" s="342"/>
      <c r="AL150" s="342"/>
      <c r="AM150" s="342"/>
      <c r="AN150" s="343"/>
      <c r="AO150" s="331"/>
      <c r="AP150" s="343"/>
      <c r="AQ150" s="1786"/>
      <c r="AR150" s="341"/>
      <c r="AS150" s="342"/>
      <c r="AT150" s="342"/>
      <c r="AU150" s="342"/>
      <c r="AV150" s="343"/>
      <c r="AW150" s="331"/>
      <c r="AX150" s="343"/>
      <c r="AY150" s="447"/>
      <c r="AZ150" s="365"/>
      <c r="BA150" s="342"/>
      <c r="BB150" s="342"/>
      <c r="BC150" s="342"/>
      <c r="BD150" s="343"/>
      <c r="BE150" s="331"/>
      <c r="BF150" s="343"/>
      <c r="BG150" s="448"/>
    </row>
    <row r="151" spans="1:59" s="6" customFormat="1" ht="20.149999999999999" customHeight="1" x14ac:dyDescent="0.35">
      <c r="A151" s="81"/>
      <c r="B151" s="2826" t="s">
        <v>484</v>
      </c>
      <c r="C151" s="272" t="s">
        <v>630</v>
      </c>
      <c r="D151" s="1269">
        <v>23051</v>
      </c>
      <c r="E151" s="1226">
        <v>37008</v>
      </c>
      <c r="F151" s="1226">
        <v>69149</v>
      </c>
      <c r="G151" s="1226">
        <v>7321</v>
      </c>
      <c r="H151" s="1267">
        <v>11105</v>
      </c>
      <c r="I151" s="1465">
        <v>147634</v>
      </c>
      <c r="J151" s="2316">
        <v>7659</v>
      </c>
      <c r="K151" s="2317">
        <v>155293</v>
      </c>
      <c r="L151" s="1269">
        <v>17939</v>
      </c>
      <c r="M151" s="1226">
        <v>21053</v>
      </c>
      <c r="N151" s="1226">
        <v>42261</v>
      </c>
      <c r="O151" s="1226">
        <v>7256</v>
      </c>
      <c r="P151" s="1267">
        <v>13483</v>
      </c>
      <c r="Q151" s="1465">
        <v>101992</v>
      </c>
      <c r="R151" s="1229">
        <v>10462</v>
      </c>
      <c r="S151" s="1231"/>
      <c r="T151" s="1266">
        <v>15840</v>
      </c>
      <c r="U151" s="1226">
        <v>13039</v>
      </c>
      <c r="V151" s="1226">
        <v>31958</v>
      </c>
      <c r="W151" s="1226">
        <v>4024</v>
      </c>
      <c r="X151" s="1267">
        <v>9000</v>
      </c>
      <c r="Y151" s="1228">
        <v>73861</v>
      </c>
      <c r="Z151" s="1229">
        <v>31728</v>
      </c>
      <c r="AA151" s="1268"/>
      <c r="AB151" s="1269">
        <v>15227</v>
      </c>
      <c r="AC151" s="1226">
        <v>4713</v>
      </c>
      <c r="AD151" s="1226">
        <v>24468</v>
      </c>
      <c r="AE151" s="1226">
        <v>5289</v>
      </c>
      <c r="AF151" s="1267">
        <v>6936</v>
      </c>
      <c r="AG151" s="1228">
        <v>56633</v>
      </c>
      <c r="AH151" s="1270"/>
      <c r="AI151" s="1231"/>
      <c r="AJ151" s="1271"/>
      <c r="AK151" s="1272"/>
      <c r="AL151" s="1272"/>
      <c r="AM151" s="1272"/>
      <c r="AN151" s="1273"/>
      <c r="AO151" s="1274"/>
      <c r="AP151" s="1270"/>
      <c r="AQ151" s="1268"/>
      <c r="AR151" s="1275"/>
      <c r="AS151" s="1272"/>
      <c r="AT151" s="1272"/>
      <c r="AU151" s="1272"/>
      <c r="AV151" s="1273"/>
      <c r="AW151" s="1274"/>
      <c r="AX151" s="1270"/>
      <c r="AY151" s="1231"/>
      <c r="AZ151" s="1271"/>
      <c r="BA151" s="1272"/>
      <c r="BB151" s="1272"/>
      <c r="BC151" s="1272"/>
      <c r="BD151" s="1273"/>
      <c r="BE151" s="1274"/>
      <c r="BF151" s="1270"/>
      <c r="BG151" s="1276"/>
    </row>
    <row r="152" spans="1:59" s="6" customFormat="1" ht="31" x14ac:dyDescent="0.35">
      <c r="A152" s="81" t="s">
        <v>326</v>
      </c>
      <c r="B152" s="2826"/>
      <c r="C152" s="272" t="s">
        <v>635</v>
      </c>
      <c r="D152" s="1677">
        <v>38.536082474226809</v>
      </c>
      <c r="E152" s="1678">
        <v>68.575663990117363</v>
      </c>
      <c r="F152" s="1678">
        <v>99.854151624548734</v>
      </c>
      <c r="G152" s="1678">
        <v>32.829596412556057</v>
      </c>
      <c r="H152" s="1679">
        <v>45.419222903885483</v>
      </c>
      <c r="I152" s="1680">
        <v>64.249220279973898</v>
      </c>
      <c r="J152" s="2331">
        <v>23.859813084112151</v>
      </c>
      <c r="K152" s="2333">
        <v>59.298542608031575</v>
      </c>
      <c r="L152" s="1677">
        <v>36.57288481141692</v>
      </c>
      <c r="M152" s="1678">
        <v>46.009105809506465</v>
      </c>
      <c r="N152" s="1678">
        <v>63.336080929186963</v>
      </c>
      <c r="O152" s="1678">
        <v>33.972688255950054</v>
      </c>
      <c r="P152" s="1679">
        <v>52.943717277486911</v>
      </c>
      <c r="Q152" s="1680">
        <v>48.950285965684117</v>
      </c>
      <c r="R152" s="1464">
        <v>31.7030303030303</v>
      </c>
      <c r="S152" s="1428"/>
      <c r="T152" s="1263"/>
      <c r="U152" s="1201"/>
      <c r="V152" s="1201"/>
      <c r="W152" s="1201"/>
      <c r="X152" s="1202"/>
      <c r="Y152" s="1264"/>
      <c r="Z152" s="1241"/>
      <c r="AA152" s="1242"/>
      <c r="AB152" s="1200"/>
      <c r="AC152" s="1201"/>
      <c r="AD152" s="1201"/>
      <c r="AE152" s="1201"/>
      <c r="AF152" s="1202"/>
      <c r="AG152" s="1264"/>
      <c r="AH152" s="1241"/>
      <c r="AI152" s="1262"/>
      <c r="AJ152" s="1263"/>
      <c r="AK152" s="1201"/>
      <c r="AL152" s="1201"/>
      <c r="AM152" s="1201"/>
      <c r="AN152" s="1202"/>
      <c r="AO152" s="1264"/>
      <c r="AP152" s="1241"/>
      <c r="AQ152" s="1242"/>
      <c r="AR152" s="1200"/>
      <c r="AS152" s="1201"/>
      <c r="AT152" s="1201"/>
      <c r="AU152" s="1201"/>
      <c r="AV152" s="1202"/>
      <c r="AW152" s="1264"/>
      <c r="AX152" s="1241"/>
      <c r="AY152" s="1262"/>
      <c r="AZ152" s="1263"/>
      <c r="BA152" s="1201"/>
      <c r="BB152" s="1201"/>
      <c r="BC152" s="1201"/>
      <c r="BD152" s="1202"/>
      <c r="BE152" s="1264"/>
      <c r="BF152" s="1241"/>
      <c r="BG152" s="1265"/>
    </row>
    <row r="153" spans="1:59" s="6" customFormat="1" x14ac:dyDescent="0.35">
      <c r="A153" s="1183"/>
      <c r="B153" s="2827" t="s">
        <v>485</v>
      </c>
      <c r="C153" s="478" t="s">
        <v>630</v>
      </c>
      <c r="D153" s="125">
        <v>6858</v>
      </c>
      <c r="E153" s="126">
        <v>6575</v>
      </c>
      <c r="F153" s="126">
        <v>5879</v>
      </c>
      <c r="G153" s="126">
        <v>2074</v>
      </c>
      <c r="H153" s="127">
        <v>1295</v>
      </c>
      <c r="I153" s="1462">
        <v>22681</v>
      </c>
      <c r="J153" s="172">
        <v>1132</v>
      </c>
      <c r="K153" s="316">
        <v>23813</v>
      </c>
      <c r="L153" s="125">
        <v>4982</v>
      </c>
      <c r="M153" s="126">
        <v>4291</v>
      </c>
      <c r="N153" s="126">
        <v>3658</v>
      </c>
      <c r="O153" s="126">
        <v>1471</v>
      </c>
      <c r="P153" s="127">
        <v>1922</v>
      </c>
      <c r="Q153" s="1462">
        <v>16324</v>
      </c>
      <c r="R153" s="149">
        <v>828</v>
      </c>
      <c r="S153" s="306"/>
      <c r="T153" s="364">
        <v>3199</v>
      </c>
      <c r="U153" s="126">
        <v>2213</v>
      </c>
      <c r="V153" s="126">
        <v>3450</v>
      </c>
      <c r="W153" s="126">
        <v>380</v>
      </c>
      <c r="X153" s="127">
        <v>2331</v>
      </c>
      <c r="Y153" s="165">
        <v>11573</v>
      </c>
      <c r="Z153" s="149">
        <v>3199</v>
      </c>
      <c r="AA153" s="304"/>
      <c r="AB153" s="125">
        <v>2665</v>
      </c>
      <c r="AC153" s="126">
        <v>1038</v>
      </c>
      <c r="AD153" s="126">
        <v>2346</v>
      </c>
      <c r="AE153" s="126">
        <v>1348</v>
      </c>
      <c r="AF153" s="127">
        <v>143</v>
      </c>
      <c r="AG153" s="165">
        <v>7540</v>
      </c>
      <c r="AH153" s="315"/>
      <c r="AI153" s="306"/>
      <c r="AJ153" s="365"/>
      <c r="AK153" s="342"/>
      <c r="AL153" s="342"/>
      <c r="AM153" s="342"/>
      <c r="AN153" s="343"/>
      <c r="AO153" s="331"/>
      <c r="AP153" s="315"/>
      <c r="AQ153" s="304"/>
      <c r="AR153" s="341"/>
      <c r="AS153" s="342"/>
      <c r="AT153" s="342"/>
      <c r="AU153" s="342"/>
      <c r="AV153" s="343"/>
      <c r="AW153" s="331"/>
      <c r="AX153" s="315"/>
      <c r="AY153" s="306"/>
      <c r="AZ153" s="365"/>
      <c r="BA153" s="342"/>
      <c r="BB153" s="342"/>
      <c r="BC153" s="342"/>
      <c r="BD153" s="343"/>
      <c r="BE153" s="331"/>
      <c r="BF153" s="315"/>
      <c r="BG153" s="314"/>
    </row>
    <row r="154" spans="1:59" s="6" customFormat="1" ht="31" x14ac:dyDescent="0.35">
      <c r="A154" s="428" t="s">
        <v>326</v>
      </c>
      <c r="B154" s="2836"/>
      <c r="C154" s="472" t="s">
        <v>636</v>
      </c>
      <c r="D154" s="125">
        <v>38.7822808671065</v>
      </c>
      <c r="E154" s="126">
        <v>87.375415282392026</v>
      </c>
      <c r="F154" s="126">
        <v>73.949685534591197</v>
      </c>
      <c r="G154" s="126">
        <v>60.702439024390252</v>
      </c>
      <c r="H154" s="127">
        <v>37.536231884057969</v>
      </c>
      <c r="I154" s="1462">
        <v>56.667083073079318</v>
      </c>
      <c r="J154" s="172">
        <v>30.594594594594593</v>
      </c>
      <c r="K154" s="316">
        <v>54.460834762721547</v>
      </c>
      <c r="L154" s="125">
        <v>32.686714051394205</v>
      </c>
      <c r="M154" s="126">
        <v>57.791245791245792</v>
      </c>
      <c r="N154" s="126">
        <v>46.012578616352201</v>
      </c>
      <c r="O154" s="126">
        <v>46.946808510638299</v>
      </c>
      <c r="P154" s="127">
        <v>54.396226415094333</v>
      </c>
      <c r="Q154" s="1462">
        <v>43.783638801966923</v>
      </c>
      <c r="R154" s="149">
        <v>24.352941176470601</v>
      </c>
      <c r="S154" s="1427"/>
      <c r="T154" s="365"/>
      <c r="U154" s="342"/>
      <c r="V154" s="342"/>
      <c r="W154" s="342"/>
      <c r="X154" s="343"/>
      <c r="Y154" s="331"/>
      <c r="Z154" s="315"/>
      <c r="AA154" s="304"/>
      <c r="AB154" s="341"/>
      <c r="AC154" s="342"/>
      <c r="AD154" s="342"/>
      <c r="AE154" s="342"/>
      <c r="AF154" s="343"/>
      <c r="AG154" s="331"/>
      <c r="AH154" s="315"/>
      <c r="AI154" s="306"/>
      <c r="AJ154" s="365"/>
      <c r="AK154" s="342"/>
      <c r="AL154" s="342"/>
      <c r="AM154" s="342"/>
      <c r="AN154" s="343"/>
      <c r="AO154" s="331"/>
      <c r="AP154" s="315"/>
      <c r="AQ154" s="304"/>
      <c r="AR154" s="341"/>
      <c r="AS154" s="342"/>
      <c r="AT154" s="342"/>
      <c r="AU154" s="342"/>
      <c r="AV154" s="343"/>
      <c r="AW154" s="331"/>
      <c r="AX154" s="315"/>
      <c r="AY154" s="306"/>
      <c r="AZ154" s="365"/>
      <c r="BA154" s="342"/>
      <c r="BB154" s="342"/>
      <c r="BC154" s="342"/>
      <c r="BD154" s="343"/>
      <c r="BE154" s="331"/>
      <c r="BF154" s="315"/>
      <c r="BG154" s="314"/>
    </row>
    <row r="155" spans="1:59" s="488" customFormat="1" x14ac:dyDescent="0.35">
      <c r="A155" s="2770" t="s">
        <v>637</v>
      </c>
      <c r="B155" s="2770"/>
      <c r="C155" s="2770"/>
      <c r="D155" s="122"/>
      <c r="E155" s="123"/>
      <c r="F155" s="123"/>
      <c r="G155" s="123"/>
      <c r="H155" s="124"/>
      <c r="I155" s="865"/>
      <c r="J155" s="124"/>
      <c r="K155" s="157"/>
      <c r="L155" s="122"/>
      <c r="M155" s="123"/>
      <c r="N155" s="123"/>
      <c r="O155" s="123"/>
      <c r="P155" s="124"/>
      <c r="Q155" s="865"/>
      <c r="R155" s="148"/>
      <c r="S155" s="157"/>
      <c r="T155" s="282"/>
      <c r="U155" s="123"/>
      <c r="V155" s="123"/>
      <c r="W155" s="123"/>
      <c r="X155" s="124"/>
      <c r="Y155" s="164"/>
      <c r="Z155" s="148"/>
      <c r="AA155" s="235"/>
      <c r="AB155" s="122"/>
      <c r="AC155" s="123"/>
      <c r="AD155" s="123"/>
      <c r="AE155" s="123"/>
      <c r="AF155" s="124"/>
      <c r="AG155" s="164"/>
      <c r="AH155" s="148"/>
      <c r="AI155" s="157"/>
      <c r="AJ155" s="282"/>
      <c r="AK155" s="123"/>
      <c r="AL155" s="123"/>
      <c r="AM155" s="123"/>
      <c r="AN155" s="124"/>
      <c r="AO155" s="164"/>
      <c r="AP155" s="148"/>
      <c r="AQ155" s="235"/>
      <c r="AR155" s="122"/>
      <c r="AS155" s="123"/>
      <c r="AT155" s="123"/>
      <c r="AU155" s="123"/>
      <c r="AV155" s="124"/>
      <c r="AW155" s="164"/>
      <c r="AX155" s="148"/>
      <c r="AY155" s="157"/>
      <c r="AZ155" s="282"/>
      <c r="BA155" s="123"/>
      <c r="BB155" s="123"/>
      <c r="BC155" s="123"/>
      <c r="BD155" s="124"/>
      <c r="BE155" s="164"/>
      <c r="BF155" s="148"/>
      <c r="BG155" s="56"/>
    </row>
    <row r="156" spans="1:59" s="438" customFormat="1" ht="17.5" x14ac:dyDescent="0.35">
      <c r="A156" s="29" t="s">
        <v>330</v>
      </c>
      <c r="B156" s="61" t="s">
        <v>1906</v>
      </c>
      <c r="C156" s="61" t="s">
        <v>638</v>
      </c>
      <c r="D156" s="358">
        <v>0.99464524765729589</v>
      </c>
      <c r="E156" s="359">
        <v>0.93469041560644617</v>
      </c>
      <c r="F156" s="359">
        <v>0.93480934809348093</v>
      </c>
      <c r="G156" s="359">
        <v>0.9263157894736842</v>
      </c>
      <c r="H156" s="294">
        <v>1.0024038461538463</v>
      </c>
      <c r="I156" s="2517">
        <v>0.95026437541308661</v>
      </c>
      <c r="J156" s="294">
        <v>1</v>
      </c>
      <c r="K156" s="306"/>
      <c r="L156" s="614"/>
      <c r="M156" s="374"/>
      <c r="N156" s="374"/>
      <c r="O156" s="374"/>
      <c r="P156" s="375"/>
      <c r="Q156" s="513"/>
      <c r="R156" s="1466">
        <v>0.2487382840663302</v>
      </c>
      <c r="S156" s="306"/>
      <c r="T156" s="513"/>
      <c r="U156" s="374"/>
      <c r="V156" s="374"/>
      <c r="W156" s="374"/>
      <c r="X156" s="375"/>
      <c r="Y156" s="1025"/>
      <c r="Z156" s="223">
        <v>0.24931870026054492</v>
      </c>
      <c r="AA156" s="304"/>
      <c r="AB156" s="221">
        <v>0.93333333333333335</v>
      </c>
      <c r="AC156" s="222">
        <v>0.39</v>
      </c>
      <c r="AD156" s="222">
        <v>0.84244235695986336</v>
      </c>
      <c r="AE156" s="222">
        <v>0.87394957983193278</v>
      </c>
      <c r="AF156" s="223">
        <v>0.85667396061269152</v>
      </c>
      <c r="AG156" s="230">
        <v>0.78</v>
      </c>
      <c r="AH156" s="223">
        <v>0.22</v>
      </c>
      <c r="AI156" s="306"/>
      <c r="AJ156" s="365"/>
      <c r="AK156" s="342"/>
      <c r="AL156" s="342"/>
      <c r="AM156" s="342"/>
      <c r="AN156" s="343"/>
      <c r="AO156" s="230">
        <v>0.33374025730115509</v>
      </c>
      <c r="AP156" s="223">
        <v>0.22</v>
      </c>
      <c r="AQ156" s="304"/>
      <c r="AR156" s="341"/>
      <c r="AS156" s="342"/>
      <c r="AT156" s="342"/>
      <c r="AU156" s="342"/>
      <c r="AV156" s="343"/>
      <c r="AW156" s="230">
        <v>0.34385998746444241</v>
      </c>
      <c r="AX156" s="223">
        <v>0.21</v>
      </c>
      <c r="AY156" s="306"/>
      <c r="AZ156" s="365"/>
      <c r="BA156" s="342"/>
      <c r="BB156" s="342"/>
      <c r="BC156" s="342"/>
      <c r="BD156" s="343"/>
      <c r="BE156" s="230">
        <v>0.33147332354380815</v>
      </c>
      <c r="BF156" s="223">
        <v>0.2</v>
      </c>
      <c r="BG156" s="314"/>
    </row>
    <row r="157" spans="1:59" ht="30" customHeight="1" x14ac:dyDescent="0.35">
      <c r="A157" s="2834" t="s">
        <v>639</v>
      </c>
      <c r="B157" s="2834"/>
      <c r="C157" s="2834"/>
      <c r="D157" s="1080"/>
      <c r="E157" s="1081"/>
      <c r="F157" s="1081"/>
      <c r="G157" s="1081"/>
      <c r="H157" s="1082"/>
      <c r="I157" s="1097"/>
      <c r="J157" s="1082"/>
      <c r="K157" s="1098"/>
      <c r="L157" s="1080"/>
      <c r="M157" s="1081"/>
      <c r="N157" s="1081"/>
      <c r="O157" s="1081"/>
      <c r="P157" s="1082"/>
      <c r="Q157" s="1097"/>
      <c r="R157" s="1082"/>
      <c r="S157" s="1098"/>
      <c r="T157" s="1097"/>
      <c r="U157" s="1081"/>
      <c r="V157" s="1081"/>
      <c r="W157" s="1081"/>
      <c r="X157" s="1082"/>
      <c r="Y157" s="1083"/>
      <c r="Z157" s="1082"/>
      <c r="AA157" s="1099"/>
      <c r="AB157" s="1080"/>
      <c r="AC157" s="1081"/>
      <c r="AD157" s="1081"/>
      <c r="AE157" s="1081"/>
      <c r="AF157" s="1082"/>
      <c r="AG157" s="1083"/>
      <c r="AH157" s="1082"/>
      <c r="AI157" s="1098"/>
      <c r="AJ157" s="1100"/>
      <c r="AK157" s="1072"/>
      <c r="AL157" s="1072"/>
      <c r="AM157" s="1072"/>
      <c r="AN157" s="1073"/>
      <c r="AO157" s="1083"/>
      <c r="AP157" s="1082"/>
      <c r="AQ157" s="1099"/>
      <c r="AR157" s="1071"/>
      <c r="AS157" s="1072"/>
      <c r="AT157" s="1072"/>
      <c r="AU157" s="1072"/>
      <c r="AV157" s="1073"/>
      <c r="AW157" s="1083"/>
      <c r="AX157" s="1082"/>
      <c r="AY157" s="1098"/>
      <c r="AZ157" s="1100"/>
      <c r="BA157" s="1072"/>
      <c r="BB157" s="1072"/>
      <c r="BC157" s="1072"/>
      <c r="BD157" s="1073"/>
      <c r="BE157" s="1083"/>
      <c r="BF157" s="1082"/>
      <c r="BG157" s="1101"/>
    </row>
    <row r="158" spans="1:59" ht="40" customHeight="1" x14ac:dyDescent="0.35">
      <c r="A158" s="29" t="s">
        <v>330</v>
      </c>
      <c r="B158" s="61" t="s">
        <v>582</v>
      </c>
      <c r="C158" s="61" t="s">
        <v>640</v>
      </c>
      <c r="D158" s="358">
        <v>0.36947791164658633</v>
      </c>
      <c r="E158" s="359">
        <v>0.22646310432569974</v>
      </c>
      <c r="F158" s="359">
        <v>0.1984419844198442</v>
      </c>
      <c r="G158" s="359">
        <v>0.12631578947368421</v>
      </c>
      <c r="H158" s="294">
        <v>0.15625</v>
      </c>
      <c r="I158" s="367">
        <v>0.20902181097157965</v>
      </c>
      <c r="J158" s="294">
        <v>0.3147289862256672</v>
      </c>
      <c r="K158" s="306"/>
      <c r="L158" s="614"/>
      <c r="M158" s="374"/>
      <c r="N158" s="374"/>
      <c r="O158" s="374"/>
      <c r="P158" s="375"/>
      <c r="Q158" s="513"/>
      <c r="R158" s="1466">
        <v>0.28405797101449276</v>
      </c>
      <c r="S158" s="306"/>
      <c r="T158" s="513"/>
      <c r="U158" s="374"/>
      <c r="V158" s="374"/>
      <c r="W158" s="374"/>
      <c r="X158" s="375"/>
      <c r="Y158" s="1025"/>
      <c r="Z158" s="375"/>
      <c r="AA158" s="304"/>
      <c r="AB158" s="614"/>
      <c r="AC158" s="374"/>
      <c r="AD158" s="374"/>
      <c r="AE158" s="374"/>
      <c r="AF158" s="375"/>
      <c r="AG158" s="1025"/>
      <c r="AH158" s="375"/>
      <c r="AI158" s="306"/>
      <c r="AJ158" s="365"/>
      <c r="AK158" s="342"/>
      <c r="AL158" s="342"/>
      <c r="AM158" s="342"/>
      <c r="AN158" s="343"/>
      <c r="AO158" s="1025"/>
      <c r="AP158" s="375"/>
      <c r="AQ158" s="304"/>
      <c r="AR158" s="341"/>
      <c r="AS158" s="342"/>
      <c r="AT158" s="342"/>
      <c r="AU158" s="342"/>
      <c r="AV158" s="343"/>
      <c r="AW158" s="1025"/>
      <c r="AX158" s="375"/>
      <c r="AY158" s="306"/>
      <c r="AZ158" s="365"/>
      <c r="BA158" s="342"/>
      <c r="BB158" s="342"/>
      <c r="BC158" s="342"/>
      <c r="BD158" s="343"/>
      <c r="BE158" s="1025"/>
      <c r="BF158" s="375"/>
      <c r="BG158" s="314"/>
    </row>
    <row r="159" spans="1:59" ht="27" customHeight="1" x14ac:dyDescent="0.35">
      <c r="A159" s="29" t="s">
        <v>330</v>
      </c>
      <c r="B159" s="61" t="s">
        <v>586</v>
      </c>
      <c r="C159" s="61" t="s">
        <v>641</v>
      </c>
      <c r="D159" s="358">
        <v>0.62516733601070951</v>
      </c>
      <c r="E159" s="359">
        <v>0.70822731128074634</v>
      </c>
      <c r="F159" s="359">
        <v>0.73636736367363675</v>
      </c>
      <c r="G159" s="359">
        <v>0.8</v>
      </c>
      <c r="H159" s="294">
        <v>0.84615384615384615</v>
      </c>
      <c r="I159" s="367">
        <v>0.74124256444150693</v>
      </c>
      <c r="J159" s="294">
        <v>0.68527101377433286</v>
      </c>
      <c r="K159" s="306"/>
      <c r="L159" s="614"/>
      <c r="M159" s="374"/>
      <c r="N159" s="374"/>
      <c r="O159" s="374"/>
      <c r="P159" s="375"/>
      <c r="Q159" s="513"/>
      <c r="R159" s="1466">
        <v>0.71594202898550729</v>
      </c>
      <c r="S159" s="306"/>
      <c r="T159" s="513"/>
      <c r="U159" s="374"/>
      <c r="V159" s="374"/>
      <c r="W159" s="374"/>
      <c r="X159" s="375"/>
      <c r="Y159" s="1025"/>
      <c r="Z159" s="375"/>
      <c r="AA159" s="304"/>
      <c r="AB159" s="614"/>
      <c r="AC159" s="374"/>
      <c r="AD159" s="374"/>
      <c r="AE159" s="374"/>
      <c r="AF159" s="375"/>
      <c r="AG159" s="1025"/>
      <c r="AH159" s="375"/>
      <c r="AI159" s="306"/>
      <c r="AJ159" s="365"/>
      <c r="AK159" s="342"/>
      <c r="AL159" s="342"/>
      <c r="AM159" s="342"/>
      <c r="AN159" s="343"/>
      <c r="AO159" s="1025"/>
      <c r="AP159" s="375"/>
      <c r="AQ159" s="304"/>
      <c r="AR159" s="341"/>
      <c r="AS159" s="342"/>
      <c r="AT159" s="342"/>
      <c r="AU159" s="342"/>
      <c r="AV159" s="343"/>
      <c r="AW159" s="1025"/>
      <c r="AX159" s="375"/>
      <c r="AY159" s="306"/>
      <c r="AZ159" s="365"/>
      <c r="BA159" s="342"/>
      <c r="BB159" s="342"/>
      <c r="BC159" s="342"/>
      <c r="BD159" s="343"/>
      <c r="BE159" s="1025"/>
      <c r="BF159" s="375"/>
      <c r="BG159" s="314"/>
    </row>
    <row r="160" spans="1:59" s="6" customFormat="1" ht="24" customHeight="1" x14ac:dyDescent="0.35">
      <c r="A160" s="2834" t="s">
        <v>642</v>
      </c>
      <c r="B160" s="2834"/>
      <c r="C160" s="2834"/>
      <c r="D160" s="1080"/>
      <c r="E160" s="1081"/>
      <c r="F160" s="1081"/>
      <c r="G160" s="1081"/>
      <c r="H160" s="1082"/>
      <c r="I160" s="1097"/>
      <c r="J160" s="1082"/>
      <c r="K160" s="1098"/>
      <c r="L160" s="1080"/>
      <c r="M160" s="1081"/>
      <c r="N160" s="1081"/>
      <c r="O160" s="1081"/>
      <c r="P160" s="1082"/>
      <c r="Q160" s="1097"/>
      <c r="R160" s="1082"/>
      <c r="S160" s="1098"/>
      <c r="T160" s="1097"/>
      <c r="U160" s="1081"/>
      <c r="V160" s="1081"/>
      <c r="W160" s="1081"/>
      <c r="X160" s="1082"/>
      <c r="Y160" s="1083"/>
      <c r="Z160" s="1082"/>
      <c r="AA160" s="1099"/>
      <c r="AB160" s="1080"/>
      <c r="AC160" s="1081"/>
      <c r="AD160" s="1081"/>
      <c r="AE160" s="1081"/>
      <c r="AF160" s="1082"/>
      <c r="AG160" s="1083"/>
      <c r="AH160" s="1082"/>
      <c r="AI160" s="1098"/>
      <c r="AJ160" s="1100"/>
      <c r="AK160" s="1072"/>
      <c r="AL160" s="1072"/>
      <c r="AM160" s="1072"/>
      <c r="AN160" s="1073"/>
      <c r="AO160" s="1083"/>
      <c r="AP160" s="1082"/>
      <c r="AQ160" s="1099"/>
      <c r="AR160" s="1071"/>
      <c r="AS160" s="1072"/>
      <c r="AT160" s="1072"/>
      <c r="AU160" s="1072"/>
      <c r="AV160" s="1073"/>
      <c r="AW160" s="1083"/>
      <c r="AX160" s="1082"/>
      <c r="AY160" s="1098"/>
      <c r="AZ160" s="1100"/>
      <c r="BA160" s="1072"/>
      <c r="BB160" s="1072"/>
      <c r="BC160" s="1072"/>
      <c r="BD160" s="1073"/>
      <c r="BE160" s="1083"/>
      <c r="BF160" s="1082"/>
      <c r="BG160" s="1101"/>
    </row>
    <row r="161" spans="1:59" x14ac:dyDescent="0.35">
      <c r="A161" s="29" t="s">
        <v>330</v>
      </c>
      <c r="B161" s="61" t="s">
        <v>483</v>
      </c>
      <c r="C161" s="5" t="s">
        <v>643</v>
      </c>
      <c r="D161" s="358">
        <v>5.3547523427041497E-3</v>
      </c>
      <c r="E161" s="359">
        <v>0.47073791348600508</v>
      </c>
      <c r="F161" s="359">
        <v>0.63181631816318162</v>
      </c>
      <c r="G161" s="359">
        <v>0.65730994152046784</v>
      </c>
      <c r="H161" s="294">
        <v>0.68389423076923073</v>
      </c>
      <c r="I161" s="367">
        <v>0.53387309980171849</v>
      </c>
      <c r="J161" s="294" t="s">
        <v>1749</v>
      </c>
      <c r="K161" s="306"/>
      <c r="L161" s="614"/>
      <c r="M161" s="374"/>
      <c r="N161" s="374"/>
      <c r="O161" s="374"/>
      <c r="P161" s="375"/>
      <c r="Q161" s="513"/>
      <c r="R161" s="375"/>
      <c r="S161" s="306"/>
      <c r="T161" s="513"/>
      <c r="U161" s="374"/>
      <c r="V161" s="374"/>
      <c r="W161" s="374"/>
      <c r="X161" s="375"/>
      <c r="Y161" s="1025"/>
      <c r="Z161" s="375"/>
      <c r="AA161" s="304"/>
      <c r="AB161" s="614"/>
      <c r="AC161" s="374"/>
      <c r="AD161" s="374"/>
      <c r="AE161" s="374"/>
      <c r="AF161" s="375"/>
      <c r="AG161" s="1025"/>
      <c r="AH161" s="375"/>
      <c r="AI161" s="306"/>
      <c r="AJ161" s="365"/>
      <c r="AK161" s="342"/>
      <c r="AL161" s="342"/>
      <c r="AM161" s="342"/>
      <c r="AN161" s="343"/>
      <c r="AO161" s="1025"/>
      <c r="AP161" s="375"/>
      <c r="AQ161" s="304"/>
      <c r="AR161" s="341"/>
      <c r="AS161" s="342"/>
      <c r="AT161" s="342"/>
      <c r="AU161" s="342"/>
      <c r="AV161" s="343"/>
      <c r="AW161" s="1025"/>
      <c r="AX161" s="375"/>
      <c r="AY161" s="306"/>
      <c r="AZ161" s="365"/>
      <c r="BA161" s="342"/>
      <c r="BB161" s="342"/>
      <c r="BC161" s="342"/>
      <c r="BD161" s="343"/>
      <c r="BE161" s="1025"/>
      <c r="BF161" s="375"/>
      <c r="BG161" s="314"/>
    </row>
    <row r="162" spans="1:59" ht="31" x14ac:dyDescent="0.35">
      <c r="A162" s="29" t="s">
        <v>330</v>
      </c>
      <c r="B162" s="61" t="s">
        <v>484</v>
      </c>
      <c r="C162" s="5" t="s">
        <v>644</v>
      </c>
      <c r="D162" s="358">
        <v>0.75635876840696115</v>
      </c>
      <c r="E162" s="359">
        <v>0.40118744698897368</v>
      </c>
      <c r="F162" s="359">
        <v>0.27060270602706027</v>
      </c>
      <c r="G162" s="359">
        <v>0.2327485380116959</v>
      </c>
      <c r="H162" s="294">
        <v>0.27644230769230771</v>
      </c>
      <c r="I162" s="367">
        <v>0.35145406477197622</v>
      </c>
      <c r="J162" s="294">
        <v>0.89743344406743086</v>
      </c>
      <c r="K162" s="306"/>
      <c r="L162" s="614"/>
      <c r="M162" s="374"/>
      <c r="N162" s="374"/>
      <c r="O162" s="374"/>
      <c r="P162" s="375"/>
      <c r="Q162" s="513"/>
      <c r="R162" s="1466">
        <v>0.90144927536231889</v>
      </c>
      <c r="S162" s="306"/>
      <c r="T162" s="513"/>
      <c r="U162" s="374"/>
      <c r="V162" s="374"/>
      <c r="W162" s="374"/>
      <c r="X162" s="375"/>
      <c r="Y162" s="1025"/>
      <c r="Z162" s="375"/>
      <c r="AA162" s="304"/>
      <c r="AB162" s="614"/>
      <c r="AC162" s="374"/>
      <c r="AD162" s="374"/>
      <c r="AE162" s="374"/>
      <c r="AF162" s="375"/>
      <c r="AG162" s="1025"/>
      <c r="AH162" s="375"/>
      <c r="AI162" s="306"/>
      <c r="AJ162" s="365"/>
      <c r="AK162" s="342"/>
      <c r="AL162" s="342"/>
      <c r="AM162" s="342"/>
      <c r="AN162" s="343"/>
      <c r="AO162" s="1025"/>
      <c r="AP162" s="375"/>
      <c r="AQ162" s="304"/>
      <c r="AR162" s="341"/>
      <c r="AS162" s="342"/>
      <c r="AT162" s="342"/>
      <c r="AU162" s="342"/>
      <c r="AV162" s="343"/>
      <c r="AW162" s="1025"/>
      <c r="AX162" s="375"/>
      <c r="AY162" s="306"/>
      <c r="AZ162" s="365"/>
      <c r="BA162" s="342"/>
      <c r="BB162" s="342"/>
      <c r="BC162" s="342"/>
      <c r="BD162" s="343"/>
      <c r="BE162" s="1025"/>
      <c r="BF162" s="375"/>
      <c r="BG162" s="314"/>
    </row>
    <row r="163" spans="1:59" s="6" customFormat="1" ht="16" thickBot="1" x14ac:dyDescent="0.4">
      <c r="A163" s="33" t="s">
        <v>330</v>
      </c>
      <c r="B163" s="88" t="s">
        <v>485</v>
      </c>
      <c r="C163" s="14" t="s">
        <v>645</v>
      </c>
      <c r="D163" s="1469">
        <v>0.23293172690763053</v>
      </c>
      <c r="E163" s="1470">
        <v>6.2765055131467351E-2</v>
      </c>
      <c r="F163" s="1470">
        <v>3.2390323903239031E-2</v>
      </c>
      <c r="G163" s="1470">
        <v>3.6257309941520467E-2</v>
      </c>
      <c r="H163" s="1471">
        <v>4.2067307692307696E-2</v>
      </c>
      <c r="I163" s="2518">
        <v>6.493721083939194E-2</v>
      </c>
      <c r="J163" s="1471">
        <v>0.10256655593256903</v>
      </c>
      <c r="K163" s="485"/>
      <c r="L163" s="615"/>
      <c r="M163" s="507"/>
      <c r="N163" s="507"/>
      <c r="O163" s="507"/>
      <c r="P163" s="508"/>
      <c r="Q163" s="514"/>
      <c r="R163" s="378">
        <v>9.8550724637681164E-2</v>
      </c>
      <c r="S163" s="485"/>
      <c r="T163" s="514"/>
      <c r="U163" s="507"/>
      <c r="V163" s="507"/>
      <c r="W163" s="507"/>
      <c r="X163" s="508"/>
      <c r="Y163" s="1065"/>
      <c r="Z163" s="508"/>
      <c r="AA163" s="484"/>
      <c r="AB163" s="615"/>
      <c r="AC163" s="507"/>
      <c r="AD163" s="507"/>
      <c r="AE163" s="507"/>
      <c r="AF163" s="508"/>
      <c r="AG163" s="1065"/>
      <c r="AH163" s="508"/>
      <c r="AI163" s="485"/>
      <c r="AJ163" s="486"/>
      <c r="AK163" s="240"/>
      <c r="AL163" s="240"/>
      <c r="AM163" s="240"/>
      <c r="AN163" s="241"/>
      <c r="AO163" s="1065"/>
      <c r="AP163" s="508"/>
      <c r="AQ163" s="484"/>
      <c r="AR163" s="239"/>
      <c r="AS163" s="240"/>
      <c r="AT163" s="240"/>
      <c r="AU163" s="240"/>
      <c r="AV163" s="241"/>
      <c r="AW163" s="1065"/>
      <c r="AX163" s="508"/>
      <c r="AY163" s="485"/>
      <c r="AZ163" s="486"/>
      <c r="BA163" s="240"/>
      <c r="BB163" s="240"/>
      <c r="BC163" s="240"/>
      <c r="BD163" s="241"/>
      <c r="BE163" s="1065"/>
      <c r="BF163" s="508"/>
      <c r="BG163" s="487"/>
    </row>
    <row r="164" spans="1:59" s="6" customFormat="1" ht="24" customHeight="1" thickTop="1" x14ac:dyDescent="0.35">
      <c r="A164" s="488"/>
      <c r="B164" s="509"/>
      <c r="C164" s="509"/>
      <c r="D164" s="449"/>
      <c r="E164" s="449"/>
      <c r="F164" s="449"/>
      <c r="G164" s="449"/>
      <c r="H164" s="449"/>
      <c r="I164" s="449"/>
      <c r="J164" s="479"/>
      <c r="K164" s="440"/>
      <c r="L164" s="449"/>
      <c r="M164" s="449"/>
      <c r="N164" s="449"/>
      <c r="O164" s="449"/>
      <c r="P164" s="449"/>
      <c r="Q164" s="449"/>
      <c r="R164" s="479"/>
      <c r="S164" s="440"/>
      <c r="T164" s="449"/>
      <c r="U164" s="449"/>
      <c r="V164" s="449"/>
      <c r="W164" s="449"/>
      <c r="X164" s="449"/>
      <c r="Y164" s="449"/>
      <c r="Z164" s="449"/>
      <c r="AA164" s="440"/>
      <c r="AB164" s="449"/>
      <c r="AC164" s="449"/>
      <c r="AD164" s="449"/>
      <c r="AE164" s="449"/>
      <c r="AF164" s="449"/>
      <c r="AG164" s="449"/>
      <c r="AH164" s="449"/>
      <c r="AI164" s="440"/>
      <c r="AJ164" s="439"/>
      <c r="AK164" s="439"/>
      <c r="AL164" s="439"/>
      <c r="AM164" s="439"/>
      <c r="AN164" s="439"/>
      <c r="AO164" s="449"/>
      <c r="AP164" s="449"/>
      <c r="AQ164" s="440"/>
      <c r="AR164" s="439"/>
      <c r="AS164" s="439"/>
      <c r="AT164" s="439"/>
      <c r="AU164" s="439"/>
      <c r="AV164" s="439"/>
      <c r="AW164" s="449"/>
      <c r="AX164" s="449"/>
      <c r="AY164" s="440"/>
      <c r="AZ164" s="439"/>
      <c r="BA164" s="439"/>
      <c r="BB164" s="439"/>
      <c r="BC164" s="439"/>
      <c r="BD164" s="439"/>
      <c r="BE164" s="449"/>
      <c r="BF164" s="449"/>
      <c r="BG164" s="440"/>
    </row>
    <row r="165" spans="1:59" s="6" customFormat="1" ht="37.5" customHeight="1" x14ac:dyDescent="0.35">
      <c r="A165" s="2839" t="s">
        <v>1913</v>
      </c>
      <c r="B165" s="2839"/>
      <c r="C165" s="2839"/>
      <c r="D165" s="449"/>
      <c r="E165" s="449"/>
      <c r="F165" s="449"/>
      <c r="G165" s="449"/>
      <c r="H165" s="449"/>
      <c r="I165" s="449"/>
      <c r="J165" s="479"/>
      <c r="K165" s="440"/>
      <c r="L165" s="449"/>
      <c r="M165" s="449"/>
      <c r="N165" s="449"/>
      <c r="O165" s="449"/>
      <c r="P165" s="449"/>
      <c r="Q165" s="449"/>
      <c r="R165" s="479"/>
      <c r="S165" s="440"/>
      <c r="T165" s="449"/>
      <c r="U165" s="449"/>
      <c r="V165" s="449"/>
      <c r="W165" s="449"/>
      <c r="X165" s="449"/>
      <c r="Y165" s="449"/>
      <c r="Z165" s="449"/>
      <c r="AA165" s="440"/>
      <c r="AB165" s="449"/>
      <c r="AC165" s="449"/>
      <c r="AD165" s="449"/>
      <c r="AE165" s="449"/>
      <c r="AF165" s="449"/>
      <c r="AG165" s="449"/>
      <c r="AH165" s="449"/>
      <c r="AI165" s="440"/>
      <c r="AJ165" s="439"/>
      <c r="AK165" s="439"/>
      <c r="AL165" s="439"/>
      <c r="AM165" s="439"/>
      <c r="AN165" s="439"/>
      <c r="AO165" s="449"/>
      <c r="AP165" s="449"/>
      <c r="AQ165" s="440"/>
      <c r="AR165" s="439"/>
      <c r="AS165" s="439"/>
      <c r="AT165" s="439"/>
      <c r="AU165" s="439"/>
      <c r="AV165" s="439"/>
      <c r="AW165" s="449"/>
      <c r="AX165" s="449"/>
      <c r="AY165" s="440"/>
      <c r="AZ165" s="439"/>
      <c r="BA165" s="439"/>
      <c r="BB165" s="439"/>
      <c r="BC165" s="439"/>
      <c r="BD165" s="439"/>
      <c r="BE165" s="449"/>
      <c r="BF165" s="449"/>
      <c r="BG165" s="440"/>
    </row>
    <row r="166" spans="1:59" s="6" customFormat="1" ht="16" thickBot="1" x14ac:dyDescent="0.4">
      <c r="A166" s="438"/>
      <c r="B166" s="438"/>
      <c r="C166" s="438"/>
      <c r="D166" s="516"/>
      <c r="E166" s="516"/>
      <c r="F166" s="516"/>
      <c r="G166" s="516"/>
      <c r="H166" s="516"/>
      <c r="I166" s="517"/>
      <c r="J166" s="481"/>
      <c r="K166" s="439"/>
      <c r="L166" s="516"/>
      <c r="M166" s="516"/>
      <c r="N166" s="516"/>
      <c r="O166" s="516"/>
      <c r="P166" s="516"/>
      <c r="Q166" s="517"/>
      <c r="R166" s="481"/>
      <c r="S166" s="439"/>
      <c r="T166" s="439"/>
      <c r="U166" s="439"/>
      <c r="V166" s="439"/>
      <c r="W166" s="439"/>
      <c r="X166" s="439"/>
      <c r="Y166" s="440"/>
      <c r="Z166" s="440"/>
      <c r="AA166" s="439"/>
      <c r="AB166" s="439"/>
      <c r="AC166" s="439"/>
      <c r="AD166" s="439"/>
      <c r="AE166" s="439"/>
      <c r="AF166" s="439"/>
      <c r="AG166" s="440"/>
      <c r="AH166" s="440"/>
      <c r="AI166" s="439"/>
      <c r="AJ166" s="439"/>
      <c r="AK166" s="439"/>
      <c r="AL166" s="439"/>
      <c r="AM166" s="439"/>
      <c r="AN166" s="439"/>
      <c r="AO166" s="440"/>
      <c r="AP166" s="440"/>
      <c r="AQ166" s="439"/>
      <c r="AR166" s="439"/>
      <c r="AS166" s="439"/>
      <c r="AT166" s="439"/>
      <c r="AU166" s="439"/>
      <c r="AV166" s="439"/>
      <c r="AW166" s="440"/>
      <c r="AX166" s="440"/>
      <c r="AY166" s="439"/>
      <c r="AZ166" s="439"/>
      <c r="BA166" s="439"/>
      <c r="BB166" s="439"/>
      <c r="BC166" s="439"/>
      <c r="BD166" s="439"/>
      <c r="BE166" s="440"/>
      <c r="BF166" s="440"/>
      <c r="BG166" s="439"/>
    </row>
    <row r="167" spans="1:59" s="6" customFormat="1" ht="19" thickTop="1" x14ac:dyDescent="0.35">
      <c r="A167" s="2688" t="s">
        <v>400</v>
      </c>
      <c r="B167" s="2688"/>
      <c r="C167" s="2688"/>
      <c r="D167" s="2771">
        <v>2024</v>
      </c>
      <c r="E167" s="2688"/>
      <c r="F167" s="2688"/>
      <c r="G167" s="2688"/>
      <c r="H167" s="2688"/>
      <c r="I167" s="2688"/>
      <c r="J167" s="2688"/>
      <c r="K167" s="2837"/>
      <c r="L167" s="2771">
        <v>2023</v>
      </c>
      <c r="M167" s="2688"/>
      <c r="N167" s="2688"/>
      <c r="O167" s="2688"/>
      <c r="P167" s="2688"/>
      <c r="Q167" s="2688"/>
      <c r="R167" s="2688"/>
      <c r="S167" s="2837"/>
      <c r="T167" s="2771">
        <v>2022</v>
      </c>
      <c r="U167" s="2688"/>
      <c r="V167" s="2688"/>
      <c r="W167" s="2688"/>
      <c r="X167" s="2688"/>
      <c r="Y167" s="2688"/>
      <c r="Z167" s="2688"/>
      <c r="AA167" s="2837"/>
      <c r="AB167" s="2771">
        <v>2021</v>
      </c>
      <c r="AC167" s="2688"/>
      <c r="AD167" s="2688"/>
      <c r="AE167" s="2688"/>
      <c r="AF167" s="2688"/>
      <c r="AG167" s="2688"/>
      <c r="AH167" s="2688"/>
      <c r="AI167" s="2837"/>
      <c r="AJ167" s="2771">
        <v>2020</v>
      </c>
      <c r="AK167" s="2688"/>
      <c r="AL167" s="2688"/>
      <c r="AM167" s="2688"/>
      <c r="AN167" s="2688"/>
      <c r="AO167" s="2688"/>
      <c r="AP167" s="2688"/>
      <c r="AQ167" s="2837"/>
      <c r="AR167" s="2771">
        <v>2019</v>
      </c>
      <c r="AS167" s="2688"/>
      <c r="AT167" s="2688"/>
      <c r="AU167" s="2688"/>
      <c r="AV167" s="2688"/>
      <c r="AW167" s="2688"/>
      <c r="AX167" s="2688"/>
      <c r="AY167" s="2837"/>
      <c r="AZ167" s="2690">
        <v>2018</v>
      </c>
      <c r="BA167" s="2688"/>
      <c r="BB167" s="2688"/>
      <c r="BC167" s="2688"/>
      <c r="BD167" s="2688"/>
      <c r="BE167" s="2688"/>
      <c r="BF167" s="2688"/>
      <c r="BG167" s="2838"/>
    </row>
    <row r="168" spans="1:59" s="6" customFormat="1" ht="45.5" customHeight="1" x14ac:dyDescent="0.35">
      <c r="A168" s="63" t="s">
        <v>401</v>
      </c>
      <c r="B168" s="273" t="s">
        <v>402</v>
      </c>
      <c r="C168" s="273" t="s">
        <v>403</v>
      </c>
      <c r="D168" s="212" t="s">
        <v>404</v>
      </c>
      <c r="E168" s="213" t="s">
        <v>405</v>
      </c>
      <c r="F168" s="213" t="s">
        <v>406</v>
      </c>
      <c r="G168" s="213" t="s">
        <v>407</v>
      </c>
      <c r="H168" s="214" t="s">
        <v>461</v>
      </c>
      <c r="I168" s="215" t="s">
        <v>370</v>
      </c>
      <c r="J168" s="216" t="s">
        <v>371</v>
      </c>
      <c r="K168" s="471" t="s">
        <v>372</v>
      </c>
      <c r="L168" s="212" t="s">
        <v>404</v>
      </c>
      <c r="M168" s="213" t="s">
        <v>405</v>
      </c>
      <c r="N168" s="213" t="s">
        <v>406</v>
      </c>
      <c r="O168" s="213" t="s">
        <v>407</v>
      </c>
      <c r="P168" s="214" t="s">
        <v>461</v>
      </c>
      <c r="Q168" s="215" t="s">
        <v>370</v>
      </c>
      <c r="R168" s="216" t="s">
        <v>371</v>
      </c>
      <c r="S168" s="471" t="s">
        <v>372</v>
      </c>
      <c r="T168" s="212" t="s">
        <v>404</v>
      </c>
      <c r="U168" s="213" t="s">
        <v>405</v>
      </c>
      <c r="V168" s="213" t="s">
        <v>406</v>
      </c>
      <c r="W168" s="213" t="s">
        <v>407</v>
      </c>
      <c r="X168" s="214" t="s">
        <v>461</v>
      </c>
      <c r="Y168" s="215" t="s">
        <v>370</v>
      </c>
      <c r="Z168" s="216" t="s">
        <v>371</v>
      </c>
      <c r="AA168" s="471" t="s">
        <v>372</v>
      </c>
      <c r="AB168" s="212" t="s">
        <v>404</v>
      </c>
      <c r="AC168" s="213" t="s">
        <v>405</v>
      </c>
      <c r="AD168" s="213" t="s">
        <v>406</v>
      </c>
      <c r="AE168" s="213" t="s">
        <v>407</v>
      </c>
      <c r="AF168" s="214" t="s">
        <v>461</v>
      </c>
      <c r="AG168" s="215" t="s">
        <v>370</v>
      </c>
      <c r="AH168" s="216" t="s">
        <v>371</v>
      </c>
      <c r="AI168" s="471" t="s">
        <v>372</v>
      </c>
      <c r="AJ168" s="212" t="s">
        <v>404</v>
      </c>
      <c r="AK168" s="213" t="s">
        <v>405</v>
      </c>
      <c r="AL168" s="213" t="s">
        <v>406</v>
      </c>
      <c r="AM168" s="213" t="s">
        <v>407</v>
      </c>
      <c r="AN168" s="214" t="s">
        <v>461</v>
      </c>
      <c r="AO168" s="215" t="s">
        <v>370</v>
      </c>
      <c r="AP168" s="216" t="s">
        <v>371</v>
      </c>
      <c r="AQ168" s="471" t="s">
        <v>372</v>
      </c>
      <c r="AR168" s="212" t="s">
        <v>404</v>
      </c>
      <c r="AS168" s="213" t="s">
        <v>405</v>
      </c>
      <c r="AT168" s="213" t="s">
        <v>406</v>
      </c>
      <c r="AU168" s="213" t="s">
        <v>407</v>
      </c>
      <c r="AV168" s="214" t="s">
        <v>461</v>
      </c>
      <c r="AW168" s="215" t="s">
        <v>370</v>
      </c>
      <c r="AX168" s="216" t="s">
        <v>371</v>
      </c>
      <c r="AY168" s="471" t="s">
        <v>372</v>
      </c>
      <c r="AZ168" s="414" t="s">
        <v>404</v>
      </c>
      <c r="BA168" s="213" t="s">
        <v>405</v>
      </c>
      <c r="BB168" s="213" t="s">
        <v>406</v>
      </c>
      <c r="BC168" s="213" t="s">
        <v>407</v>
      </c>
      <c r="BD168" s="214" t="s">
        <v>461</v>
      </c>
      <c r="BE168" s="215" t="s">
        <v>370</v>
      </c>
      <c r="BF168" s="216" t="s">
        <v>371</v>
      </c>
      <c r="BG168" s="217" t="s">
        <v>372</v>
      </c>
    </row>
    <row r="169" spans="1:59" s="6" customFormat="1" ht="17" x14ac:dyDescent="0.35">
      <c r="A169" s="2821" t="s">
        <v>646</v>
      </c>
      <c r="B169" s="2821"/>
      <c r="C169" s="2821"/>
      <c r="D169" s="459"/>
      <c r="E169" s="892"/>
      <c r="F169" s="460"/>
      <c r="G169" s="460"/>
      <c r="H169" s="461"/>
      <c r="I169" s="462"/>
      <c r="J169" s="463"/>
      <c r="K169" s="464"/>
      <c r="L169" s="459"/>
      <c r="M169" s="892"/>
      <c r="N169" s="460"/>
      <c r="O169" s="460"/>
      <c r="P169" s="461"/>
      <c r="Q169" s="462"/>
      <c r="R169" s="463"/>
      <c r="S169" s="464"/>
      <c r="T169" s="459"/>
      <c r="U169" s="460"/>
      <c r="V169" s="460"/>
      <c r="W169" s="460"/>
      <c r="X169" s="461"/>
      <c r="Y169" s="462"/>
      <c r="Z169" s="463"/>
      <c r="AA169" s="464"/>
      <c r="AB169" s="459"/>
      <c r="AC169" s="460"/>
      <c r="AD169" s="460"/>
      <c r="AE169" s="460"/>
      <c r="AF169" s="461"/>
      <c r="AG169" s="462"/>
      <c r="AH169" s="463"/>
      <c r="AI169" s="464"/>
      <c r="AJ169" s="459"/>
      <c r="AK169" s="460"/>
      <c r="AL169" s="460"/>
      <c r="AM169" s="460"/>
      <c r="AN169" s="461"/>
      <c r="AO169" s="462"/>
      <c r="AP169" s="463"/>
      <c r="AQ169" s="464"/>
      <c r="AR169" s="459"/>
      <c r="AS169" s="460"/>
      <c r="AT169" s="460"/>
      <c r="AU169" s="460"/>
      <c r="AV169" s="461"/>
      <c r="AW169" s="462"/>
      <c r="AX169" s="463"/>
      <c r="AY169" s="464"/>
      <c r="AZ169" s="465"/>
      <c r="BA169" s="460"/>
      <c r="BB169" s="460"/>
      <c r="BC169" s="460"/>
      <c r="BD169" s="461"/>
      <c r="BE169" s="462"/>
      <c r="BF169" s="463"/>
      <c r="BG169" s="466"/>
    </row>
    <row r="170" spans="1:59" s="6" customFormat="1" x14ac:dyDescent="0.35">
      <c r="A170" s="2770" t="s">
        <v>647</v>
      </c>
      <c r="B170" s="2770"/>
      <c r="C170" s="2770"/>
      <c r="D170" s="490"/>
      <c r="E170" s="891"/>
      <c r="F170" s="491"/>
      <c r="G170" s="491"/>
      <c r="H170" s="492"/>
      <c r="I170" s="164"/>
      <c r="J170" s="148"/>
      <c r="K170" s="157"/>
      <c r="L170" s="490"/>
      <c r="M170" s="891"/>
      <c r="N170" s="491"/>
      <c r="O170" s="491"/>
      <c r="P170" s="492"/>
      <c r="Q170" s="164"/>
      <c r="R170" s="148"/>
      <c r="S170" s="157"/>
      <c r="T170" s="490"/>
      <c r="U170" s="491"/>
      <c r="V170" s="491"/>
      <c r="W170" s="491"/>
      <c r="X170" s="492"/>
      <c r="Y170" s="164"/>
      <c r="Z170" s="148"/>
      <c r="AA170" s="157"/>
      <c r="AB170" s="122"/>
      <c r="AC170" s="123"/>
      <c r="AD170" s="123"/>
      <c r="AE170" s="123"/>
      <c r="AF170" s="124"/>
      <c r="AG170" s="164"/>
      <c r="AH170" s="148"/>
      <c r="AI170" s="157"/>
      <c r="AJ170" s="122"/>
      <c r="AK170" s="123"/>
      <c r="AL170" s="123"/>
      <c r="AM170" s="123"/>
      <c r="AN170" s="124"/>
      <c r="AO170" s="164"/>
      <c r="AP170" s="148"/>
      <c r="AQ170" s="157"/>
      <c r="AR170" s="122"/>
      <c r="AS170" s="123"/>
      <c r="AT170" s="123"/>
      <c r="AU170" s="123"/>
      <c r="AV170" s="124"/>
      <c r="AW170" s="164"/>
      <c r="AX170" s="148"/>
      <c r="AY170" s="157"/>
      <c r="AZ170" s="282"/>
      <c r="BA170" s="123"/>
      <c r="BB170" s="123"/>
      <c r="BC170" s="123"/>
      <c r="BD170" s="124"/>
      <c r="BE170" s="164"/>
      <c r="BF170" s="148"/>
      <c r="BG170" s="56"/>
    </row>
    <row r="171" spans="1:59" s="6" customFormat="1" x14ac:dyDescent="0.35">
      <c r="A171" s="29" t="s">
        <v>552</v>
      </c>
      <c r="B171" s="61" t="s">
        <v>648</v>
      </c>
      <c r="C171" s="6" t="s">
        <v>649</v>
      </c>
      <c r="D171" s="369">
        <v>1.3157894736842105E-2</v>
      </c>
      <c r="E171" s="370">
        <v>1.5274143491754396E-2</v>
      </c>
      <c r="F171" s="370">
        <v>1.6453441295546562E-2</v>
      </c>
      <c r="G171" s="382">
        <v>1.9911703757095237E-2</v>
      </c>
      <c r="H171" s="1467">
        <v>1.4352746342809827E-2</v>
      </c>
      <c r="I171" s="310">
        <v>1.6012922262922263E-2</v>
      </c>
      <c r="J171" s="1467">
        <v>1.5699999999999999E-2</v>
      </c>
      <c r="K171" s="2335">
        <v>1.5971606033717833E-2</v>
      </c>
      <c r="L171" s="369">
        <v>1.4040963545021256E-2</v>
      </c>
      <c r="M171" s="370">
        <v>1.5883329723485669E-2</v>
      </c>
      <c r="N171" s="370">
        <v>1.3286270853451432E-2</v>
      </c>
      <c r="O171" s="382">
        <v>1.8957345971563979E-2</v>
      </c>
      <c r="P171" s="1467">
        <v>1.0773130544993662E-2</v>
      </c>
      <c r="Q171" s="310">
        <v>1.4321979827050217E-2</v>
      </c>
      <c r="R171" s="311">
        <v>1.4279801292311737E-2</v>
      </c>
      <c r="S171" s="303">
        <v>1.4314137687644113E-2</v>
      </c>
      <c r="T171" s="369">
        <v>1.324763903462749E-2</v>
      </c>
      <c r="U171" s="370">
        <v>1.3488227038827382E-2</v>
      </c>
      <c r="V171" s="370">
        <v>1.2010660759406043E-2</v>
      </c>
      <c r="W171" s="370">
        <v>1.310641627543036E-2</v>
      </c>
      <c r="X171" s="311">
        <v>1.0975834716841911E-2</v>
      </c>
      <c r="Y171" s="310">
        <v>1.2999999999999999E-2</v>
      </c>
      <c r="Z171" s="311">
        <v>1.2749999999999999E-2</v>
      </c>
      <c r="AA171" s="303">
        <v>1.2952328267966341E-2</v>
      </c>
      <c r="AB171" s="369">
        <v>1.0852713178294573E-2</v>
      </c>
      <c r="AC171" s="370">
        <v>1.2770137524557957E-2</v>
      </c>
      <c r="AD171" s="370">
        <v>1.1955593509820665E-2</v>
      </c>
      <c r="AE171" s="370">
        <v>1.3205282112845138E-2</v>
      </c>
      <c r="AF171" s="311">
        <v>1.0940919037199124E-2</v>
      </c>
      <c r="AG171" s="310">
        <v>1.1995827538247567E-2</v>
      </c>
      <c r="AH171" s="311">
        <v>1.0999999999999999E-2</v>
      </c>
      <c r="AI171" s="1890">
        <v>1.1802531329162343E-2</v>
      </c>
      <c r="AJ171" s="369">
        <v>1.0103926096997689E-2</v>
      </c>
      <c r="AK171" s="370">
        <v>9.9140200035093863E-3</v>
      </c>
      <c r="AL171" s="370">
        <v>7.2760526420420661E-3</v>
      </c>
      <c r="AM171" s="370">
        <v>8.2983193277310924E-3</v>
      </c>
      <c r="AN171" s="311">
        <v>9.7274479214462702E-3</v>
      </c>
      <c r="AO171" s="310">
        <v>1.2E-2</v>
      </c>
      <c r="AP171" s="311">
        <v>1.0355029585798817E-2</v>
      </c>
      <c r="AQ171" s="302">
        <v>8.9742629621308578E-3</v>
      </c>
      <c r="AR171" s="360"/>
      <c r="AS171" s="361"/>
      <c r="AT171" s="361"/>
      <c r="AU171" s="361"/>
      <c r="AV171" s="362"/>
      <c r="AW171" s="310">
        <v>5.0000000000000001E-3</v>
      </c>
      <c r="AX171" s="311">
        <v>0.01</v>
      </c>
      <c r="AY171" s="1890">
        <v>6.0669994862901522E-3</v>
      </c>
      <c r="AZ171" s="368"/>
      <c r="BA171" s="361"/>
      <c r="BB171" s="361"/>
      <c r="BC171" s="361"/>
      <c r="BD171" s="362"/>
      <c r="BE171" s="310">
        <v>1E-3</v>
      </c>
      <c r="BF171" s="1888">
        <v>0</v>
      </c>
      <c r="BG171" s="1889">
        <v>7.885493727886779E-4</v>
      </c>
    </row>
    <row r="172" spans="1:59" s="6" customFormat="1" x14ac:dyDescent="0.35">
      <c r="A172" s="29" t="s">
        <v>552</v>
      </c>
      <c r="B172" s="61" t="s">
        <v>648</v>
      </c>
      <c r="C172" s="1005" t="s">
        <v>1907</v>
      </c>
      <c r="D172" s="369">
        <v>1.7177914110429401E-2</v>
      </c>
      <c r="E172" s="370">
        <v>1.8579960185799601E-2</v>
      </c>
      <c r="F172" s="370">
        <v>2.0984357115604733E-2</v>
      </c>
      <c r="G172" s="382">
        <v>2.1505376344086023E-2</v>
      </c>
      <c r="H172" s="1467">
        <v>2.2128556375131718E-2</v>
      </c>
      <c r="I172" s="310">
        <v>2.0228671943711522E-2</v>
      </c>
      <c r="J172" s="1467">
        <v>1.5710919088766692E-2</v>
      </c>
      <c r="K172" s="2335">
        <v>1.9518221124150709E-2</v>
      </c>
      <c r="L172" s="2587">
        <v>1.3333333333333334E-2</v>
      </c>
      <c r="M172" s="382">
        <v>1.65016501650165E-2</v>
      </c>
      <c r="N172" s="382">
        <v>1.3451191391237509E-2</v>
      </c>
      <c r="O172" s="382">
        <v>2.0021074815595362E-2</v>
      </c>
      <c r="P172" s="1467">
        <v>1.0775862068965518E-2</v>
      </c>
      <c r="Q172" s="2588">
        <v>1.4608859566446749E-2</v>
      </c>
      <c r="R172" s="1467">
        <f>22/1371</f>
        <v>1.6046681254558718E-2</v>
      </c>
      <c r="S172" s="2335">
        <f>115/7737</f>
        <v>1.486364223859377E-2</v>
      </c>
      <c r="T172" s="1019"/>
      <c r="U172" s="1020"/>
      <c r="V172" s="1020"/>
      <c r="W172" s="1020"/>
      <c r="X172" s="1023"/>
      <c r="Y172" s="1022"/>
      <c r="Z172" s="1023"/>
      <c r="AA172" s="552"/>
      <c r="AB172" s="1019"/>
      <c r="AC172" s="1020"/>
      <c r="AD172" s="1020"/>
      <c r="AE172" s="1020"/>
      <c r="AF172" s="1023"/>
      <c r="AG172" s="1022"/>
      <c r="AH172" s="1023"/>
      <c r="AI172" s="2519"/>
      <c r="AJ172" s="1019"/>
      <c r="AK172" s="1020"/>
      <c r="AL172" s="1020"/>
      <c r="AM172" s="1020"/>
      <c r="AN172" s="1023"/>
      <c r="AO172" s="1022"/>
      <c r="AP172" s="1023"/>
      <c r="AQ172" s="1024"/>
      <c r="AR172" s="360"/>
      <c r="AS172" s="361"/>
      <c r="AT172" s="361"/>
      <c r="AU172" s="361"/>
      <c r="AV172" s="362"/>
      <c r="AW172" s="1022"/>
      <c r="AX172" s="1023"/>
      <c r="AY172" s="2519"/>
      <c r="AZ172" s="368"/>
      <c r="BA172" s="361"/>
      <c r="BB172" s="361"/>
      <c r="BC172" s="361"/>
      <c r="BD172" s="362"/>
      <c r="BE172" s="1022"/>
      <c r="BF172" s="2520"/>
      <c r="BG172" s="553"/>
    </row>
    <row r="173" spans="1:59" s="438" customFormat="1" x14ac:dyDescent="0.35">
      <c r="A173" s="29" t="s">
        <v>552</v>
      </c>
      <c r="B173" s="61" t="s">
        <v>650</v>
      </c>
      <c r="C173" s="6" t="s">
        <v>649</v>
      </c>
      <c r="D173" s="369">
        <v>5.2631578947368432E-2</v>
      </c>
      <c r="E173" s="370">
        <v>1.8438507880484394E-2</v>
      </c>
      <c r="F173" s="370">
        <v>1.1141700404858299E-2</v>
      </c>
      <c r="G173" s="382">
        <v>1.4145418506171726E-2</v>
      </c>
      <c r="H173" s="1467">
        <v>1.3064679363326901E-2</v>
      </c>
      <c r="I173" s="310">
        <v>1.8073361823361819E-2</v>
      </c>
      <c r="J173" s="1467">
        <v>0.1429332863058593</v>
      </c>
      <c r="K173" s="2335">
        <v>3.934703983504876E-2</v>
      </c>
      <c r="L173" s="369">
        <v>6.1702949890506245E-2</v>
      </c>
      <c r="M173" s="370">
        <v>1.6186556927297667E-2</v>
      </c>
      <c r="N173" s="370">
        <v>9.923079484532648E-3</v>
      </c>
      <c r="O173" s="382">
        <v>1.3671162960262486E-2</v>
      </c>
      <c r="P173" s="1467">
        <v>1.3489045808437444E-2</v>
      </c>
      <c r="Q173" s="310">
        <v>1.7650652294910606E-2</v>
      </c>
      <c r="R173" s="311">
        <v>0.13217519512964074</v>
      </c>
      <c r="S173" s="552"/>
      <c r="T173" s="369">
        <v>7.0565283091242645E-2</v>
      </c>
      <c r="U173" s="370">
        <v>8.554783732575592E-3</v>
      </c>
      <c r="V173" s="370">
        <v>8.0914658463016043E-3</v>
      </c>
      <c r="W173" s="370">
        <v>1.0338735146341453E-2</v>
      </c>
      <c r="X173" s="311">
        <v>1.0144325995651699E-2</v>
      </c>
      <c r="Y173" s="310">
        <v>2.1538918762422598E-2</v>
      </c>
      <c r="Z173" s="311">
        <v>0.12226609959382199</v>
      </c>
      <c r="AA173" s="552"/>
      <c r="AB173" s="369">
        <v>6.9767441860465115E-2</v>
      </c>
      <c r="AC173" s="370">
        <v>7.8585461689587421E-3</v>
      </c>
      <c r="AD173" s="370">
        <v>7.2587532023911184E-3</v>
      </c>
      <c r="AE173" s="370">
        <v>1.0804321728691477E-2</v>
      </c>
      <c r="AF173" s="311">
        <v>8.7527352297592995E-3</v>
      </c>
      <c r="AG173" s="310">
        <v>1.5125173852573018E-2</v>
      </c>
      <c r="AH173" s="311">
        <v>0.11601796407185629</v>
      </c>
      <c r="AI173" s="552"/>
      <c r="AJ173" s="369">
        <v>4.7777136258660501E-2</v>
      </c>
      <c r="AK173" s="370">
        <v>8.8612037199508678E-3</v>
      </c>
      <c r="AL173" s="370">
        <v>3.0615084887280829E-3</v>
      </c>
      <c r="AM173" s="370">
        <v>1.1449579831932774E-2</v>
      </c>
      <c r="AN173" s="311">
        <v>1.0186289804533358E-2</v>
      </c>
      <c r="AO173" s="310">
        <v>1.1409522020847029E-2</v>
      </c>
      <c r="AP173" s="311">
        <v>0.10355029585798817</v>
      </c>
      <c r="AQ173" s="302">
        <v>3.0068149479517716E-2</v>
      </c>
      <c r="AR173" s="360"/>
      <c r="AS173" s="361"/>
      <c r="AT173" s="361"/>
      <c r="AU173" s="361"/>
      <c r="AV173" s="362"/>
      <c r="AW173" s="310">
        <v>1.0999999999999999E-2</v>
      </c>
      <c r="AX173" s="311">
        <v>0.1</v>
      </c>
      <c r="AY173" s="552"/>
      <c r="AZ173" s="368"/>
      <c r="BA173" s="361"/>
      <c r="BB173" s="361"/>
      <c r="BC173" s="361"/>
      <c r="BD173" s="362"/>
      <c r="BE173" s="310">
        <v>0.01</v>
      </c>
      <c r="BF173" s="311">
        <v>0.11</v>
      </c>
      <c r="BG173" s="553"/>
    </row>
    <row r="174" spans="1:59" s="6" customFormat="1" x14ac:dyDescent="0.35">
      <c r="A174" s="2770" t="s">
        <v>651</v>
      </c>
      <c r="B174" s="2770"/>
      <c r="C174" s="2770"/>
      <c r="D174" s="122"/>
      <c r="E174" s="123"/>
      <c r="F174" s="123"/>
      <c r="G174" s="123"/>
      <c r="H174" s="124"/>
      <c r="I174" s="164"/>
      <c r="J174" s="148"/>
      <c r="K174" s="157"/>
      <c r="L174" s="122"/>
      <c r="M174" s="123"/>
      <c r="N174" s="123"/>
      <c r="O174" s="123"/>
      <c r="P174" s="124"/>
      <c r="Q174" s="164"/>
      <c r="R174" s="148"/>
      <c r="S174" s="157"/>
      <c r="T174" s="490"/>
      <c r="U174" s="491"/>
      <c r="V174" s="491"/>
      <c r="W174" s="491"/>
      <c r="X174" s="492"/>
      <c r="Y174" s="164"/>
      <c r="Z174" s="148"/>
      <c r="AA174" s="157"/>
      <c r="AB174" s="122"/>
      <c r="AC174" s="123"/>
      <c r="AD174" s="123"/>
      <c r="AE174" s="123"/>
      <c r="AF174" s="124"/>
      <c r="AG174" s="164"/>
      <c r="AH174" s="148"/>
      <c r="AI174" s="157"/>
      <c r="AJ174" s="122"/>
      <c r="AK174" s="123"/>
      <c r="AL174" s="123"/>
      <c r="AM174" s="123"/>
      <c r="AN174" s="124"/>
      <c r="AO174" s="164"/>
      <c r="AP174" s="148"/>
      <c r="AQ174" s="157"/>
      <c r="AR174" s="122"/>
      <c r="AS174" s="123"/>
      <c r="AT174" s="123"/>
      <c r="AU174" s="123"/>
      <c r="AV174" s="124"/>
      <c r="AW174" s="164"/>
      <c r="AX174" s="148"/>
      <c r="AY174" s="157"/>
      <c r="AZ174" s="282"/>
      <c r="BA174" s="123"/>
      <c r="BB174" s="123"/>
      <c r="BC174" s="123"/>
      <c r="BD174" s="124"/>
      <c r="BE174" s="164"/>
      <c r="BF174" s="148"/>
      <c r="BG174" s="56"/>
    </row>
    <row r="175" spans="1:59" s="6" customFormat="1" ht="20.149999999999999" customHeight="1" x14ac:dyDescent="0.35">
      <c r="A175" s="2829" t="s">
        <v>333</v>
      </c>
      <c r="B175" s="5" t="s">
        <v>483</v>
      </c>
      <c r="C175" s="5" t="s">
        <v>652</v>
      </c>
      <c r="D175" s="125">
        <v>4</v>
      </c>
      <c r="E175" s="141">
        <v>754.5</v>
      </c>
      <c r="F175" s="141">
        <v>1800.9166666666667</v>
      </c>
      <c r="G175" s="141">
        <v>667.75</v>
      </c>
      <c r="H175" s="142">
        <v>626.75</v>
      </c>
      <c r="I175" s="165">
        <v>3853.916666666667</v>
      </c>
      <c r="J175" s="172">
        <v>979</v>
      </c>
      <c r="K175" s="158">
        <v>4832.916666666667</v>
      </c>
      <c r="L175" s="125">
        <v>4</v>
      </c>
      <c r="M175" s="141">
        <v>622.41666666666663</v>
      </c>
      <c r="N175" s="141">
        <v>1755.8333333333333</v>
      </c>
      <c r="O175" s="141">
        <v>669.41666666666663</v>
      </c>
      <c r="P175" s="142">
        <v>630.5</v>
      </c>
      <c r="Q175" s="165">
        <v>3682.1666666666665</v>
      </c>
      <c r="R175" s="149">
        <v>1041.1666666666667</v>
      </c>
      <c r="S175" s="158">
        <v>4723.333333333333</v>
      </c>
      <c r="T175" s="125">
        <v>4</v>
      </c>
      <c r="U175" s="126">
        <v>602.83333333333337</v>
      </c>
      <c r="V175" s="126">
        <v>1738.5</v>
      </c>
      <c r="W175" s="126">
        <v>622</v>
      </c>
      <c r="X175" s="127">
        <v>625.41666666666663</v>
      </c>
      <c r="Y175" s="165">
        <v>3592.75</v>
      </c>
      <c r="Z175" s="149">
        <v>1037.8333333333333</v>
      </c>
      <c r="AA175" s="158">
        <v>4630.583333333333</v>
      </c>
      <c r="AB175" s="125">
        <v>4.25</v>
      </c>
      <c r="AC175" s="126">
        <v>559.41666666666663</v>
      </c>
      <c r="AD175" s="126">
        <v>1660</v>
      </c>
      <c r="AE175" s="126">
        <v>591.83333333333337</v>
      </c>
      <c r="AF175" s="127">
        <v>653.41666666666663</v>
      </c>
      <c r="AG175" s="165">
        <v>3468.9166666666665</v>
      </c>
      <c r="AH175" s="149">
        <v>1002</v>
      </c>
      <c r="AI175" s="158">
        <v>4470.9166666666661</v>
      </c>
      <c r="AJ175" s="125">
        <v>7.75</v>
      </c>
      <c r="AK175" s="126">
        <v>547.08333333333337</v>
      </c>
      <c r="AL175" s="126">
        <v>1577.1666666666667</v>
      </c>
      <c r="AM175" s="126">
        <v>589.5</v>
      </c>
      <c r="AN175" s="127">
        <v>665.08333333333337</v>
      </c>
      <c r="AO175" s="165">
        <v>3386.5833333333335</v>
      </c>
      <c r="AP175" s="149">
        <v>1006</v>
      </c>
      <c r="AQ175" s="158">
        <v>4392.5833333333339</v>
      </c>
      <c r="AR175" s="125">
        <v>8.0833333333333339</v>
      </c>
      <c r="AS175" s="126">
        <v>538.08333333333337</v>
      </c>
      <c r="AT175" s="126">
        <v>1510.75</v>
      </c>
      <c r="AU175" s="126">
        <v>604.91666666666663</v>
      </c>
      <c r="AV175" s="127">
        <v>652.25</v>
      </c>
      <c r="AW175" s="165">
        <v>3314.0833333333335</v>
      </c>
      <c r="AX175" s="149">
        <v>1049</v>
      </c>
      <c r="AY175" s="305"/>
      <c r="AZ175" s="364">
        <v>9.3333333333333339</v>
      </c>
      <c r="BA175" s="126">
        <v>555.58333333333337</v>
      </c>
      <c r="BB175" s="126">
        <v>1529.3333333333333</v>
      </c>
      <c r="BC175" s="126">
        <v>593.83333333333337</v>
      </c>
      <c r="BD175" s="127">
        <v>659.75</v>
      </c>
      <c r="BE175" s="165">
        <v>3347.8333333333335</v>
      </c>
      <c r="BF175" s="149">
        <v>1046.75</v>
      </c>
      <c r="BG175" s="13">
        <v>4394.5833333333339</v>
      </c>
    </row>
    <row r="176" spans="1:59" s="6" customFormat="1" x14ac:dyDescent="0.35">
      <c r="A176" s="2829"/>
      <c r="B176" s="6" t="s">
        <v>582</v>
      </c>
      <c r="C176" s="48" t="s">
        <v>585</v>
      </c>
      <c r="D176" s="221">
        <v>0</v>
      </c>
      <c r="E176" s="359">
        <v>0.27612105146896398</v>
      </c>
      <c r="F176" s="359">
        <v>0.22312711119337372</v>
      </c>
      <c r="G176" s="359">
        <v>0.16573068763259705</v>
      </c>
      <c r="H176" s="294">
        <v>0.11288392500997207</v>
      </c>
      <c r="I176" s="230">
        <v>0.20539710683936258</v>
      </c>
      <c r="J176" s="294">
        <v>0.21</v>
      </c>
      <c r="K176" s="229">
        <v>0.20687990343995172</v>
      </c>
      <c r="L176" s="221">
        <v>0</v>
      </c>
      <c r="M176" s="359">
        <v>0.2012317579327888</v>
      </c>
      <c r="N176" s="359">
        <v>0.19183673469387752</v>
      </c>
      <c r="O176" s="359">
        <v>0.13133325034233778</v>
      </c>
      <c r="P176" s="294">
        <v>7.2825799629923305E-2</v>
      </c>
      <c r="Q176" s="230">
        <v>0.16183859140904355</v>
      </c>
      <c r="R176" s="223">
        <v>0.1744</v>
      </c>
      <c r="S176" s="229">
        <v>0.16460750882145375</v>
      </c>
      <c r="T176" s="221">
        <v>0</v>
      </c>
      <c r="U176" s="222">
        <v>0.17093608816104833</v>
      </c>
      <c r="V176" s="222">
        <v>0.16116941000953605</v>
      </c>
      <c r="W176" s="222">
        <v>8.5593282230329124E-2</v>
      </c>
      <c r="X176" s="223">
        <v>5.9481952062080873E-2</v>
      </c>
      <c r="Y176" s="230">
        <v>9.5436146492598878E-2</v>
      </c>
      <c r="Z176" s="223">
        <v>0.13629144686448039</v>
      </c>
      <c r="AA176" s="229">
        <v>0.10459287460157386</v>
      </c>
      <c r="AB176" s="221">
        <v>0.23529411764705882</v>
      </c>
      <c r="AC176" s="222">
        <v>0.13093996722776702</v>
      </c>
      <c r="AD176" s="222">
        <v>0.13614457831325302</v>
      </c>
      <c r="AE176" s="222">
        <v>6.0123908758096312E-2</v>
      </c>
      <c r="AF176" s="223">
        <v>5.7135569442673138E-2</v>
      </c>
      <c r="AG176" s="230">
        <v>0.10757441083911884</v>
      </c>
      <c r="AH176" s="223">
        <v>0.10079840319361277</v>
      </c>
      <c r="AI176" s="229">
        <v>0.10605580511080875</v>
      </c>
      <c r="AJ176" s="221">
        <v>0.12903225806451613</v>
      </c>
      <c r="AK176" s="222">
        <v>8.0426504188880421E-2</v>
      </c>
      <c r="AL176" s="222">
        <v>9.3680650956356332E-2</v>
      </c>
      <c r="AM176" s="222">
        <v>5.2586938083121287E-2</v>
      </c>
      <c r="AN176" s="223">
        <v>2.8693146222277907E-2</v>
      </c>
      <c r="AO176" s="230">
        <v>7.1704520288392928E-2</v>
      </c>
      <c r="AP176" s="223">
        <v>6.560636182902585E-2</v>
      </c>
      <c r="AQ176" s="229">
        <v>7.0307905370795468E-2</v>
      </c>
      <c r="AR176" s="221">
        <v>0.134020618556701</v>
      </c>
      <c r="AS176" s="222">
        <v>6.0554437045067369E-2</v>
      </c>
      <c r="AT176" s="222">
        <v>6.6578410281868824E-2</v>
      </c>
      <c r="AU176" s="222">
        <v>4.4496487119437947E-2</v>
      </c>
      <c r="AV176" s="223">
        <v>1.7503513478983008E-2</v>
      </c>
      <c r="AW176" s="230">
        <v>5.207573738338906E-2</v>
      </c>
      <c r="AX176" s="223">
        <v>6.0057197330791227E-2</v>
      </c>
      <c r="AY176" s="305"/>
      <c r="AZ176" s="366">
        <v>0.16964285714285712</v>
      </c>
      <c r="BA176" s="222">
        <v>5.2947352632368383E-2</v>
      </c>
      <c r="BB176" s="222">
        <v>6.9474716652136004E-2</v>
      </c>
      <c r="BC176" s="222">
        <v>3.4661801852371596E-2</v>
      </c>
      <c r="BD176" s="223">
        <v>1.0862700517872931E-2</v>
      </c>
      <c r="BE176" s="230">
        <v>4.9285607606909941E-2</v>
      </c>
      <c r="BF176" s="223">
        <v>3.8930021495103891E-2</v>
      </c>
      <c r="BG176" s="30">
        <v>4.6819000663695834E-2</v>
      </c>
    </row>
    <row r="177" spans="1:59" s="6" customFormat="1" x14ac:dyDescent="0.35">
      <c r="A177" s="2820"/>
      <c r="B177" s="478" t="s">
        <v>586</v>
      </c>
      <c r="C177" s="59" t="s">
        <v>589</v>
      </c>
      <c r="D177" s="1256">
        <v>1</v>
      </c>
      <c r="E177" s="1452">
        <v>0.72387894853103596</v>
      </c>
      <c r="F177" s="1452">
        <v>0.7768728888066263</v>
      </c>
      <c r="G177" s="1452">
        <v>0.83426931236740298</v>
      </c>
      <c r="H177" s="1453">
        <v>0.88711607499002798</v>
      </c>
      <c r="I177" s="1257">
        <v>0.79460289316063748</v>
      </c>
      <c r="J177" s="1453">
        <v>0.79</v>
      </c>
      <c r="K177" s="1277">
        <v>0.79312009656004823</v>
      </c>
      <c r="L177" s="1256">
        <v>1</v>
      </c>
      <c r="M177" s="1452">
        <v>0.7987682420672112</v>
      </c>
      <c r="N177" s="1452">
        <v>0.80816326530612248</v>
      </c>
      <c r="O177" s="1452">
        <v>0.86866674965766222</v>
      </c>
      <c r="P177" s="1453">
        <v>0.9271742003700767</v>
      </c>
      <c r="Q177" s="1257">
        <v>0.83816140859095645</v>
      </c>
      <c r="R177" s="1238">
        <v>0.8256</v>
      </c>
      <c r="S177" s="1277">
        <v>0.8353924911785463</v>
      </c>
      <c r="T177" s="1256">
        <v>1</v>
      </c>
      <c r="U177" s="1235">
        <v>0.82906391183895145</v>
      </c>
      <c r="V177" s="1235">
        <v>0.83883058999046389</v>
      </c>
      <c r="W177" s="1235">
        <v>0.91440671776967086</v>
      </c>
      <c r="X177" s="1238">
        <v>0.94051804793791893</v>
      </c>
      <c r="Y177" s="1257">
        <v>0.90456385350740098</v>
      </c>
      <c r="Z177" s="1238">
        <v>0.86370855313551953</v>
      </c>
      <c r="AA177" s="1277">
        <v>0.89540712539842604</v>
      </c>
      <c r="AB177" s="1256">
        <v>0.76470588235294112</v>
      </c>
      <c r="AC177" s="1235">
        <v>0.86906003277223298</v>
      </c>
      <c r="AD177" s="1235">
        <v>0.863855421686747</v>
      </c>
      <c r="AE177" s="1235">
        <v>0.93987609124190374</v>
      </c>
      <c r="AF177" s="1238">
        <v>0.94286443055732683</v>
      </c>
      <c r="AG177" s="1257">
        <v>0.89242558916088122</v>
      </c>
      <c r="AH177" s="1238">
        <v>0.89920159680638723</v>
      </c>
      <c r="AI177" s="1277">
        <v>0.8939441948891913</v>
      </c>
      <c r="AJ177" s="1256">
        <v>0.87096774193548387</v>
      </c>
      <c r="AK177" s="1235">
        <v>0.91957349581111958</v>
      </c>
      <c r="AL177" s="1235">
        <v>0.90631934904364364</v>
      </c>
      <c r="AM177" s="1235">
        <v>0.94741306191687868</v>
      </c>
      <c r="AN177" s="1238">
        <v>0.97130685377772208</v>
      </c>
      <c r="AO177" s="1257">
        <v>0.92829547971160709</v>
      </c>
      <c r="AP177" s="1238">
        <v>0.93439363817097409</v>
      </c>
      <c r="AQ177" s="1277">
        <v>0.92969209462920455</v>
      </c>
      <c r="AR177" s="1256">
        <v>0.865979381443299</v>
      </c>
      <c r="AS177" s="1235">
        <v>0.93944556295493264</v>
      </c>
      <c r="AT177" s="1235">
        <v>0.93342158971813116</v>
      </c>
      <c r="AU177" s="1235">
        <v>0.95550351288056201</v>
      </c>
      <c r="AV177" s="1238">
        <v>0.98249648652101695</v>
      </c>
      <c r="AW177" s="1257">
        <v>0.94792426261661089</v>
      </c>
      <c r="AX177" s="1238">
        <v>0.93994280266920882</v>
      </c>
      <c r="AY177" s="1278"/>
      <c r="AZ177" s="1279">
        <v>0.8303571428571429</v>
      </c>
      <c r="BA177" s="1235">
        <v>0.94705264736763162</v>
      </c>
      <c r="BB177" s="1235">
        <v>0.930525283347864</v>
      </c>
      <c r="BC177" s="1235">
        <v>0.96533819814762845</v>
      </c>
      <c r="BD177" s="1238">
        <v>0.98913729948212703</v>
      </c>
      <c r="BE177" s="1257">
        <v>0.95071439239309008</v>
      </c>
      <c r="BF177" s="1238">
        <v>0.96106997850489606</v>
      </c>
      <c r="BG177" s="1280">
        <v>0.95318099933630418</v>
      </c>
    </row>
    <row r="178" spans="1:59" x14ac:dyDescent="0.35">
      <c r="A178" s="2840" t="s">
        <v>333</v>
      </c>
      <c r="B178" s="48" t="s">
        <v>484</v>
      </c>
      <c r="C178" s="48" t="s">
        <v>653</v>
      </c>
      <c r="D178" s="1269">
        <v>598.16666666666663</v>
      </c>
      <c r="E178" s="1446">
        <v>539.66666666666663</v>
      </c>
      <c r="F178" s="1446">
        <v>692.5</v>
      </c>
      <c r="G178" s="1446">
        <v>223</v>
      </c>
      <c r="H178" s="1468">
        <v>244.5</v>
      </c>
      <c r="I178" s="1228">
        <v>2297.833333333333</v>
      </c>
      <c r="J178" s="2316">
        <v>321</v>
      </c>
      <c r="K178" s="1232">
        <v>2618.833333333333</v>
      </c>
      <c r="L178" s="1269">
        <v>490.5</v>
      </c>
      <c r="M178" s="1446">
        <v>457.58333333333331</v>
      </c>
      <c r="N178" s="1446">
        <v>667.25</v>
      </c>
      <c r="O178" s="1446">
        <v>213.58333333333334</v>
      </c>
      <c r="P178" s="1468">
        <v>254.66666666666666</v>
      </c>
      <c r="Q178" s="1228">
        <v>2083.5833333333335</v>
      </c>
      <c r="R178" s="1229">
        <v>326.58333333333331</v>
      </c>
      <c r="S178" s="1232">
        <v>2410.166666666667</v>
      </c>
      <c r="T178" s="1269">
        <v>490.08333333333331</v>
      </c>
      <c r="U178" s="1226">
        <v>397.08333333333331</v>
      </c>
      <c r="V178" s="1226">
        <v>597.33333333333337</v>
      </c>
      <c r="W178" s="1226">
        <v>199.5</v>
      </c>
      <c r="X178" s="1267">
        <v>243</v>
      </c>
      <c r="Y178" s="1228">
        <v>1927</v>
      </c>
      <c r="Z178" s="1229">
        <v>311.66666666666669</v>
      </c>
      <c r="AA178" s="1232">
        <v>2238.6666666666665</v>
      </c>
      <c r="AB178" s="1269">
        <v>488.16666666666669</v>
      </c>
      <c r="AC178" s="1226">
        <v>347.66666666666669</v>
      </c>
      <c r="AD178" s="1226">
        <v>501.83333333333331</v>
      </c>
      <c r="AE178" s="1226">
        <v>192.75</v>
      </c>
      <c r="AF178" s="1267">
        <v>234</v>
      </c>
      <c r="AG178" s="1228">
        <v>1764.4166666666667</v>
      </c>
      <c r="AH178" s="1229">
        <v>301</v>
      </c>
      <c r="AI178" s="1232">
        <v>2065.416666666667</v>
      </c>
      <c r="AJ178" s="1269">
        <v>452.08333333333331</v>
      </c>
      <c r="AK178" s="1226">
        <v>342.25</v>
      </c>
      <c r="AL178" s="1226">
        <v>460.5</v>
      </c>
      <c r="AM178" s="1226">
        <v>173.75</v>
      </c>
      <c r="AN178" s="1267">
        <v>214.08333333333334</v>
      </c>
      <c r="AO178" s="1228">
        <v>1642.6666666666665</v>
      </c>
      <c r="AP178" s="1229">
        <v>311</v>
      </c>
      <c r="AQ178" s="1232">
        <v>1953.6666666666665</v>
      </c>
      <c r="AR178" s="1269">
        <v>395.83333333333331</v>
      </c>
      <c r="AS178" s="1226">
        <v>338.25</v>
      </c>
      <c r="AT178" s="1226">
        <v>489.58333333333331</v>
      </c>
      <c r="AU178" s="1226">
        <v>165.66666666666666</v>
      </c>
      <c r="AV178" s="1267">
        <v>206.5</v>
      </c>
      <c r="AW178" s="1228">
        <v>1595.8333333333333</v>
      </c>
      <c r="AX178" s="1229">
        <v>336</v>
      </c>
      <c r="AY178" s="1281"/>
      <c r="AZ178" s="1266">
        <v>353</v>
      </c>
      <c r="BA178" s="1226">
        <v>300.25</v>
      </c>
      <c r="BB178" s="1226">
        <v>467.66666666666669</v>
      </c>
      <c r="BC178" s="1226">
        <v>163.75</v>
      </c>
      <c r="BD178" s="1267">
        <v>206.5</v>
      </c>
      <c r="BE178" s="1228">
        <v>1491.1666666666667</v>
      </c>
      <c r="BF178" s="1229">
        <v>280.41666666666663</v>
      </c>
      <c r="BG178" s="1233">
        <v>1771.5833333333335</v>
      </c>
    </row>
    <row r="179" spans="1:59" x14ac:dyDescent="0.35">
      <c r="A179" s="2829"/>
      <c r="B179" s="6" t="s">
        <v>582</v>
      </c>
      <c r="C179" s="48" t="s">
        <v>585</v>
      </c>
      <c r="D179" s="221">
        <v>0.4074951239899694</v>
      </c>
      <c r="E179" s="359">
        <v>0.30945027794935148</v>
      </c>
      <c r="F179" s="359">
        <v>0.30661853188929</v>
      </c>
      <c r="G179" s="359">
        <v>0.28363228699551568</v>
      </c>
      <c r="H179" s="294">
        <v>0.30299931833674165</v>
      </c>
      <c r="I179" s="230">
        <v>0.33092768550083407</v>
      </c>
      <c r="J179" s="294">
        <v>0.31</v>
      </c>
      <c r="K179" s="229">
        <v>0.32864507096035134</v>
      </c>
      <c r="L179" s="221">
        <v>0.42201834862385323</v>
      </c>
      <c r="M179" s="359">
        <v>0.26716445091968677</v>
      </c>
      <c r="N179" s="359">
        <v>0.26489321843387037</v>
      </c>
      <c r="O179" s="359">
        <v>0.25009754194303557</v>
      </c>
      <c r="P179" s="294">
        <v>0.2745418848167539</v>
      </c>
      <c r="Q179" s="230">
        <v>0.30204375474943013</v>
      </c>
      <c r="R179" s="223">
        <v>0.2911083333333333</v>
      </c>
      <c r="S179" s="229">
        <v>0.30056197905861748</v>
      </c>
      <c r="T179" s="221">
        <v>0.3751779683307781</v>
      </c>
      <c r="U179" s="222">
        <v>0.21556043982302606</v>
      </c>
      <c r="V179" s="222">
        <v>0.24131186137646402</v>
      </c>
      <c r="W179" s="222">
        <v>0.23098515722377488</v>
      </c>
      <c r="X179" s="223">
        <v>0.23068210994711505</v>
      </c>
      <c r="Y179" s="230">
        <v>0.2587435073402316</v>
      </c>
      <c r="Z179" s="223">
        <v>0.27444061530932395</v>
      </c>
      <c r="AA179" s="229">
        <v>0.26092885515903763</v>
      </c>
      <c r="AB179" s="221">
        <v>0.36206896551724138</v>
      </c>
      <c r="AC179" s="222">
        <v>0.1879194630872483</v>
      </c>
      <c r="AD179" s="222">
        <v>0.2241780139488542</v>
      </c>
      <c r="AE179" s="222">
        <v>0.22913964548205792</v>
      </c>
      <c r="AF179" s="223">
        <v>0.18554131054131054</v>
      </c>
      <c r="AG179" s="230">
        <v>0.2506021820242762</v>
      </c>
      <c r="AH179" s="223">
        <v>0.26245847176079734</v>
      </c>
      <c r="AI179" s="229">
        <v>0.25233003832963485</v>
      </c>
      <c r="AJ179" s="221">
        <v>0.33788018433179723</v>
      </c>
      <c r="AK179" s="222">
        <v>0.1477964450937424</v>
      </c>
      <c r="AL179" s="222">
        <v>0.16485703944987334</v>
      </c>
      <c r="AM179" s="222">
        <v>0.20911270983213431</v>
      </c>
      <c r="AN179" s="223">
        <v>0.17516543402101983</v>
      </c>
      <c r="AO179" s="230">
        <v>0.21494521103896105</v>
      </c>
      <c r="AP179" s="223">
        <v>0.26366559485530544</v>
      </c>
      <c r="AQ179" s="229">
        <v>0.22270090428254566</v>
      </c>
      <c r="AR179" s="221">
        <v>0.33073684210526316</v>
      </c>
      <c r="AS179" s="222">
        <v>0.12564671101256467</v>
      </c>
      <c r="AT179" s="222">
        <v>0.12051063829787234</v>
      </c>
      <c r="AU179" s="222">
        <v>0.15140845070422534</v>
      </c>
      <c r="AV179" s="223">
        <v>0.15173527037933818</v>
      </c>
      <c r="AW179" s="230">
        <v>0.18099216710182767</v>
      </c>
      <c r="AX179" s="223">
        <v>0.26488095238095238</v>
      </c>
      <c r="AY179" s="305"/>
      <c r="AZ179" s="366">
        <v>0.30524079320113312</v>
      </c>
      <c r="BA179" s="222">
        <v>0.11212878157091312</v>
      </c>
      <c r="BB179" s="222">
        <v>0.12883107626514612</v>
      </c>
      <c r="BC179" s="222">
        <v>0.11755725190839694</v>
      </c>
      <c r="BD179" s="223">
        <v>0.14003228410008073</v>
      </c>
      <c r="BE179" s="230">
        <v>0.16754219291382585</v>
      </c>
      <c r="BF179" s="223">
        <v>0.26537890044576529</v>
      </c>
      <c r="BG179" s="30">
        <v>0.18302836445740625</v>
      </c>
    </row>
    <row r="180" spans="1:59" x14ac:dyDescent="0.35">
      <c r="A180" s="2820"/>
      <c r="B180" s="478" t="s">
        <v>586</v>
      </c>
      <c r="C180" s="59" t="s">
        <v>589</v>
      </c>
      <c r="D180" s="1256">
        <v>0.59250487601003066</v>
      </c>
      <c r="E180" s="1452">
        <v>0.69054972205064846</v>
      </c>
      <c r="F180" s="1452">
        <v>0.69338146811071</v>
      </c>
      <c r="G180" s="1452">
        <v>0.71636771300448432</v>
      </c>
      <c r="H180" s="1453">
        <v>0.69700068166325835</v>
      </c>
      <c r="I180" s="1257">
        <v>0.66907231449916593</v>
      </c>
      <c r="J180" s="1453">
        <v>0.69</v>
      </c>
      <c r="K180" s="1277">
        <v>0.67135492903964866</v>
      </c>
      <c r="L180" s="1256">
        <v>0.57798165137614677</v>
      </c>
      <c r="M180" s="1452">
        <v>0.73283554908031323</v>
      </c>
      <c r="N180" s="1452">
        <v>0.73510678156612963</v>
      </c>
      <c r="O180" s="1452">
        <v>0.74990245805696443</v>
      </c>
      <c r="P180" s="1453">
        <v>0.7254581151832461</v>
      </c>
      <c r="Q180" s="1257">
        <v>0.69795624525056987</v>
      </c>
      <c r="R180" s="1238">
        <v>0.70889999999999986</v>
      </c>
      <c r="S180" s="1277">
        <v>0.69943915012793023</v>
      </c>
      <c r="T180" s="1256">
        <v>0.6248220316692219</v>
      </c>
      <c r="U180" s="1235">
        <v>0.78443956017697403</v>
      </c>
      <c r="V180" s="1235">
        <v>0.75868813862353612</v>
      </c>
      <c r="W180" s="1235">
        <v>0.76901484277622512</v>
      </c>
      <c r="X180" s="1238">
        <v>0.76931789005288509</v>
      </c>
      <c r="Y180" s="1257">
        <v>0.74125649265976845</v>
      </c>
      <c r="Z180" s="1238">
        <v>0.72555938469067616</v>
      </c>
      <c r="AA180" s="1277">
        <v>0.73907114484096259</v>
      </c>
      <c r="AB180" s="1256">
        <v>0.63793103448275867</v>
      </c>
      <c r="AC180" s="1235">
        <v>0.81208053691275173</v>
      </c>
      <c r="AD180" s="1235">
        <v>0.77582198605114583</v>
      </c>
      <c r="AE180" s="1235">
        <v>0.7708603545179421</v>
      </c>
      <c r="AF180" s="1238">
        <v>0.81445868945868949</v>
      </c>
      <c r="AG180" s="1257">
        <v>0.7493978179757238</v>
      </c>
      <c r="AH180" s="1238">
        <v>0.7375415282392026</v>
      </c>
      <c r="AI180" s="1277">
        <v>0.74766996167036515</v>
      </c>
      <c r="AJ180" s="1256">
        <v>0.66211981566820277</v>
      </c>
      <c r="AK180" s="1235">
        <v>0.85220355490625765</v>
      </c>
      <c r="AL180" s="1235">
        <v>0.8351429605501266</v>
      </c>
      <c r="AM180" s="1235">
        <v>0.79088729016786563</v>
      </c>
      <c r="AN180" s="1238">
        <v>0.82483456597898019</v>
      </c>
      <c r="AO180" s="1257">
        <v>0.78505478896103897</v>
      </c>
      <c r="AP180" s="1238">
        <v>0.7363344051446945</v>
      </c>
      <c r="AQ180" s="1277">
        <v>0.77729909571745437</v>
      </c>
      <c r="AR180" s="1256">
        <v>0.66926315789473678</v>
      </c>
      <c r="AS180" s="1235">
        <v>0.87435328898743536</v>
      </c>
      <c r="AT180" s="1235">
        <v>0.87948936170212766</v>
      </c>
      <c r="AU180" s="1235">
        <v>0.84859154929577463</v>
      </c>
      <c r="AV180" s="1238">
        <v>0.84826472962066179</v>
      </c>
      <c r="AW180" s="1257">
        <v>0.81900783289817236</v>
      </c>
      <c r="AX180" s="1238">
        <v>0.73511904761904767</v>
      </c>
      <c r="AY180" s="1278"/>
      <c r="AZ180" s="1279">
        <v>0.69475920679886682</v>
      </c>
      <c r="BA180" s="1235">
        <v>0.88787121842908689</v>
      </c>
      <c r="BB180" s="1235">
        <v>0.87116892373485388</v>
      </c>
      <c r="BC180" s="1235">
        <v>0.88244274809160306</v>
      </c>
      <c r="BD180" s="1238">
        <v>0.85996771589991927</v>
      </c>
      <c r="BE180" s="1257">
        <v>0.83245780708617412</v>
      </c>
      <c r="BF180" s="1238">
        <v>0.73462109955423471</v>
      </c>
      <c r="BG180" s="1280">
        <v>0.81697163554259378</v>
      </c>
    </row>
    <row r="181" spans="1:59" ht="30" customHeight="1" x14ac:dyDescent="0.35">
      <c r="A181" s="2829" t="s">
        <v>333</v>
      </c>
      <c r="B181" s="5" t="s">
        <v>485</v>
      </c>
      <c r="C181" s="5" t="s">
        <v>654</v>
      </c>
      <c r="D181" s="125">
        <v>176.83333333333334</v>
      </c>
      <c r="E181" s="141">
        <v>75.25</v>
      </c>
      <c r="F181" s="141">
        <v>79.5</v>
      </c>
      <c r="G181" s="141">
        <v>34.166666666666664</v>
      </c>
      <c r="H181" s="142">
        <v>34.5</v>
      </c>
      <c r="I181" s="165">
        <v>400.25000000000006</v>
      </c>
      <c r="J181" s="172">
        <v>37</v>
      </c>
      <c r="K181" s="158">
        <v>437.25000000000006</v>
      </c>
      <c r="L181" s="125">
        <v>152.41666666666666</v>
      </c>
      <c r="M181" s="141">
        <v>74.25</v>
      </c>
      <c r="N181" s="141">
        <v>79.5</v>
      </c>
      <c r="O181" s="141">
        <v>31.333333333333332</v>
      </c>
      <c r="P181" s="142">
        <v>35.333333333333336</v>
      </c>
      <c r="Q181" s="165">
        <v>372.83333333333331</v>
      </c>
      <c r="R181" s="149">
        <v>34.833333333333336</v>
      </c>
      <c r="S181" s="158">
        <v>407.66666666666663</v>
      </c>
      <c r="T181" s="125">
        <v>141.25</v>
      </c>
      <c r="U181" s="126">
        <v>68.916666666666671</v>
      </c>
      <c r="V181" s="126">
        <v>71.75</v>
      </c>
      <c r="W181" s="126">
        <v>30.5</v>
      </c>
      <c r="X181" s="127">
        <v>35.083333333333336</v>
      </c>
      <c r="Y181" s="165">
        <v>347.5</v>
      </c>
      <c r="Z181" s="149">
        <v>32.916666666666664</v>
      </c>
      <c r="AA181" s="158">
        <v>380.41666666666669</v>
      </c>
      <c r="AB181" s="125">
        <v>122.08333333333333</v>
      </c>
      <c r="AC181" s="126">
        <v>63.416666666666664</v>
      </c>
      <c r="AD181" s="126">
        <v>65.083333333333329</v>
      </c>
      <c r="AE181" s="126">
        <v>31.666666666666668</v>
      </c>
      <c r="AF181" s="127">
        <v>31.25</v>
      </c>
      <c r="AG181" s="165">
        <v>313.5</v>
      </c>
      <c r="AH181" s="149">
        <v>33</v>
      </c>
      <c r="AI181" s="158">
        <v>346.5</v>
      </c>
      <c r="AJ181" s="125">
        <v>117.5</v>
      </c>
      <c r="AK181" s="126">
        <v>60.5</v>
      </c>
      <c r="AL181" s="126">
        <v>58.25</v>
      </c>
      <c r="AM181" s="126">
        <v>30.083333333333332</v>
      </c>
      <c r="AN181" s="127">
        <v>28.916666666666668</v>
      </c>
      <c r="AO181" s="165">
        <v>295.25</v>
      </c>
      <c r="AP181" s="149">
        <v>35</v>
      </c>
      <c r="AQ181" s="158">
        <v>330.25</v>
      </c>
      <c r="AR181" s="125">
        <v>110.66666666666667</v>
      </c>
      <c r="AS181" s="126">
        <v>51.666666666666664</v>
      </c>
      <c r="AT181" s="126">
        <v>56.333333333333336</v>
      </c>
      <c r="AU181" s="126">
        <v>27.833333333333332</v>
      </c>
      <c r="AV181" s="127">
        <v>28.833333333333332</v>
      </c>
      <c r="AW181" s="165">
        <v>275.33333333333337</v>
      </c>
      <c r="AX181" s="149">
        <v>41</v>
      </c>
      <c r="AY181" s="305"/>
      <c r="AZ181" s="364">
        <v>103.83333333333333</v>
      </c>
      <c r="BA181" s="126">
        <v>52.833333333333336</v>
      </c>
      <c r="BB181" s="126">
        <v>54.583333333333336</v>
      </c>
      <c r="BC181" s="126">
        <v>28.333333333333332</v>
      </c>
      <c r="BD181" s="127">
        <v>28.916666666666668</v>
      </c>
      <c r="BE181" s="165">
        <v>268.5</v>
      </c>
      <c r="BF181" s="149">
        <v>42.916666666666664</v>
      </c>
      <c r="BG181" s="13">
        <v>311.41666666666669</v>
      </c>
    </row>
    <row r="182" spans="1:59" ht="40" customHeight="1" x14ac:dyDescent="0.35">
      <c r="A182" s="2829"/>
      <c r="B182" s="6" t="s">
        <v>582</v>
      </c>
      <c r="C182" s="48" t="s">
        <v>585</v>
      </c>
      <c r="D182" s="221">
        <v>0.25400565504241279</v>
      </c>
      <c r="E182" s="222">
        <v>0.20155038759689922</v>
      </c>
      <c r="F182" s="222">
        <v>0.20859538784067083</v>
      </c>
      <c r="G182" s="222">
        <v>0.24878048780487808</v>
      </c>
      <c r="H182" s="223">
        <v>0.19082125603864733</v>
      </c>
      <c r="I182" s="230">
        <v>0.22923173016864459</v>
      </c>
      <c r="J182" s="294">
        <v>0.38</v>
      </c>
      <c r="K182" s="229">
        <v>0.24147131694301502</v>
      </c>
      <c r="L182" s="221">
        <v>0.24931656642974298</v>
      </c>
      <c r="M182" s="222">
        <v>0.17171717171717171</v>
      </c>
      <c r="N182" s="222">
        <v>0.1970649895178197</v>
      </c>
      <c r="O182" s="222">
        <v>0.1728723404255319</v>
      </c>
      <c r="P182" s="223">
        <v>0.15094339622641517</v>
      </c>
      <c r="Q182" s="230">
        <v>0.20697362539114872</v>
      </c>
      <c r="R182" s="223">
        <v>0.37724051182580592</v>
      </c>
      <c r="S182" s="229">
        <v>0.22152218600637497</v>
      </c>
      <c r="T182" s="221">
        <v>0.23835428896321523</v>
      </c>
      <c r="U182" s="222">
        <v>0.12326098027432904</v>
      </c>
      <c r="V182" s="222">
        <v>0.15388155040863874</v>
      </c>
      <c r="W182" s="222">
        <v>0.13382265367804855</v>
      </c>
      <c r="X182" s="223">
        <v>0.23279645191409903</v>
      </c>
      <c r="Y182" s="230">
        <v>0.17642318504766613</v>
      </c>
      <c r="Z182" s="223">
        <v>0.36469474153297687</v>
      </c>
      <c r="AA182" s="229">
        <v>0.19271393308965906</v>
      </c>
      <c r="AB182" s="221">
        <v>0.21638225255972698</v>
      </c>
      <c r="AC182" s="222">
        <v>0.10512483574244416</v>
      </c>
      <c r="AD182" s="222">
        <v>0.14468629961587709</v>
      </c>
      <c r="AE182" s="222">
        <v>9.2105263157894732E-2</v>
      </c>
      <c r="AF182" s="223">
        <v>0.15733333333333335</v>
      </c>
      <c r="AG182" s="230">
        <v>0.16055289739500264</v>
      </c>
      <c r="AH182" s="223">
        <v>0.30303030303030304</v>
      </c>
      <c r="AI182" s="229">
        <v>0.17412217412217409</v>
      </c>
      <c r="AJ182" s="221">
        <v>0.17588652482269504</v>
      </c>
      <c r="AK182" s="222">
        <v>9.366391184573003E-2</v>
      </c>
      <c r="AL182" s="222">
        <v>0.1301859799713877</v>
      </c>
      <c r="AM182" s="222">
        <v>5.817174515235457E-2</v>
      </c>
      <c r="AN182" s="223">
        <v>8.6455331412103736E-3</v>
      </c>
      <c r="AO182" s="230">
        <v>0.12164832063223259</v>
      </c>
      <c r="AP182" s="223">
        <v>0.17142857142857143</v>
      </c>
      <c r="AQ182" s="229">
        <v>0.126924047438809</v>
      </c>
      <c r="AR182" s="221">
        <v>0.16490963855421686</v>
      </c>
      <c r="AS182" s="222">
        <v>5.3225806451612907E-2</v>
      </c>
      <c r="AT182" s="222">
        <v>6.5088757396449703E-2</v>
      </c>
      <c r="AU182" s="222">
        <v>4.1916167664670663E-2</v>
      </c>
      <c r="AV182" s="223">
        <v>0</v>
      </c>
      <c r="AW182" s="230">
        <v>9.3825665859564158E-2</v>
      </c>
      <c r="AX182" s="223">
        <v>0.12195121951219512</v>
      </c>
      <c r="AY182" s="305"/>
      <c r="AZ182" s="366">
        <v>0.14365971107544143</v>
      </c>
      <c r="BA182" s="222">
        <v>3.3123028391167188E-2</v>
      </c>
      <c r="BB182" s="222">
        <v>7.6335877862595422E-2</v>
      </c>
      <c r="BC182" s="222">
        <v>7.647058823529411E-2</v>
      </c>
      <c r="BD182" s="223">
        <v>0</v>
      </c>
      <c r="BE182" s="230">
        <v>8.5661080074487903E-2</v>
      </c>
      <c r="BF182" s="223">
        <v>7.7669902912621366E-2</v>
      </c>
      <c r="BG182" s="30">
        <v>8.4559807332084555E-2</v>
      </c>
    </row>
    <row r="183" spans="1:59" ht="27" customHeight="1" x14ac:dyDescent="0.35">
      <c r="A183" s="2829"/>
      <c r="B183" s="6" t="s">
        <v>586</v>
      </c>
      <c r="C183" s="48" t="s">
        <v>589</v>
      </c>
      <c r="D183" s="221">
        <v>0.74599434495758721</v>
      </c>
      <c r="E183" s="222">
        <v>0.79844961240310075</v>
      </c>
      <c r="F183" s="222">
        <v>0.79140461215932922</v>
      </c>
      <c r="G183" s="222">
        <v>0.75121951219512195</v>
      </c>
      <c r="H183" s="223">
        <v>0.8091787439613527</v>
      </c>
      <c r="I183" s="230">
        <v>0.77076826983135538</v>
      </c>
      <c r="J183" s="294">
        <v>0.62</v>
      </c>
      <c r="K183" s="229">
        <v>0.75852868305698495</v>
      </c>
      <c r="L183" s="221">
        <v>0.75068343357025702</v>
      </c>
      <c r="M183" s="222">
        <v>0.82828282828282829</v>
      </c>
      <c r="N183" s="222">
        <v>0.8029350104821803</v>
      </c>
      <c r="O183" s="222">
        <v>0.8271276595744681</v>
      </c>
      <c r="P183" s="223">
        <v>0.84905660377358483</v>
      </c>
      <c r="Q183" s="230">
        <v>0.79302637460885128</v>
      </c>
      <c r="R183" s="223">
        <v>0.62276782150752741</v>
      </c>
      <c r="S183" s="229">
        <v>0.77847852604050427</v>
      </c>
      <c r="T183" s="221">
        <v>0.7616457110367848</v>
      </c>
      <c r="U183" s="222">
        <v>0.87673901972567092</v>
      </c>
      <c r="V183" s="222">
        <v>0.84611844959136118</v>
      </c>
      <c r="W183" s="222">
        <v>0.86617734632195154</v>
      </c>
      <c r="X183" s="223">
        <v>0.76720354808590108</v>
      </c>
      <c r="Y183" s="230">
        <v>0.82357681495233392</v>
      </c>
      <c r="Z183" s="223">
        <v>0.63530525846702324</v>
      </c>
      <c r="AA183" s="229">
        <v>0.80728606691034088</v>
      </c>
      <c r="AB183" s="221">
        <v>0.78361774744027302</v>
      </c>
      <c r="AC183" s="222">
        <v>0.89487516425755587</v>
      </c>
      <c r="AD183" s="222">
        <v>0.85531370038412291</v>
      </c>
      <c r="AE183" s="222">
        <v>0.90789473684210531</v>
      </c>
      <c r="AF183" s="223">
        <v>0.84266666666666667</v>
      </c>
      <c r="AG183" s="230">
        <v>0.83944710260499733</v>
      </c>
      <c r="AH183" s="223">
        <v>0.69696969696969702</v>
      </c>
      <c r="AI183" s="229">
        <v>0.82587782587782588</v>
      </c>
      <c r="AJ183" s="221">
        <v>0.82411347517730493</v>
      </c>
      <c r="AK183" s="222">
        <v>0.90633608815426991</v>
      </c>
      <c r="AL183" s="222">
        <v>0.8698140200286123</v>
      </c>
      <c r="AM183" s="222">
        <v>0.94182825484764543</v>
      </c>
      <c r="AN183" s="223">
        <v>0.99135446685878958</v>
      </c>
      <c r="AO183" s="230">
        <v>0.87835167936776737</v>
      </c>
      <c r="AP183" s="223">
        <v>0.82857142857142851</v>
      </c>
      <c r="AQ183" s="229">
        <v>0.87307595256119097</v>
      </c>
      <c r="AR183" s="221">
        <v>0.83509036144578319</v>
      </c>
      <c r="AS183" s="222">
        <v>0.9467741935483871</v>
      </c>
      <c r="AT183" s="222">
        <v>0.9349112426035503</v>
      </c>
      <c r="AU183" s="222">
        <v>0.95808383233532934</v>
      </c>
      <c r="AV183" s="223">
        <v>1</v>
      </c>
      <c r="AW183" s="230">
        <v>0.9061743341404358</v>
      </c>
      <c r="AX183" s="223">
        <v>0.87804878048780488</v>
      </c>
      <c r="AY183" s="305"/>
      <c r="AZ183" s="366">
        <v>0.8563402889245586</v>
      </c>
      <c r="BA183" s="222">
        <v>0.96687697160883279</v>
      </c>
      <c r="BB183" s="222">
        <v>0.92366412213740456</v>
      </c>
      <c r="BC183" s="222">
        <v>0.92352941176470593</v>
      </c>
      <c r="BD183" s="223">
        <v>1</v>
      </c>
      <c r="BE183" s="230">
        <v>0.91433891992551208</v>
      </c>
      <c r="BF183" s="223">
        <v>0.92233009708737868</v>
      </c>
      <c r="BG183" s="30">
        <v>0.91544019266791543</v>
      </c>
    </row>
    <row r="184" spans="1:59" ht="20.149999999999999" customHeight="1" x14ac:dyDescent="0.35">
      <c r="A184" s="2783" t="s">
        <v>655</v>
      </c>
      <c r="B184" s="2783"/>
      <c r="C184" s="2783"/>
      <c r="D184" s="1080"/>
      <c r="E184" s="1081"/>
      <c r="F184" s="1081"/>
      <c r="G184" s="1081"/>
      <c r="H184" s="1082"/>
      <c r="I184" s="1083"/>
      <c r="J184" s="1073"/>
      <c r="K184" s="1300"/>
      <c r="L184" s="1080"/>
      <c r="M184" s="1081"/>
      <c r="N184" s="1081"/>
      <c r="O184" s="1081"/>
      <c r="P184" s="1082"/>
      <c r="Q184" s="1083"/>
      <c r="R184" s="1073"/>
      <c r="S184" s="1300"/>
      <c r="T184" s="1071"/>
      <c r="U184" s="1072"/>
      <c r="V184" s="1081"/>
      <c r="W184" s="1072"/>
      <c r="X184" s="1082"/>
      <c r="Y184" s="1301"/>
      <c r="Z184" s="1073"/>
      <c r="AA184" s="1302"/>
      <c r="AB184" s="1071"/>
      <c r="AC184" s="1072"/>
      <c r="AD184" s="1081"/>
      <c r="AE184" s="1072"/>
      <c r="AF184" s="1303"/>
      <c r="AG184" s="1304"/>
      <c r="AH184" s="1303"/>
      <c r="AI184" s="1305"/>
      <c r="AJ184" s="1306"/>
      <c r="AK184" s="1307"/>
      <c r="AL184" s="1307"/>
      <c r="AM184" s="1307"/>
      <c r="AN184" s="1303"/>
      <c r="AO184" s="1304"/>
      <c r="AP184" s="1303"/>
      <c r="AQ184" s="1305"/>
      <c r="AR184" s="1306"/>
      <c r="AS184" s="1307"/>
      <c r="AT184" s="1307"/>
      <c r="AU184" s="1307"/>
      <c r="AV184" s="1303"/>
      <c r="AW184" s="1304"/>
      <c r="AX184" s="1303"/>
      <c r="AY184" s="1305"/>
      <c r="AZ184" s="1308"/>
      <c r="BA184" s="1307"/>
      <c r="BB184" s="1307"/>
      <c r="BC184" s="1307"/>
      <c r="BD184" s="1303"/>
      <c r="BE184" s="1304"/>
      <c r="BF184" s="1303"/>
      <c r="BG184" s="1309"/>
    </row>
    <row r="185" spans="1:59" x14ac:dyDescent="0.35">
      <c r="A185" s="29" t="s">
        <v>552</v>
      </c>
      <c r="B185" s="5" t="s">
        <v>656</v>
      </c>
      <c r="C185" s="5" t="s">
        <v>638</v>
      </c>
      <c r="D185" s="358">
        <v>3.9259734702610183E-2</v>
      </c>
      <c r="E185" s="359">
        <v>0.12827846406620821</v>
      </c>
      <c r="F185" s="359">
        <v>7.8315789473684214E-2</v>
      </c>
      <c r="G185" s="359">
        <v>0.10775745562663304</v>
      </c>
      <c r="H185" s="294">
        <v>0.11546600423222007</v>
      </c>
      <c r="I185" s="230">
        <v>9.3406593406593408E-2</v>
      </c>
      <c r="J185" s="294">
        <v>0.22850000000000001</v>
      </c>
      <c r="K185" s="286">
        <v>0.11629872187599027</v>
      </c>
      <c r="L185" s="358">
        <v>4.6889089269612265E-2</v>
      </c>
      <c r="M185" s="359">
        <v>0.11421558010251968</v>
      </c>
      <c r="N185" s="359">
        <v>6.7896506942825743E-2</v>
      </c>
      <c r="O185" s="359">
        <v>9.8888078745898653E-2</v>
      </c>
      <c r="P185" s="294">
        <v>9.0439978272677898E-2</v>
      </c>
      <c r="Q185" s="230">
        <v>8.2388716180443369E-2</v>
      </c>
      <c r="R185" s="223">
        <v>0.23833333333333337</v>
      </c>
      <c r="S185" s="1024"/>
      <c r="T185" s="1019"/>
      <c r="U185" s="1020"/>
      <c r="V185" s="1020"/>
      <c r="W185" s="1020"/>
      <c r="X185" s="1023"/>
      <c r="Y185" s="1022"/>
      <c r="Z185" s="1023"/>
      <c r="AA185" s="1024"/>
      <c r="AB185" s="1019"/>
      <c r="AC185" s="1020"/>
      <c r="AD185" s="1020"/>
      <c r="AE185" s="1020"/>
      <c r="AF185" s="1023"/>
      <c r="AG185" s="1022"/>
      <c r="AH185" s="1023"/>
      <c r="AI185" s="1024"/>
      <c r="AJ185" s="341"/>
      <c r="AK185" s="342"/>
      <c r="AL185" s="342"/>
      <c r="AM185" s="342"/>
      <c r="AN185" s="343"/>
      <c r="AO185" s="1022"/>
      <c r="AP185" s="375"/>
      <c r="AQ185" s="1024"/>
      <c r="AR185" s="341"/>
      <c r="AS185" s="342"/>
      <c r="AT185" s="342"/>
      <c r="AU185" s="342"/>
      <c r="AV185" s="343"/>
      <c r="AW185" s="1025"/>
      <c r="AX185" s="375"/>
      <c r="AY185" s="1026"/>
      <c r="AZ185" s="365"/>
      <c r="BA185" s="342"/>
      <c r="BB185" s="342"/>
      <c r="BC185" s="342"/>
      <c r="BD185" s="343"/>
      <c r="BE185" s="1027"/>
      <c r="BF185" s="1028"/>
      <c r="BG185" s="1029"/>
    </row>
    <row r="186" spans="1:59" x14ac:dyDescent="0.35">
      <c r="A186" s="29" t="s">
        <v>552</v>
      </c>
      <c r="B186" s="5" t="s">
        <v>657</v>
      </c>
      <c r="C186" s="5" t="s">
        <v>638</v>
      </c>
      <c r="D186" s="358">
        <v>0.64783910997004712</v>
      </c>
      <c r="E186" s="359">
        <v>0.64218341142822366</v>
      </c>
      <c r="F186" s="359">
        <v>0.67300404858299601</v>
      </c>
      <c r="G186" s="359">
        <v>0.68447607892602946</v>
      </c>
      <c r="H186" s="294">
        <v>0.5698776336369491</v>
      </c>
      <c r="I186" s="230">
        <v>0.65093355718355728</v>
      </c>
      <c r="J186" s="294">
        <v>0.58640000000000003</v>
      </c>
      <c r="K186" s="286">
        <v>0.64000211260166906</v>
      </c>
      <c r="L186" s="358">
        <v>0.61818884451887168</v>
      </c>
      <c r="M186" s="359">
        <v>0.6380044762111039</v>
      </c>
      <c r="N186" s="359">
        <v>0.69837834237954111</v>
      </c>
      <c r="O186" s="359">
        <v>0.69604447685016402</v>
      </c>
      <c r="P186" s="294">
        <v>0.58718087995654533</v>
      </c>
      <c r="Q186" s="230">
        <v>0.66155328998275931</v>
      </c>
      <c r="R186" s="223">
        <v>0.58083333333333331</v>
      </c>
      <c r="S186" s="1024"/>
      <c r="T186" s="1019"/>
      <c r="U186" s="1020"/>
      <c r="V186" s="1020"/>
      <c r="W186" s="1020"/>
      <c r="X186" s="1023"/>
      <c r="Y186" s="1022"/>
      <c r="Z186" s="1023"/>
      <c r="AA186" s="1024"/>
      <c r="AB186" s="1019"/>
      <c r="AC186" s="1020"/>
      <c r="AD186" s="1020"/>
      <c r="AE186" s="1020"/>
      <c r="AF186" s="1023"/>
      <c r="AG186" s="1022"/>
      <c r="AH186" s="1023"/>
      <c r="AI186" s="1024"/>
      <c r="AJ186" s="341"/>
      <c r="AK186" s="342"/>
      <c r="AL186" s="342"/>
      <c r="AM186" s="342"/>
      <c r="AN186" s="343"/>
      <c r="AO186" s="1022"/>
      <c r="AP186" s="375"/>
      <c r="AQ186" s="1024"/>
      <c r="AR186" s="341"/>
      <c r="AS186" s="342"/>
      <c r="AT186" s="342"/>
      <c r="AU186" s="342"/>
      <c r="AV186" s="343"/>
      <c r="AW186" s="1025"/>
      <c r="AX186" s="375"/>
      <c r="AY186" s="1026"/>
      <c r="AZ186" s="365"/>
      <c r="BA186" s="342"/>
      <c r="BB186" s="342"/>
      <c r="BC186" s="342"/>
      <c r="BD186" s="343"/>
      <c r="BE186" s="1027"/>
      <c r="BF186" s="1028"/>
      <c r="BG186" s="1029"/>
    </row>
    <row r="187" spans="1:59" ht="16" thickBot="1" x14ac:dyDescent="0.4">
      <c r="A187" s="33" t="s">
        <v>552</v>
      </c>
      <c r="B187" s="14" t="s">
        <v>658</v>
      </c>
      <c r="C187" s="14" t="s">
        <v>638</v>
      </c>
      <c r="D187" s="1469">
        <v>0.31290115532734275</v>
      </c>
      <c r="E187" s="1470">
        <v>0.22953812450556804</v>
      </c>
      <c r="F187" s="1470">
        <v>0.24868016194331988</v>
      </c>
      <c r="G187" s="1470">
        <v>0.20776646544733759</v>
      </c>
      <c r="H187" s="1471">
        <v>0.31465636213083081</v>
      </c>
      <c r="I187" s="324">
        <v>0.25565984940984937</v>
      </c>
      <c r="J187" s="1471">
        <v>0.18509999999999999</v>
      </c>
      <c r="K187" s="2319">
        <v>0.24369916552234075</v>
      </c>
      <c r="L187" s="1469">
        <v>0.33492206621151616</v>
      </c>
      <c r="M187" s="1470">
        <v>0.24777994368637643</v>
      </c>
      <c r="N187" s="1470">
        <v>0.23372515067763308</v>
      </c>
      <c r="O187" s="1470">
        <v>0.20506744440393729</v>
      </c>
      <c r="P187" s="1471">
        <v>0.32237914177077676</v>
      </c>
      <c r="Q187" s="324">
        <v>0.25605799383679728</v>
      </c>
      <c r="R187" s="379">
        <v>0.17833333333333332</v>
      </c>
      <c r="S187" s="1064"/>
      <c r="T187" s="1060"/>
      <c r="U187" s="1061"/>
      <c r="V187" s="1061"/>
      <c r="W187" s="1061"/>
      <c r="X187" s="1062"/>
      <c r="Y187" s="1063"/>
      <c r="Z187" s="1062"/>
      <c r="AA187" s="1064"/>
      <c r="AB187" s="1060"/>
      <c r="AC187" s="1061"/>
      <c r="AD187" s="1061"/>
      <c r="AE187" s="1061"/>
      <c r="AF187" s="1062"/>
      <c r="AG187" s="1063"/>
      <c r="AH187" s="1062"/>
      <c r="AI187" s="1064"/>
      <c r="AJ187" s="239"/>
      <c r="AK187" s="240"/>
      <c r="AL187" s="240"/>
      <c r="AM187" s="240"/>
      <c r="AN187" s="241"/>
      <c r="AO187" s="1063"/>
      <c r="AP187" s="508"/>
      <c r="AQ187" s="1064"/>
      <c r="AR187" s="239"/>
      <c r="AS187" s="240"/>
      <c r="AT187" s="240"/>
      <c r="AU187" s="240"/>
      <c r="AV187" s="241"/>
      <c r="AW187" s="1065"/>
      <c r="AX187" s="508"/>
      <c r="AY187" s="1066"/>
      <c r="AZ187" s="486"/>
      <c r="BA187" s="240"/>
      <c r="BB187" s="240"/>
      <c r="BC187" s="240"/>
      <c r="BD187" s="241"/>
      <c r="BE187" s="1067"/>
      <c r="BF187" s="1068"/>
      <c r="BG187" s="1069"/>
    </row>
    <row r="188" spans="1:59" ht="16" thickTop="1" x14ac:dyDescent="0.35">
      <c r="A188" s="39"/>
      <c r="D188" s="455"/>
      <c r="E188" s="455"/>
      <c r="F188" s="455"/>
      <c r="G188" s="455"/>
      <c r="H188" s="455"/>
      <c r="I188" s="455"/>
      <c r="J188" s="456"/>
      <c r="K188" s="455"/>
      <c r="L188" s="456"/>
      <c r="M188" s="456"/>
      <c r="N188" s="455"/>
      <c r="O188" s="456"/>
      <c r="P188" s="455"/>
      <c r="Q188" s="456"/>
      <c r="R188" s="456"/>
      <c r="S188" s="456"/>
      <c r="T188" s="456"/>
      <c r="U188" s="456"/>
      <c r="V188" s="455"/>
      <c r="W188" s="456"/>
      <c r="X188" s="457"/>
      <c r="Y188" s="457"/>
      <c r="Z188" s="457"/>
      <c r="AA188" s="457"/>
      <c r="AB188" s="457"/>
      <c r="AC188" s="457"/>
      <c r="AD188" s="457"/>
      <c r="AE188" s="457"/>
      <c r="AF188" s="457"/>
      <c r="AG188" s="457"/>
      <c r="AH188" s="457"/>
    </row>
    <row r="189" spans="1:59" ht="16" thickBot="1" x14ac:dyDescent="0.4">
      <c r="A189" s="39"/>
      <c r="D189" s="455"/>
      <c r="E189" s="455"/>
      <c r="F189" s="455"/>
      <c r="G189" s="455"/>
      <c r="H189" s="455"/>
      <c r="I189" s="455"/>
      <c r="J189" s="456"/>
      <c r="K189" s="455"/>
      <c r="L189" s="456"/>
      <c r="M189" s="456"/>
      <c r="N189" s="455"/>
      <c r="O189" s="456"/>
      <c r="P189" s="455"/>
      <c r="Q189" s="456"/>
      <c r="R189" s="456"/>
      <c r="S189" s="456"/>
      <c r="T189" s="456"/>
      <c r="U189" s="456"/>
      <c r="V189" s="455"/>
      <c r="W189" s="456"/>
      <c r="X189" s="457"/>
      <c r="Y189" s="457"/>
      <c r="Z189" s="457"/>
      <c r="AA189" s="457"/>
      <c r="AB189" s="457"/>
      <c r="AC189" s="457"/>
      <c r="AD189" s="457"/>
      <c r="AE189" s="457"/>
      <c r="AF189" s="457"/>
      <c r="AG189" s="457"/>
      <c r="AH189" s="457"/>
    </row>
    <row r="190" spans="1:59" ht="19" thickTop="1" x14ac:dyDescent="0.35">
      <c r="A190" s="2688" t="s">
        <v>400</v>
      </c>
      <c r="B190" s="2690"/>
      <c r="C190" s="2690"/>
      <c r="D190" s="2771">
        <v>2024</v>
      </c>
      <c r="E190" s="2690"/>
      <c r="F190" s="2690"/>
      <c r="G190" s="2690"/>
      <c r="H190" s="2690"/>
      <c r="I190" s="2690"/>
      <c r="J190" s="2690"/>
      <c r="K190" s="2772"/>
      <c r="L190" s="2771">
        <v>2023</v>
      </c>
      <c r="M190" s="2690"/>
      <c r="N190" s="2690"/>
      <c r="O190" s="2690"/>
      <c r="P190" s="2690"/>
      <c r="Q190" s="2690"/>
      <c r="R190" s="2772"/>
      <c r="S190" s="2771">
        <v>2022</v>
      </c>
      <c r="T190" s="2690"/>
      <c r="U190" s="2690"/>
      <c r="V190" s="2690"/>
      <c r="W190" s="2690"/>
      <c r="X190" s="2690"/>
      <c r="Y190" s="2772"/>
      <c r="Z190" s="2771">
        <v>2021</v>
      </c>
      <c r="AA190" s="2690"/>
      <c r="AB190" s="2690"/>
      <c r="AC190" s="2690"/>
      <c r="AD190" s="2690"/>
      <c r="AE190" s="2690"/>
      <c r="AF190" s="450">
        <v>2020</v>
      </c>
      <c r="AG190" s="106">
        <v>2019</v>
      </c>
      <c r="AH190" s="271">
        <v>2018</v>
      </c>
    </row>
    <row r="191" spans="1:59" ht="39.5" customHeight="1" x14ac:dyDescent="0.35">
      <c r="A191" s="63" t="s">
        <v>401</v>
      </c>
      <c r="B191" s="273" t="s">
        <v>402</v>
      </c>
      <c r="C191" s="273" t="s">
        <v>403</v>
      </c>
      <c r="D191" s="212" t="s">
        <v>404</v>
      </c>
      <c r="E191" s="213" t="s">
        <v>405</v>
      </c>
      <c r="F191" s="213" t="s">
        <v>406</v>
      </c>
      <c r="G191" s="213" t="s">
        <v>407</v>
      </c>
      <c r="H191" s="267" t="s">
        <v>461</v>
      </c>
      <c r="I191" s="215" t="s">
        <v>370</v>
      </c>
      <c r="J191" s="475" t="s">
        <v>371</v>
      </c>
      <c r="K191" s="471" t="s">
        <v>372</v>
      </c>
      <c r="L191" s="212" t="s">
        <v>404</v>
      </c>
      <c r="M191" s="213" t="s">
        <v>405</v>
      </c>
      <c r="N191" s="213" t="s">
        <v>406</v>
      </c>
      <c r="O191" s="213" t="s">
        <v>407</v>
      </c>
      <c r="P191" s="267" t="s">
        <v>461</v>
      </c>
      <c r="Q191" s="215" t="s">
        <v>370</v>
      </c>
      <c r="R191" s="475" t="s">
        <v>371</v>
      </c>
      <c r="S191" s="212" t="s">
        <v>404</v>
      </c>
      <c r="T191" s="213" t="s">
        <v>405</v>
      </c>
      <c r="U191" s="213" t="s">
        <v>406</v>
      </c>
      <c r="V191" s="213" t="s">
        <v>407</v>
      </c>
      <c r="W191" s="214" t="s">
        <v>461</v>
      </c>
      <c r="X191" s="215" t="s">
        <v>370</v>
      </c>
      <c r="Y191" s="475" t="s">
        <v>371</v>
      </c>
      <c r="Z191" s="212" t="s">
        <v>404</v>
      </c>
      <c r="AA191" s="213" t="s">
        <v>405</v>
      </c>
      <c r="AB191" s="213" t="s">
        <v>406</v>
      </c>
      <c r="AC191" s="213" t="s">
        <v>407</v>
      </c>
      <c r="AD191" s="267" t="s">
        <v>461</v>
      </c>
      <c r="AE191" s="423" t="s">
        <v>370</v>
      </c>
      <c r="AF191" s="590" t="s">
        <v>370</v>
      </c>
      <c r="AG191" s="473" t="s">
        <v>370</v>
      </c>
      <c r="AH191" s="474" t="s">
        <v>370</v>
      </c>
    </row>
    <row r="192" spans="1:59" ht="17" x14ac:dyDescent="0.35">
      <c r="A192" s="2821" t="s">
        <v>646</v>
      </c>
      <c r="B192" s="2821"/>
      <c r="C192" s="2821"/>
      <c r="D192" s="459"/>
      <c r="E192" s="460"/>
      <c r="F192" s="460"/>
      <c r="G192" s="460"/>
      <c r="H192" s="502"/>
      <c r="I192" s="462"/>
      <c r="J192" s="498"/>
      <c r="K192" s="498"/>
      <c r="L192" s="459"/>
      <c r="M192" s="460"/>
      <c r="N192" s="460"/>
      <c r="O192" s="460"/>
      <c r="P192" s="502"/>
      <c r="Q192" s="462"/>
      <c r="R192" s="498"/>
      <c r="S192" s="459"/>
      <c r="T192" s="460"/>
      <c r="U192" s="460"/>
      <c r="V192" s="460"/>
      <c r="W192" s="502"/>
      <c r="X192" s="462"/>
      <c r="Y192" s="498"/>
      <c r="Z192" s="459"/>
      <c r="AA192" s="460"/>
      <c r="AB192" s="460"/>
      <c r="AC192" s="460"/>
      <c r="AD192" s="502"/>
      <c r="AE192" s="525"/>
      <c r="AF192" s="504"/>
      <c r="AG192" s="499"/>
      <c r="AH192" s="466"/>
    </row>
    <row r="193" spans="1:34" x14ac:dyDescent="0.35">
      <c r="A193" s="2783" t="s">
        <v>659</v>
      </c>
      <c r="B193" s="2784"/>
      <c r="C193" s="2784"/>
      <c r="D193" s="900"/>
      <c r="E193" s="901"/>
      <c r="F193" s="901"/>
      <c r="G193" s="901"/>
      <c r="H193" s="902"/>
      <c r="I193" s="903"/>
      <c r="J193" s="1477"/>
      <c r="K193" s="1477"/>
      <c r="L193" s="900"/>
      <c r="M193" s="901"/>
      <c r="N193" s="901"/>
      <c r="O193" s="901"/>
      <c r="P193" s="902"/>
      <c r="Q193" s="903"/>
      <c r="R193" s="1477"/>
      <c r="S193" s="1094"/>
      <c r="T193" s="1089"/>
      <c r="U193" s="1089"/>
      <c r="V193" s="1089"/>
      <c r="W193" s="1090"/>
      <c r="X193" s="1311"/>
      <c r="Y193" s="1312"/>
      <c r="Z193" s="1094"/>
      <c r="AA193" s="1089"/>
      <c r="AB193" s="1089"/>
      <c r="AC193" s="1089"/>
      <c r="AD193" s="1145"/>
      <c r="AE193" s="1313"/>
      <c r="AF193" s="1314"/>
      <c r="AG193" s="1315"/>
      <c r="AH193" s="1316"/>
    </row>
    <row r="194" spans="1:34" x14ac:dyDescent="0.35">
      <c r="A194" s="2205" t="s">
        <v>333</v>
      </c>
      <c r="B194" s="5" t="s">
        <v>660</v>
      </c>
      <c r="C194" s="5" t="s">
        <v>661</v>
      </c>
      <c r="D194" s="358">
        <f t="shared" ref="D194:R194" si="5">D17</f>
        <v>0.37423312883435583</v>
      </c>
      <c r="E194" s="359">
        <f t="shared" si="5"/>
        <v>0.28998009289980092</v>
      </c>
      <c r="F194" s="359">
        <f t="shared" si="5"/>
        <v>0.27127050743990844</v>
      </c>
      <c r="G194" s="359">
        <f t="shared" si="5"/>
        <v>0.22580645161290322</v>
      </c>
      <c r="H194" s="1472">
        <f t="shared" si="5"/>
        <v>0.18861959957850369</v>
      </c>
      <c r="I194" s="230">
        <f t="shared" si="5"/>
        <v>0.27000879507475811</v>
      </c>
      <c r="J194" s="2336">
        <f t="shared" si="5"/>
        <v>0.24376947040498442</v>
      </c>
      <c r="K194" s="2336">
        <f t="shared" si="5"/>
        <v>0.26621371216800493</v>
      </c>
      <c r="L194" s="358">
        <f t="shared" si="5"/>
        <v>0.38370370370370366</v>
      </c>
      <c r="M194" s="359">
        <f t="shared" si="5"/>
        <v>0.25330033003300334</v>
      </c>
      <c r="N194" s="359">
        <f t="shared" si="5"/>
        <v>0.24096848578016905</v>
      </c>
      <c r="O194" s="359">
        <f t="shared" si="5"/>
        <v>0.18440463645943095</v>
      </c>
      <c r="P194" s="1472">
        <f t="shared" si="5"/>
        <v>0.14870689655172409</v>
      </c>
      <c r="Q194" s="230">
        <f t="shared" si="5"/>
        <v>0.23656927426955701</v>
      </c>
      <c r="R194" s="325">
        <f t="shared" si="5"/>
        <v>0.23143475126171592</v>
      </c>
      <c r="S194" s="221">
        <v>0.3423399790136411</v>
      </c>
      <c r="T194" s="222">
        <v>0.18493684702947139</v>
      </c>
      <c r="U194" s="222">
        <v>0.18092139420580802</v>
      </c>
      <c r="V194" s="222">
        <v>0.12177230046948356</v>
      </c>
      <c r="W194" s="223">
        <v>0.11234089651355839</v>
      </c>
      <c r="X194" s="230">
        <v>0.18846228344639249</v>
      </c>
      <c r="Y194" s="325">
        <v>0.17289246145186002</v>
      </c>
      <c r="Z194" s="221">
        <v>0.33643410852713179</v>
      </c>
      <c r="AA194" s="222">
        <v>0.17485265225933203</v>
      </c>
      <c r="AB194" s="222">
        <v>0.17677198975234842</v>
      </c>
      <c r="AC194" s="222">
        <v>0.11164465786314526</v>
      </c>
      <c r="AD194" s="248">
        <v>0.10940919037199125</v>
      </c>
      <c r="AE194" s="503">
        <v>0.17420027816411682</v>
      </c>
      <c r="AF194" s="236">
        <v>0.14699999999999999</v>
      </c>
      <c r="AG194" s="117">
        <v>0.1</v>
      </c>
      <c r="AH194" s="30">
        <v>0.09</v>
      </c>
    </row>
    <row r="195" spans="1:34" ht="31" x14ac:dyDescent="0.35">
      <c r="A195" s="2205" t="s">
        <v>333</v>
      </c>
      <c r="B195" s="5" t="s">
        <v>662</v>
      </c>
      <c r="C195" s="5" t="s">
        <v>663</v>
      </c>
      <c r="D195" s="358">
        <v>0.30985915492957744</v>
      </c>
      <c r="E195" s="359">
        <v>0.22784810126582278</v>
      </c>
      <c r="F195" s="359">
        <v>0.22368421052631579</v>
      </c>
      <c r="G195" s="359">
        <v>0.29032258064516131</v>
      </c>
      <c r="H195" s="1472">
        <v>0.22857142857142856</v>
      </c>
      <c r="I195" s="230">
        <v>0.30578512396694213</v>
      </c>
      <c r="J195" s="2336">
        <v>0.34</v>
      </c>
      <c r="K195" s="2336">
        <v>0.31222707423580787</v>
      </c>
      <c r="L195" s="358">
        <v>0.27586206896551724</v>
      </c>
      <c r="M195" s="359">
        <v>0.18421052631578946</v>
      </c>
      <c r="N195" s="359">
        <v>0.21621621621621623</v>
      </c>
      <c r="O195" s="359">
        <v>0.23529411764705882</v>
      </c>
      <c r="P195" s="1472">
        <v>0.14285714285714285</v>
      </c>
      <c r="Q195" s="230">
        <v>0.26153846153846155</v>
      </c>
      <c r="R195" s="325">
        <v>0.27922096126521051</v>
      </c>
      <c r="S195" s="221">
        <v>0.22038152610441772</v>
      </c>
      <c r="T195" s="222">
        <v>0.10493827160493829</v>
      </c>
      <c r="U195" s="222">
        <v>0.13414634146341461</v>
      </c>
      <c r="V195" s="222">
        <v>0.11036036036036036</v>
      </c>
      <c r="W195" s="223">
        <v>0.20416666666666669</v>
      </c>
      <c r="X195" s="230">
        <v>0.15479863323995954</v>
      </c>
      <c r="Y195" s="325">
        <v>0.30846222569983589</v>
      </c>
      <c r="Z195" s="221">
        <v>0.23404255319148937</v>
      </c>
      <c r="AA195" s="222">
        <v>0.125</v>
      </c>
      <c r="AB195" s="222">
        <v>0.14925373134328357</v>
      </c>
      <c r="AC195" s="222">
        <v>0.15151515151515152</v>
      </c>
      <c r="AD195" s="248">
        <v>0.23529411764705882</v>
      </c>
      <c r="AE195" s="503">
        <v>0.22641509433962265</v>
      </c>
      <c r="AF195" s="236">
        <v>0.20100000000000001</v>
      </c>
      <c r="AG195" s="117">
        <v>0.17</v>
      </c>
      <c r="AH195" s="30">
        <v>0.17</v>
      </c>
    </row>
    <row r="196" spans="1:34" ht="31" x14ac:dyDescent="0.35">
      <c r="A196" s="2205" t="s">
        <v>333</v>
      </c>
      <c r="B196" s="5" t="s">
        <v>664</v>
      </c>
      <c r="C196" s="5" t="s">
        <v>665</v>
      </c>
      <c r="D196" s="358">
        <v>0.31932773109243695</v>
      </c>
      <c r="E196" s="359">
        <v>0.24528301886792453</v>
      </c>
      <c r="F196" s="359">
        <v>0.23636363636363636</v>
      </c>
      <c r="G196" s="359">
        <v>0.34782608695652173</v>
      </c>
      <c r="H196" s="1472">
        <v>0.28000000000000003</v>
      </c>
      <c r="I196" s="230">
        <v>0.31759656652360513</v>
      </c>
      <c r="J196" s="2336">
        <v>0.3</v>
      </c>
      <c r="K196" s="2336">
        <v>0.31448763250883394</v>
      </c>
      <c r="L196" s="358">
        <v>0.32258064516129031</v>
      </c>
      <c r="M196" s="359">
        <v>0.19607843137254902</v>
      </c>
      <c r="N196" s="359">
        <v>0.23076923076923078</v>
      </c>
      <c r="O196" s="359">
        <v>0.28000000000000003</v>
      </c>
      <c r="P196" s="1472">
        <v>0.16666666666666666</v>
      </c>
      <c r="Q196" s="230">
        <v>0.28640776699029125</v>
      </c>
      <c r="R196" s="325">
        <v>0.21951912860823494</v>
      </c>
      <c r="S196" s="221">
        <v>0.29487179487179482</v>
      </c>
      <c r="T196" s="222">
        <v>9.8484848484848508E-2</v>
      </c>
      <c r="U196" s="222">
        <v>0.1607142857142857</v>
      </c>
      <c r="V196" s="222">
        <v>0.13095238095238096</v>
      </c>
      <c r="W196" s="223">
        <v>0.23717948717948723</v>
      </c>
      <c r="X196" s="230">
        <v>0.18444055944055943</v>
      </c>
      <c r="Y196" s="325">
        <v>0.27577252511795741</v>
      </c>
      <c r="Z196" s="221">
        <v>0.30158730158730157</v>
      </c>
      <c r="AA196" s="222">
        <v>0.10869565217391304</v>
      </c>
      <c r="AB196" s="222">
        <v>0.18181818181818182</v>
      </c>
      <c r="AC196" s="222">
        <v>0.2</v>
      </c>
      <c r="AD196" s="248">
        <v>0.2857142857142857</v>
      </c>
      <c r="AE196" s="503">
        <v>0.25974025974025972</v>
      </c>
      <c r="AF196" s="236">
        <v>0.26800000000000002</v>
      </c>
      <c r="AG196" s="117">
        <v>0.25</v>
      </c>
      <c r="AH196" s="30">
        <v>0.18</v>
      </c>
    </row>
    <row r="197" spans="1:34" ht="46.5" x14ac:dyDescent="0.35">
      <c r="A197" s="2205" t="s">
        <v>333</v>
      </c>
      <c r="B197" s="5" t="s">
        <v>666</v>
      </c>
      <c r="C197" s="5" t="s">
        <v>667</v>
      </c>
      <c r="D197" s="358">
        <v>0.30769230769230771</v>
      </c>
      <c r="E197" s="359">
        <v>0</v>
      </c>
      <c r="F197" s="359">
        <v>0</v>
      </c>
      <c r="G197" s="359">
        <v>0</v>
      </c>
      <c r="H197" s="1472">
        <v>0</v>
      </c>
      <c r="I197" s="230">
        <v>0.2857142857142857</v>
      </c>
      <c r="J197" s="2336">
        <v>0.38</v>
      </c>
      <c r="K197" s="2336">
        <v>0.3559322033898305</v>
      </c>
      <c r="L197" s="358">
        <v>0.16666666666666666</v>
      </c>
      <c r="M197" s="359">
        <v>0</v>
      </c>
      <c r="N197" s="359">
        <v>0</v>
      </c>
      <c r="O197" s="359">
        <v>0</v>
      </c>
      <c r="P197" s="1472">
        <v>0</v>
      </c>
      <c r="Q197" s="230">
        <v>0.15384615384615385</v>
      </c>
      <c r="R197" s="325">
        <v>0.38839218401599801</v>
      </c>
      <c r="S197" s="221">
        <v>9.722222222222221E-2</v>
      </c>
      <c r="T197" s="222">
        <v>0</v>
      </c>
      <c r="U197" s="222">
        <v>0</v>
      </c>
      <c r="V197" s="222">
        <v>0</v>
      </c>
      <c r="W197" s="223">
        <v>0</v>
      </c>
      <c r="X197" s="230">
        <v>1.9444444444444441E-2</v>
      </c>
      <c r="Y197" s="325">
        <v>0.37415909090909089</v>
      </c>
      <c r="Z197" s="221">
        <v>0.1</v>
      </c>
      <c r="AA197" s="222">
        <v>0</v>
      </c>
      <c r="AB197" s="222">
        <v>0</v>
      </c>
      <c r="AC197" s="222">
        <v>0</v>
      </c>
      <c r="AD197" s="248">
        <v>0</v>
      </c>
      <c r="AE197" s="503">
        <v>9.0909090909090912E-2</v>
      </c>
      <c r="AF197" s="236">
        <v>0.12</v>
      </c>
      <c r="AG197" s="117">
        <v>0.15</v>
      </c>
      <c r="AH197" s="30">
        <v>0.08</v>
      </c>
    </row>
    <row r="198" spans="1:34" ht="46.5" x14ac:dyDescent="0.35">
      <c r="A198" s="2205" t="s">
        <v>333</v>
      </c>
      <c r="B198" s="5" t="s">
        <v>1675</v>
      </c>
      <c r="C198" s="5" t="s">
        <v>1678</v>
      </c>
      <c r="D198" s="614"/>
      <c r="E198" s="374"/>
      <c r="F198" s="374"/>
      <c r="G198" s="374"/>
      <c r="H198" s="374"/>
      <c r="I198" s="230">
        <v>0.18</v>
      </c>
      <c r="J198" s="320"/>
      <c r="K198" s="320"/>
      <c r="L198" s="614"/>
      <c r="M198" s="374"/>
      <c r="N198" s="374"/>
      <c r="O198" s="374"/>
      <c r="P198" s="1860"/>
      <c r="Q198" s="230">
        <v>0</v>
      </c>
      <c r="R198" s="320"/>
      <c r="S198" s="614"/>
      <c r="T198" s="374"/>
      <c r="U198" s="374"/>
      <c r="V198" s="374"/>
      <c r="W198" s="375"/>
      <c r="X198" s="1025"/>
      <c r="Y198" s="320"/>
      <c r="Z198" s="614"/>
      <c r="AA198" s="374"/>
      <c r="AB198" s="374"/>
      <c r="AC198" s="374"/>
      <c r="AD198" s="1860"/>
      <c r="AE198" s="2521"/>
      <c r="AF198" s="1861"/>
      <c r="AG198" s="2206"/>
      <c r="AH198" s="1415"/>
    </row>
    <row r="199" spans="1:34" x14ac:dyDescent="0.35">
      <c r="A199" s="31" t="s">
        <v>333</v>
      </c>
      <c r="B199" s="5" t="s">
        <v>1676</v>
      </c>
      <c r="C199" s="5" t="s">
        <v>1677</v>
      </c>
      <c r="D199" s="614"/>
      <c r="E199" s="374"/>
      <c r="F199" s="374"/>
      <c r="G199" s="374"/>
      <c r="H199" s="374"/>
      <c r="I199" s="230">
        <v>0.43</v>
      </c>
      <c r="J199" s="320"/>
      <c r="K199" s="320"/>
      <c r="L199" s="614"/>
      <c r="M199" s="374"/>
      <c r="N199" s="374"/>
      <c r="O199" s="374"/>
      <c r="P199" s="1860"/>
      <c r="Q199" s="230">
        <v>0.43</v>
      </c>
      <c r="R199" s="320"/>
      <c r="S199" s="614"/>
      <c r="T199" s="374"/>
      <c r="U199" s="374"/>
      <c r="V199" s="374"/>
      <c r="W199" s="375"/>
      <c r="X199" s="1025"/>
      <c r="Y199" s="320"/>
      <c r="Z199" s="614"/>
      <c r="AA199" s="374"/>
      <c r="AB199" s="374"/>
      <c r="AC199" s="374"/>
      <c r="AD199" s="1860"/>
      <c r="AE199" s="2521"/>
      <c r="AF199" s="1861"/>
      <c r="AG199" s="2206"/>
      <c r="AH199" s="1415"/>
    </row>
    <row r="200" spans="1:34" ht="20.149999999999999" customHeight="1" x14ac:dyDescent="0.35">
      <c r="A200" s="2783" t="s">
        <v>668</v>
      </c>
      <c r="B200" s="2784"/>
      <c r="C200" s="2784"/>
      <c r="D200" s="900"/>
      <c r="E200" s="901"/>
      <c r="F200" s="901"/>
      <c r="G200" s="901"/>
      <c r="H200" s="902"/>
      <c r="I200" s="903"/>
      <c r="J200" s="1477"/>
      <c r="K200" s="1477"/>
      <c r="L200" s="900"/>
      <c r="M200" s="901"/>
      <c r="N200" s="901"/>
      <c r="O200" s="901"/>
      <c r="P200" s="902"/>
      <c r="Q200" s="903"/>
      <c r="R200" s="1477"/>
      <c r="S200" s="1094"/>
      <c r="T200" s="1089"/>
      <c r="U200" s="1089"/>
      <c r="V200" s="1089"/>
      <c r="W200" s="1090"/>
      <c r="X200" s="1091"/>
      <c r="Y200" s="1312"/>
      <c r="Z200" s="1094"/>
      <c r="AA200" s="1089"/>
      <c r="AB200" s="1089"/>
      <c r="AC200" s="1089"/>
      <c r="AD200" s="1145"/>
      <c r="AE200" s="1317"/>
      <c r="AF200" s="1892"/>
      <c r="AG200" s="1318"/>
      <c r="AH200" s="1144"/>
    </row>
    <row r="201" spans="1:34" x14ac:dyDescent="0.35">
      <c r="A201" s="31" t="s">
        <v>333</v>
      </c>
      <c r="B201" s="5" t="s">
        <v>669</v>
      </c>
      <c r="C201" s="5" t="s">
        <v>661</v>
      </c>
      <c r="D201" s="221">
        <v>0.94758237056054762</v>
      </c>
      <c r="E201" s="222">
        <v>0.98162234528083725</v>
      </c>
      <c r="F201" s="222">
        <v>0.9895708502024293</v>
      </c>
      <c r="G201" s="222">
        <v>0.98693575997837646</v>
      </c>
      <c r="H201" s="248">
        <v>0.98693532063667311</v>
      </c>
      <c r="I201" s="230">
        <v>0.98218101343101338</v>
      </c>
      <c r="J201" s="2336">
        <v>0.85636141618637829</v>
      </c>
      <c r="K201" s="2336">
        <v>0.96086405408260278</v>
      </c>
      <c r="L201" s="221">
        <v>0.93958521190261513</v>
      </c>
      <c r="M201" s="222">
        <v>0.98512742762255423</v>
      </c>
      <c r="N201" s="222">
        <v>0.9903100129865805</v>
      </c>
      <c r="O201" s="222">
        <v>0.9863288370397375</v>
      </c>
      <c r="P201" s="248">
        <v>0.98814050334962888</v>
      </c>
      <c r="Q201" s="230">
        <v>0.98307155559779003</v>
      </c>
      <c r="R201" s="325">
        <v>0.86782480487035929</v>
      </c>
      <c r="S201" s="221">
        <v>0.92943471690875734</v>
      </c>
      <c r="T201" s="222">
        <v>0.99144521626742443</v>
      </c>
      <c r="U201" s="222">
        <v>0.99190853415369851</v>
      </c>
      <c r="V201" s="222">
        <v>0.98966126485365857</v>
      </c>
      <c r="W201" s="223">
        <v>0.98985567400434826</v>
      </c>
      <c r="X201" s="230">
        <v>0.97846108123757747</v>
      </c>
      <c r="Y201" s="325">
        <v>0.87782556707284465</v>
      </c>
      <c r="Z201" s="221">
        <v>0.93023255813953487</v>
      </c>
      <c r="AA201" s="222">
        <v>0.99214145383104124</v>
      </c>
      <c r="AB201" s="222">
        <v>0.99274124679760889</v>
      </c>
      <c r="AC201" s="222">
        <v>0.9891956782713085</v>
      </c>
      <c r="AD201" s="248">
        <v>0.99124726477024072</v>
      </c>
      <c r="AE201" s="503">
        <v>0.98487482614742694</v>
      </c>
      <c r="AF201" s="1893"/>
      <c r="AG201" s="520"/>
      <c r="AH201" s="521"/>
    </row>
    <row r="202" spans="1:34" x14ac:dyDescent="0.35">
      <c r="A202" s="31" t="s">
        <v>333</v>
      </c>
      <c r="B202" s="5" t="s">
        <v>670</v>
      </c>
      <c r="C202" s="5" t="s">
        <v>661</v>
      </c>
      <c r="D202" s="221">
        <v>1.37997432605905E-2</v>
      </c>
      <c r="E202" s="222">
        <v>2.7992454207996106E-3</v>
      </c>
      <c r="F202" s="222">
        <v>1.3603238866396763E-3</v>
      </c>
      <c r="G202" s="222">
        <v>2.8831426254617531E-3</v>
      </c>
      <c r="H202" s="248">
        <v>2.5761339589658663E-3</v>
      </c>
      <c r="I202" s="230">
        <v>3.5230972730972729E-3</v>
      </c>
      <c r="J202" s="2336">
        <v>1.9460364298436752E-2</v>
      </c>
      <c r="K202" s="2336">
        <v>6.2216119150734122E-3</v>
      </c>
      <c r="L202" s="221">
        <v>1.1722272317403066E-2</v>
      </c>
      <c r="M202" s="222">
        <v>3.8986354775828458E-3</v>
      </c>
      <c r="N202" s="222">
        <v>1.3652559022343577E-3</v>
      </c>
      <c r="O202" s="222">
        <v>4.1013488880787454E-3</v>
      </c>
      <c r="P202" s="248">
        <v>3.2590983161325366E-3</v>
      </c>
      <c r="Q202" s="230">
        <v>3.6246147998316661E-3</v>
      </c>
      <c r="R202" s="325">
        <v>1.8305921625558785E-2</v>
      </c>
      <c r="S202" s="221">
        <v>1.2852251745148419E-2</v>
      </c>
      <c r="T202" s="222">
        <v>3.2131056823681611E-3</v>
      </c>
      <c r="U202" s="222">
        <v>6.8870393958771377E-4</v>
      </c>
      <c r="V202" s="222">
        <v>3.4128584458348768E-3</v>
      </c>
      <c r="W202" s="223">
        <v>3.3209777170846648E-3</v>
      </c>
      <c r="X202" s="230">
        <v>4.6975795060047671E-3</v>
      </c>
      <c r="Y202" s="325">
        <v>1.6995158028210011E-2</v>
      </c>
      <c r="Z202" s="221">
        <v>1.2403100775193798E-2</v>
      </c>
      <c r="AA202" s="222">
        <v>3.929273084479371E-3</v>
      </c>
      <c r="AB202" s="222">
        <v>4.2698548249359521E-4</v>
      </c>
      <c r="AC202" s="222">
        <v>3.6014405762304922E-3</v>
      </c>
      <c r="AD202" s="248">
        <v>2.1881838074398249E-3</v>
      </c>
      <c r="AE202" s="503">
        <v>3.1293463143254518E-3</v>
      </c>
      <c r="AF202" s="1893"/>
      <c r="AG202" s="520"/>
      <c r="AH202" s="521"/>
    </row>
    <row r="203" spans="1:34" x14ac:dyDescent="0.35">
      <c r="A203" s="31" t="s">
        <v>333</v>
      </c>
      <c r="B203" s="39" t="s">
        <v>671</v>
      </c>
      <c r="C203" s="39" t="s">
        <v>661</v>
      </c>
      <c r="D203" s="1473">
        <v>8.5579803166452723E-3</v>
      </c>
      <c r="E203" s="1474">
        <v>7.7283514878597947E-3</v>
      </c>
      <c r="F203" s="1474">
        <v>1.6518218623481783E-3</v>
      </c>
      <c r="G203" s="1474">
        <v>1.0811784845481576E-3</v>
      </c>
      <c r="H203" s="1475">
        <v>3.0361578802097708E-3</v>
      </c>
      <c r="I203" s="1476">
        <v>3.7774725274725275E-3</v>
      </c>
      <c r="J203" s="2336">
        <v>7.2304745855847436E-3</v>
      </c>
      <c r="K203" s="2336">
        <v>4.3625224463927324E-3</v>
      </c>
      <c r="L203" s="1473">
        <v>9.017132551848512E-3</v>
      </c>
      <c r="M203" s="1474">
        <v>6.5699227492599811E-3</v>
      </c>
      <c r="N203" s="1474">
        <v>1.5983483733475407E-3</v>
      </c>
      <c r="O203" s="1474">
        <v>0</v>
      </c>
      <c r="P203" s="1475">
        <v>1.810610175629187E-3</v>
      </c>
      <c r="Q203" s="1476">
        <v>3.108752019331279E-3</v>
      </c>
      <c r="R203" s="1478">
        <v>6.1773130762158386E-3</v>
      </c>
      <c r="S203" s="221">
        <v>1.0757396040038785E-2</v>
      </c>
      <c r="T203" s="222">
        <v>2.6280305162643732E-3</v>
      </c>
      <c r="U203" s="222">
        <v>1.4860740191907833E-3</v>
      </c>
      <c r="V203" s="222">
        <v>7.9348031531375834E-4</v>
      </c>
      <c r="W203" s="223">
        <v>1.813928443977047E-4</v>
      </c>
      <c r="X203" s="230">
        <v>3.1692747470410806E-3</v>
      </c>
      <c r="Y203" s="325">
        <v>6.8091534440090059E-3</v>
      </c>
      <c r="Z203" s="221">
        <v>9.3023255813953487E-3</v>
      </c>
      <c r="AA203" s="222">
        <v>9.8231827111984276E-4</v>
      </c>
      <c r="AB203" s="222">
        <v>1.2809564474807857E-3</v>
      </c>
      <c r="AC203" s="222">
        <v>0</v>
      </c>
      <c r="AD203" s="248">
        <v>0</v>
      </c>
      <c r="AE203" s="503">
        <v>1.7385257301808068E-3</v>
      </c>
      <c r="AF203" s="1893"/>
      <c r="AG203" s="520"/>
      <c r="AH203" s="521"/>
    </row>
    <row r="204" spans="1:34" x14ac:dyDescent="0.35">
      <c r="A204" s="31" t="s">
        <v>333</v>
      </c>
      <c r="B204" s="5" t="s">
        <v>672</v>
      </c>
      <c r="C204" s="5" t="s">
        <v>661</v>
      </c>
      <c r="D204" s="221">
        <v>0</v>
      </c>
      <c r="E204" s="222">
        <v>0</v>
      </c>
      <c r="F204" s="222">
        <v>3.1740890688259108E-3</v>
      </c>
      <c r="G204" s="222">
        <v>2.4326515902333545E-3</v>
      </c>
      <c r="H204" s="248">
        <v>4.8762535651853903E-3</v>
      </c>
      <c r="I204" s="230">
        <v>2.2639397639397638E-3</v>
      </c>
      <c r="J204" s="2336">
        <v>3.3029173377542888E-2</v>
      </c>
      <c r="K204" s="2336">
        <v>7.478609908101827E-3</v>
      </c>
      <c r="L204" s="221">
        <v>0</v>
      </c>
      <c r="M204" s="222">
        <v>0</v>
      </c>
      <c r="N204" s="222">
        <v>0</v>
      </c>
      <c r="O204" s="222">
        <v>2.8253736784542472E-3</v>
      </c>
      <c r="P204" s="248">
        <v>5.1602390005431832E-3</v>
      </c>
      <c r="Q204" s="230">
        <v>2.1313278036463354E-3</v>
      </c>
      <c r="R204" s="325">
        <v>2.8538509951994546E-2</v>
      </c>
      <c r="S204" s="221">
        <v>0</v>
      </c>
      <c r="T204" s="222">
        <v>0</v>
      </c>
      <c r="U204" s="222">
        <v>1.7299911475916073E-3</v>
      </c>
      <c r="V204" s="222">
        <v>1.1680197160170507E-3</v>
      </c>
      <c r="W204" s="223">
        <v>5.5349628618077745E-3</v>
      </c>
      <c r="X204" s="230">
        <v>1.6865947450832863E-3</v>
      </c>
      <c r="Y204" s="325">
        <v>2.3075611838020996E-2</v>
      </c>
      <c r="Z204" s="221">
        <v>0</v>
      </c>
      <c r="AA204" s="222">
        <v>0</v>
      </c>
      <c r="AB204" s="222">
        <v>1.7079419299743809E-3</v>
      </c>
      <c r="AC204" s="222">
        <v>0</v>
      </c>
      <c r="AD204" s="248">
        <v>5.4704595185995622E-3</v>
      </c>
      <c r="AE204" s="503">
        <v>1.5646731571627259E-3</v>
      </c>
      <c r="AF204" s="1893"/>
      <c r="AG204" s="520"/>
      <c r="AH204" s="521"/>
    </row>
    <row r="205" spans="1:34" x14ac:dyDescent="0.35">
      <c r="A205" s="31" t="s">
        <v>333</v>
      </c>
      <c r="B205" s="5" t="s">
        <v>673</v>
      </c>
      <c r="C205" s="5" t="s">
        <v>661</v>
      </c>
      <c r="D205" s="221">
        <v>3.9580658964484382E-3</v>
      </c>
      <c r="E205" s="222">
        <v>0</v>
      </c>
      <c r="F205" s="222">
        <v>0</v>
      </c>
      <c r="G205" s="222">
        <v>0</v>
      </c>
      <c r="H205" s="248">
        <v>0</v>
      </c>
      <c r="I205" s="230">
        <v>4.7059422059422064E-4</v>
      </c>
      <c r="J205" s="2336">
        <v>7.4838039591512099E-4</v>
      </c>
      <c r="K205" s="2336">
        <v>5.1758740889405307E-4</v>
      </c>
      <c r="L205" s="221">
        <v>8.6306840139121471E-3</v>
      </c>
      <c r="M205" s="222">
        <v>0</v>
      </c>
      <c r="N205" s="222">
        <v>0</v>
      </c>
      <c r="O205" s="222">
        <v>0</v>
      </c>
      <c r="P205" s="248">
        <v>0</v>
      </c>
      <c r="Q205" s="230">
        <v>9.0954753404015587E-4</v>
      </c>
      <c r="R205" s="325">
        <v>3.5999288863778288E-4</v>
      </c>
      <c r="S205" s="221">
        <v>9.7050319669183607E-3</v>
      </c>
      <c r="T205" s="222">
        <v>0</v>
      </c>
      <c r="U205" s="222">
        <v>2.4408230428619421E-4</v>
      </c>
      <c r="V205" s="222">
        <v>2.7763240438254486E-3</v>
      </c>
      <c r="W205" s="223">
        <v>9.1074681238615665E-5</v>
      </c>
      <c r="X205" s="230">
        <v>2.5633025992537238E-3</v>
      </c>
      <c r="Y205" s="325">
        <v>4.228380889906074E-4</v>
      </c>
      <c r="Z205" s="221">
        <v>1.0852713178294573E-2</v>
      </c>
      <c r="AA205" s="222">
        <v>0</v>
      </c>
      <c r="AB205" s="222">
        <v>4.2698548249359521E-4</v>
      </c>
      <c r="AC205" s="222">
        <v>0</v>
      </c>
      <c r="AD205" s="248">
        <v>0</v>
      </c>
      <c r="AE205" s="503">
        <v>1.3908205841446453E-3</v>
      </c>
      <c r="AF205" s="1893"/>
      <c r="AG205" s="520"/>
      <c r="AH205" s="521"/>
    </row>
    <row r="206" spans="1:34" x14ac:dyDescent="0.35">
      <c r="A206" s="31" t="s">
        <v>333</v>
      </c>
      <c r="B206" s="5" t="s">
        <v>674</v>
      </c>
      <c r="C206" s="5" t="s">
        <v>661</v>
      </c>
      <c r="D206" s="221">
        <v>5.1347881899871627E-3</v>
      </c>
      <c r="E206" s="222">
        <v>2.1907138075823039E-3</v>
      </c>
      <c r="F206" s="222">
        <v>3.8866396761133603E-4</v>
      </c>
      <c r="G206" s="222">
        <v>1.0811784845481576E-3</v>
      </c>
      <c r="H206" s="248">
        <v>0</v>
      </c>
      <c r="I206" s="230">
        <v>1.3736263736263737E-3</v>
      </c>
      <c r="J206" s="2336">
        <v>3.4722058061122628E-2</v>
      </c>
      <c r="K206" s="2336">
        <v>7.0244005492764335E-3</v>
      </c>
      <c r="L206" s="221">
        <v>6.6984413242303234E-3</v>
      </c>
      <c r="M206" s="222">
        <v>1.5883329723485669E-3</v>
      </c>
      <c r="N206" s="222">
        <v>3.9958709333688517E-4</v>
      </c>
      <c r="O206" s="222">
        <v>1.0936930368209989E-3</v>
      </c>
      <c r="P206" s="248">
        <v>0</v>
      </c>
      <c r="Q206" s="230">
        <v>1.3303829602378399E-3</v>
      </c>
      <c r="R206" s="325">
        <v>3.3094773896553631E-2</v>
      </c>
      <c r="S206" s="221">
        <v>8.0024397503355733E-3</v>
      </c>
      <c r="T206" s="222">
        <v>2.9861196505738416E-4</v>
      </c>
      <c r="U206" s="222">
        <v>4.1545906019874374E-4</v>
      </c>
      <c r="V206" s="222">
        <v>3.8084410914032896E-4</v>
      </c>
      <c r="W206" s="223">
        <v>0</v>
      </c>
      <c r="X206" s="230">
        <v>1.8194709769464058E-3</v>
      </c>
      <c r="Y206" s="325">
        <v>3.3828053811916177E-2</v>
      </c>
      <c r="Z206" s="221">
        <v>7.7519379844961239E-3</v>
      </c>
      <c r="AA206" s="222">
        <v>0</v>
      </c>
      <c r="AB206" s="222">
        <v>4.2698548249359521E-4</v>
      </c>
      <c r="AC206" s="222">
        <v>1.2004801920768306E-3</v>
      </c>
      <c r="AD206" s="248">
        <v>0</v>
      </c>
      <c r="AE206" s="503">
        <v>1.2169680111265646E-3</v>
      </c>
      <c r="AF206" s="1893"/>
      <c r="AG206" s="520"/>
      <c r="AH206" s="521"/>
    </row>
    <row r="207" spans="1:34" x14ac:dyDescent="0.35">
      <c r="A207" s="31" t="s">
        <v>333</v>
      </c>
      <c r="B207" s="5" t="s">
        <v>675</v>
      </c>
      <c r="C207" s="5" t="s">
        <v>661</v>
      </c>
      <c r="D207" s="221">
        <v>3.7441163885323062E-3</v>
      </c>
      <c r="E207" s="222">
        <v>0</v>
      </c>
      <c r="F207" s="222">
        <v>2.4291497975708503E-3</v>
      </c>
      <c r="G207" s="222">
        <v>2.3425533831876746E-3</v>
      </c>
      <c r="H207" s="248">
        <v>1.4720765479804949E-3</v>
      </c>
      <c r="I207" s="230">
        <v>1.9332519332519332E-3</v>
      </c>
      <c r="J207" s="2336">
        <v>4.3529864976454447E-2</v>
      </c>
      <c r="K207" s="2336">
        <v>8.9785570930601029E-3</v>
      </c>
      <c r="L207" s="221">
        <v>4.6373824552363779E-3</v>
      </c>
      <c r="M207" s="222">
        <v>0</v>
      </c>
      <c r="N207" s="222">
        <v>2.4308214844660516E-3</v>
      </c>
      <c r="O207" s="222">
        <v>2.3696682464454974E-3</v>
      </c>
      <c r="P207" s="248">
        <v>1.0863661053775121E-3</v>
      </c>
      <c r="Q207" s="230">
        <v>1.8462457407382269E-3</v>
      </c>
      <c r="R207" s="325">
        <v>4.0824316555637709E-2</v>
      </c>
      <c r="S207" s="221">
        <v>4.5924979413909557E-3</v>
      </c>
      <c r="T207" s="222">
        <v>0</v>
      </c>
      <c r="U207" s="222">
        <v>1.8653191346515883E-3</v>
      </c>
      <c r="V207" s="222">
        <v>6.6467618878900115E-4</v>
      </c>
      <c r="W207" s="223">
        <v>0</v>
      </c>
      <c r="X207" s="230">
        <v>1.424498652966309E-3</v>
      </c>
      <c r="Y207" s="325">
        <v>3.7541854421378439E-2</v>
      </c>
      <c r="Z207" s="221">
        <v>3.1007751937984496E-3</v>
      </c>
      <c r="AA207" s="222">
        <v>0</v>
      </c>
      <c r="AB207" s="222">
        <v>1.2809564474807857E-3</v>
      </c>
      <c r="AC207" s="222">
        <v>1.2004801920768306E-3</v>
      </c>
      <c r="AD207" s="248">
        <v>0</v>
      </c>
      <c r="AE207" s="503">
        <v>1.043115438108484E-3</v>
      </c>
      <c r="AF207" s="1893"/>
      <c r="AG207" s="520"/>
      <c r="AH207" s="521"/>
    </row>
    <row r="208" spans="1:34" x14ac:dyDescent="0.35">
      <c r="A208" s="31" t="s">
        <v>333</v>
      </c>
      <c r="B208" s="5" t="s">
        <v>676</v>
      </c>
      <c r="C208" s="5" t="s">
        <v>661</v>
      </c>
      <c r="D208" s="221">
        <v>1.7222935387248728E-2</v>
      </c>
      <c r="E208" s="222">
        <v>5.6593440029211184E-3</v>
      </c>
      <c r="F208" s="222">
        <v>1.4251012145748421E-3</v>
      </c>
      <c r="G208" s="222">
        <v>3.2435354536445304E-3</v>
      </c>
      <c r="H208" s="248">
        <v>1.104057410985404E-3</v>
      </c>
      <c r="I208" s="230">
        <v>4.4770044770044981E-3</v>
      </c>
      <c r="J208" s="2336">
        <v>4.918268118565214E-3</v>
      </c>
      <c r="K208" s="2336">
        <v>4.7639167634942435E-3</v>
      </c>
      <c r="L208" s="221">
        <v>1.9708875434754414E-2</v>
      </c>
      <c r="M208" s="222">
        <v>2.81568117825437E-3</v>
      </c>
      <c r="N208" s="222">
        <v>3.895974160034732E-3</v>
      </c>
      <c r="O208" s="222">
        <v>3.2810791104629367E-3</v>
      </c>
      <c r="P208" s="248">
        <v>5.4318305268863387E-4</v>
      </c>
      <c r="Q208" s="230">
        <v>3.9775735443845495E-3</v>
      </c>
      <c r="R208" s="325">
        <v>4.8743671350424357E-3</v>
      </c>
      <c r="S208" s="221">
        <v>2.4655665647410552E-2</v>
      </c>
      <c r="T208" s="222">
        <v>2.4150355688856728E-3</v>
      </c>
      <c r="U208" s="222">
        <v>1.661836240794975E-3</v>
      </c>
      <c r="V208" s="222">
        <v>1.1425323274209872E-3</v>
      </c>
      <c r="W208" s="223">
        <v>1.0159178911229392E-3</v>
      </c>
      <c r="X208" s="230">
        <v>6.178197535127025E-3</v>
      </c>
      <c r="Y208" s="325">
        <v>3.5017632946300749E-3</v>
      </c>
      <c r="Z208" s="221">
        <v>2.635658914728678E-2</v>
      </c>
      <c r="AA208" s="222">
        <v>2.9469548133596035E-3</v>
      </c>
      <c r="AB208" s="222">
        <v>1.7079419299741438E-3</v>
      </c>
      <c r="AC208" s="222">
        <v>4.8019207683073217E-3</v>
      </c>
      <c r="AD208" s="248">
        <v>1.094091903719896E-3</v>
      </c>
      <c r="AE208" s="503">
        <v>5.041724617524339E-3</v>
      </c>
      <c r="AF208" s="1893"/>
      <c r="AG208" s="520"/>
      <c r="AH208" s="521"/>
    </row>
    <row r="209" spans="1:61" x14ac:dyDescent="0.35">
      <c r="A209" s="2783" t="s">
        <v>677</v>
      </c>
      <c r="B209" s="2784"/>
      <c r="C209" s="2784"/>
      <c r="D209" s="1319"/>
      <c r="E209" s="1320"/>
      <c r="F209" s="1320"/>
      <c r="G209" s="1320"/>
      <c r="H209" s="1321"/>
      <c r="I209" s="1322"/>
      <c r="J209" s="1479"/>
      <c r="K209" s="1479"/>
      <c r="L209" s="1319"/>
      <c r="M209" s="1320"/>
      <c r="N209" s="1320"/>
      <c r="O209" s="1320"/>
      <c r="P209" s="1321"/>
      <c r="Q209" s="1322"/>
      <c r="R209" s="1479"/>
      <c r="S209" s="1323"/>
      <c r="T209" s="1324"/>
      <c r="U209" s="1324"/>
      <c r="V209" s="1324"/>
      <c r="W209" s="1325"/>
      <c r="X209" s="1326"/>
      <c r="Y209" s="1327"/>
      <c r="Z209" s="1328"/>
      <c r="AA209" s="1329"/>
      <c r="AB209" s="1329"/>
      <c r="AC209" s="1329"/>
      <c r="AD209" s="1330"/>
      <c r="AE209" s="1331"/>
      <c r="AF209" s="1892"/>
      <c r="AG209" s="1318"/>
      <c r="AH209" s="1144"/>
    </row>
    <row r="210" spans="1:61" x14ac:dyDescent="0.35">
      <c r="A210" s="31" t="s">
        <v>333</v>
      </c>
      <c r="B210" s="5" t="s">
        <v>669</v>
      </c>
      <c r="C210" s="5" t="s">
        <v>678</v>
      </c>
      <c r="D210" s="221">
        <v>0.94098032677559185</v>
      </c>
      <c r="E210" s="222">
        <v>0.97563676633444085</v>
      </c>
      <c r="F210" s="222">
        <v>0.99895287958115186</v>
      </c>
      <c r="G210" s="222">
        <v>1</v>
      </c>
      <c r="H210" s="248">
        <v>1</v>
      </c>
      <c r="I210" s="230">
        <v>0.9648382559774964</v>
      </c>
      <c r="J210" s="2336">
        <v>0.94617643959749198</v>
      </c>
      <c r="K210" s="2336">
        <v>0.96345840130505711</v>
      </c>
      <c r="L210" s="221">
        <v>0.93076248904469772</v>
      </c>
      <c r="M210" s="222">
        <v>0.97306397306397308</v>
      </c>
      <c r="N210" s="222">
        <v>0.98218029350104818</v>
      </c>
      <c r="O210" s="222">
        <v>0.967741935483871</v>
      </c>
      <c r="P210" s="248">
        <v>1</v>
      </c>
      <c r="Q210" s="230">
        <v>0.95900142074284556</v>
      </c>
      <c r="R210" s="325">
        <v>0.95731729987244696</v>
      </c>
      <c r="S210" s="221">
        <v>0.91779875097017882</v>
      </c>
      <c r="T210" s="222">
        <v>0.97919314280072089</v>
      </c>
      <c r="U210" s="222">
        <v>0.9792617607013373</v>
      </c>
      <c r="V210" s="222">
        <v>0.95640048988213611</v>
      </c>
      <c r="W210" s="223">
        <v>1</v>
      </c>
      <c r="X210" s="230">
        <v>0.96653082887087471</v>
      </c>
      <c r="Y210" s="325">
        <v>0.95950737017398435</v>
      </c>
      <c r="Z210" s="221">
        <v>0.91411042944785281</v>
      </c>
      <c r="AA210" s="222">
        <v>0.96923076923076923</v>
      </c>
      <c r="AB210" s="222">
        <v>0.9850746268656716</v>
      </c>
      <c r="AC210" s="222">
        <v>0.94117647058823528</v>
      </c>
      <c r="AD210" s="248">
        <v>1</v>
      </c>
      <c r="AE210" s="503">
        <v>0.94765840220385678</v>
      </c>
      <c r="AF210" s="1893"/>
      <c r="AG210" s="520"/>
      <c r="AH210" s="521"/>
    </row>
    <row r="211" spans="1:61" ht="30" customHeight="1" x14ac:dyDescent="0.35">
      <c r="A211" s="31" t="s">
        <v>333</v>
      </c>
      <c r="B211" s="5" t="s">
        <v>670</v>
      </c>
      <c r="C211" s="5" t="s">
        <v>678</v>
      </c>
      <c r="D211" s="221">
        <v>9.3364454818272765E-3</v>
      </c>
      <c r="E211" s="222">
        <v>1.3289036544850499E-2</v>
      </c>
      <c r="F211" s="222">
        <v>0</v>
      </c>
      <c r="G211" s="222">
        <v>0</v>
      </c>
      <c r="H211" s="248">
        <v>0</v>
      </c>
      <c r="I211" s="230">
        <v>6.6807313642756674E-3</v>
      </c>
      <c r="J211" s="2336">
        <v>0</v>
      </c>
      <c r="K211" s="2336">
        <v>6.1990212071778138E-3</v>
      </c>
      <c r="L211" s="221">
        <v>1.3146362839614375E-2</v>
      </c>
      <c r="M211" s="222">
        <v>1.3468013468013467E-2</v>
      </c>
      <c r="N211" s="222">
        <v>0</v>
      </c>
      <c r="O211" s="222">
        <v>0</v>
      </c>
      <c r="P211" s="248">
        <v>0</v>
      </c>
      <c r="Q211" s="230">
        <v>8.5244570732697384E-3</v>
      </c>
      <c r="R211" s="325">
        <v>0</v>
      </c>
      <c r="S211" s="221">
        <v>1.4230071860115856E-2</v>
      </c>
      <c r="T211" s="222">
        <v>6.2754409769335143E-3</v>
      </c>
      <c r="U211" s="222">
        <v>0</v>
      </c>
      <c r="V211" s="222">
        <v>1.0775159829664835E-2</v>
      </c>
      <c r="W211" s="223">
        <v>0</v>
      </c>
      <c r="X211" s="230">
        <v>6.2561345333428412E-3</v>
      </c>
      <c r="Y211" s="325">
        <v>0</v>
      </c>
      <c r="Z211" s="221">
        <v>1.2269938650306749E-2</v>
      </c>
      <c r="AA211" s="222">
        <v>1.5384615384615385E-2</v>
      </c>
      <c r="AB211" s="222">
        <v>0</v>
      </c>
      <c r="AC211" s="222">
        <v>2.9411764705882353E-2</v>
      </c>
      <c r="AD211" s="248">
        <v>0</v>
      </c>
      <c r="AE211" s="503">
        <v>1.1019283746556474E-2</v>
      </c>
      <c r="AF211" s="1893"/>
      <c r="AG211" s="520"/>
      <c r="AH211" s="521"/>
      <c r="BH211" s="438"/>
      <c r="BI211" s="438"/>
    </row>
    <row r="212" spans="1:61" ht="40" customHeight="1" x14ac:dyDescent="0.35">
      <c r="A212" s="31" t="s">
        <v>333</v>
      </c>
      <c r="B212" s="5" t="s">
        <v>671</v>
      </c>
      <c r="C212" s="5" t="s">
        <v>678</v>
      </c>
      <c r="D212" s="1473">
        <v>4.0013337779259755E-3</v>
      </c>
      <c r="E212" s="1474">
        <v>0</v>
      </c>
      <c r="F212" s="1474">
        <v>0</v>
      </c>
      <c r="G212" s="1474">
        <v>0</v>
      </c>
      <c r="H212" s="1475">
        <v>0</v>
      </c>
      <c r="I212" s="1476">
        <v>2.1097046413502108E-3</v>
      </c>
      <c r="J212" s="2336">
        <v>0</v>
      </c>
      <c r="K212" s="2336">
        <v>1.9575856443719412E-3</v>
      </c>
      <c r="L212" s="1473">
        <v>5.2585451358457495E-3</v>
      </c>
      <c r="M212" s="1474">
        <v>0</v>
      </c>
      <c r="N212" s="1474">
        <v>0</v>
      </c>
      <c r="O212" s="1474">
        <v>0</v>
      </c>
      <c r="P212" s="1475">
        <v>0</v>
      </c>
      <c r="Q212" s="1476">
        <v>2.4355591637913541E-3</v>
      </c>
      <c r="R212" s="1478">
        <v>0</v>
      </c>
      <c r="S212" s="221">
        <v>5.9108818145603452E-3</v>
      </c>
      <c r="T212" s="222">
        <v>0</v>
      </c>
      <c r="U212" s="222">
        <v>0</v>
      </c>
      <c r="V212" s="222">
        <v>0</v>
      </c>
      <c r="W212" s="223">
        <v>0</v>
      </c>
      <c r="X212" s="230">
        <v>1.1821763629120689E-3</v>
      </c>
      <c r="Y212" s="325">
        <v>3.0148639036178371E-2</v>
      </c>
      <c r="Z212" s="221">
        <v>6.1349693251533744E-3</v>
      </c>
      <c r="AA212" s="222">
        <v>0</v>
      </c>
      <c r="AB212" s="222">
        <v>0</v>
      </c>
      <c r="AC212" s="222">
        <v>0</v>
      </c>
      <c r="AD212" s="248">
        <v>0</v>
      </c>
      <c r="AE212" s="503">
        <v>2.7548209366391185E-3</v>
      </c>
      <c r="AF212" s="1893"/>
      <c r="AG212" s="520"/>
      <c r="AH212" s="521"/>
      <c r="BH212" s="438"/>
      <c r="BI212" s="438"/>
    </row>
    <row r="213" spans="1:61" ht="27" customHeight="1" x14ac:dyDescent="0.35">
      <c r="A213" s="31" t="s">
        <v>333</v>
      </c>
      <c r="B213" s="5" t="s">
        <v>672</v>
      </c>
      <c r="C213" s="5" t="s">
        <v>678</v>
      </c>
      <c r="D213" s="221">
        <v>0</v>
      </c>
      <c r="E213" s="222">
        <v>0</v>
      </c>
      <c r="F213" s="222">
        <v>0</v>
      </c>
      <c r="G213" s="222">
        <v>0</v>
      </c>
      <c r="H213" s="248">
        <v>0</v>
      </c>
      <c r="I213" s="230">
        <v>0</v>
      </c>
      <c r="J213" s="2336">
        <v>0</v>
      </c>
      <c r="K213" s="2336">
        <v>0</v>
      </c>
      <c r="L213" s="221">
        <v>0</v>
      </c>
      <c r="M213" s="222">
        <v>0</v>
      </c>
      <c r="N213" s="222">
        <v>0</v>
      </c>
      <c r="O213" s="222">
        <v>0</v>
      </c>
      <c r="P213" s="248">
        <v>0</v>
      </c>
      <c r="Q213" s="230">
        <v>0</v>
      </c>
      <c r="R213" s="325">
        <v>0</v>
      </c>
      <c r="S213" s="221">
        <v>0</v>
      </c>
      <c r="T213" s="222">
        <v>0</v>
      </c>
      <c r="U213" s="222">
        <v>0</v>
      </c>
      <c r="V213" s="222">
        <v>0</v>
      </c>
      <c r="W213" s="223">
        <v>0</v>
      </c>
      <c r="X213" s="230">
        <v>0</v>
      </c>
      <c r="Y213" s="325">
        <v>0</v>
      </c>
      <c r="Z213" s="221">
        <v>0</v>
      </c>
      <c r="AA213" s="222">
        <v>0</v>
      </c>
      <c r="AB213" s="222">
        <v>0</v>
      </c>
      <c r="AC213" s="222">
        <v>0</v>
      </c>
      <c r="AD213" s="248">
        <v>0</v>
      </c>
      <c r="AE213" s="503">
        <v>0</v>
      </c>
      <c r="AF213" s="1893"/>
      <c r="AG213" s="520"/>
      <c r="AH213" s="521"/>
      <c r="BH213" s="438"/>
      <c r="BI213" s="438"/>
    </row>
    <row r="214" spans="1:61" ht="24" customHeight="1" x14ac:dyDescent="0.35">
      <c r="A214" s="31" t="s">
        <v>333</v>
      </c>
      <c r="B214" s="5" t="s">
        <v>673</v>
      </c>
      <c r="C214" s="5" t="s">
        <v>678</v>
      </c>
      <c r="D214" s="221">
        <v>4.0013337779259755E-3</v>
      </c>
      <c r="E214" s="222">
        <v>0</v>
      </c>
      <c r="F214" s="222">
        <v>0</v>
      </c>
      <c r="G214" s="222">
        <v>0</v>
      </c>
      <c r="H214" s="248">
        <v>0</v>
      </c>
      <c r="I214" s="230">
        <v>2.1097046413502108E-3</v>
      </c>
      <c r="J214" s="2336">
        <v>2.6911780201253888E-2</v>
      </c>
      <c r="K214" s="2336">
        <v>3.9151712887438824E-3</v>
      </c>
      <c r="L214" s="221">
        <v>5.2585451358457495E-3</v>
      </c>
      <c r="M214" s="222">
        <v>0</v>
      </c>
      <c r="N214" s="222">
        <v>0</v>
      </c>
      <c r="O214" s="222">
        <v>0</v>
      </c>
      <c r="P214" s="248">
        <v>0</v>
      </c>
      <c r="Q214" s="230">
        <v>2.4355591637913541E-3</v>
      </c>
      <c r="R214" s="325">
        <v>1.3903504344680816E-2</v>
      </c>
      <c r="S214" s="221">
        <v>5.9108818145603452E-3</v>
      </c>
      <c r="T214" s="222">
        <v>0</v>
      </c>
      <c r="U214" s="222">
        <v>0</v>
      </c>
      <c r="V214" s="222">
        <v>0</v>
      </c>
      <c r="W214" s="223">
        <v>0</v>
      </c>
      <c r="X214" s="230">
        <v>1.1821763629120689E-3</v>
      </c>
      <c r="Y214" s="325">
        <v>0</v>
      </c>
      <c r="Z214" s="221">
        <v>6.1349693251533744E-3</v>
      </c>
      <c r="AA214" s="222">
        <v>0</v>
      </c>
      <c r="AB214" s="222">
        <v>0</v>
      </c>
      <c r="AC214" s="222">
        <v>0</v>
      </c>
      <c r="AD214" s="248">
        <v>0</v>
      </c>
      <c r="AE214" s="503">
        <v>2.7548209366391185E-3</v>
      </c>
      <c r="AF214" s="1893"/>
      <c r="AG214" s="520"/>
      <c r="AH214" s="521"/>
      <c r="BH214" s="438"/>
      <c r="BI214" s="438"/>
    </row>
    <row r="215" spans="1:61" x14ac:dyDescent="0.35">
      <c r="A215" s="31" t="s">
        <v>333</v>
      </c>
      <c r="B215" s="5" t="s">
        <v>674</v>
      </c>
      <c r="C215" s="5" t="s">
        <v>678</v>
      </c>
      <c r="D215" s="221">
        <v>1.2004001333777926E-2</v>
      </c>
      <c r="E215" s="222">
        <v>0</v>
      </c>
      <c r="F215" s="222">
        <v>0</v>
      </c>
      <c r="G215" s="222">
        <v>0</v>
      </c>
      <c r="H215" s="248">
        <v>0</v>
      </c>
      <c r="I215" s="230">
        <v>6.3291139240506328E-3</v>
      </c>
      <c r="J215" s="2336">
        <v>0</v>
      </c>
      <c r="K215" s="2336">
        <v>5.872756933115824E-3</v>
      </c>
      <c r="L215" s="221">
        <v>1.577563540753725E-2</v>
      </c>
      <c r="M215" s="222">
        <v>0</v>
      </c>
      <c r="N215" s="222">
        <v>0</v>
      </c>
      <c r="O215" s="222">
        <v>0</v>
      </c>
      <c r="P215" s="248">
        <v>0</v>
      </c>
      <c r="Q215" s="230">
        <v>7.3066774913740614E-3</v>
      </c>
      <c r="R215" s="325">
        <v>0</v>
      </c>
      <c r="S215" s="221">
        <v>1.320182133910903E-2</v>
      </c>
      <c r="T215" s="222">
        <v>0</v>
      </c>
      <c r="U215" s="222">
        <v>0</v>
      </c>
      <c r="V215" s="222">
        <v>0</v>
      </c>
      <c r="W215" s="223">
        <v>0</v>
      </c>
      <c r="X215" s="230">
        <v>2.640364267821806E-3</v>
      </c>
      <c r="Y215" s="325">
        <v>0</v>
      </c>
      <c r="Z215" s="221">
        <v>6.1349693251533744E-3</v>
      </c>
      <c r="AA215" s="222">
        <v>0</v>
      </c>
      <c r="AB215" s="222">
        <v>0</v>
      </c>
      <c r="AC215" s="222">
        <v>0</v>
      </c>
      <c r="AD215" s="248">
        <v>0</v>
      </c>
      <c r="AE215" s="503">
        <v>2.7548209366391185E-3</v>
      </c>
      <c r="AF215" s="1893"/>
      <c r="AG215" s="520"/>
      <c r="AH215" s="521"/>
      <c r="BH215" s="438"/>
      <c r="BI215" s="438"/>
    </row>
    <row r="216" spans="1:61" x14ac:dyDescent="0.35">
      <c r="A216" s="31" t="s">
        <v>333</v>
      </c>
      <c r="B216" s="5" t="s">
        <v>675</v>
      </c>
      <c r="C216" s="5" t="s">
        <v>678</v>
      </c>
      <c r="D216" s="221">
        <v>4.0013337779259755E-3</v>
      </c>
      <c r="E216" s="222">
        <v>0</v>
      </c>
      <c r="F216" s="222">
        <v>1.0471204188481353E-3</v>
      </c>
      <c r="G216" s="222">
        <v>0</v>
      </c>
      <c r="H216" s="248">
        <v>0</v>
      </c>
      <c r="I216" s="230">
        <v>2.2855133614627285E-3</v>
      </c>
      <c r="J216" s="2336">
        <v>0</v>
      </c>
      <c r="K216" s="2336">
        <v>2.1207177814029361E-3</v>
      </c>
      <c r="L216" s="221">
        <v>5.2585451358457495E-3</v>
      </c>
      <c r="M216" s="222">
        <v>0</v>
      </c>
      <c r="N216" s="222">
        <v>1.2578616352201259E-2</v>
      </c>
      <c r="O216" s="222">
        <v>3.2258064516129031E-2</v>
      </c>
      <c r="P216" s="248">
        <v>0</v>
      </c>
      <c r="Q216" s="230">
        <v>5.4800081185305462E-3</v>
      </c>
      <c r="R216" s="325">
        <v>0</v>
      </c>
      <c r="S216" s="221">
        <v>5.9108818145603452E-3</v>
      </c>
      <c r="T216" s="222">
        <v>0</v>
      </c>
      <c r="U216" s="222">
        <v>6.778449649754624E-3</v>
      </c>
      <c r="V216" s="222">
        <v>3.2824350288199008E-2</v>
      </c>
      <c r="W216" s="223">
        <v>0</v>
      </c>
      <c r="X216" s="230">
        <v>9.1027363505027971E-3</v>
      </c>
      <c r="Y216" s="325">
        <v>0</v>
      </c>
      <c r="Z216" s="221">
        <v>6.1349693251533744E-3</v>
      </c>
      <c r="AA216" s="222">
        <v>0</v>
      </c>
      <c r="AB216" s="222">
        <v>0</v>
      </c>
      <c r="AC216" s="222">
        <v>2.9411764705882353E-2</v>
      </c>
      <c r="AD216" s="248">
        <v>0</v>
      </c>
      <c r="AE216" s="503">
        <v>5.5096418732782371E-3</v>
      </c>
      <c r="AF216" s="1893"/>
      <c r="AG216" s="520"/>
      <c r="AH216" s="521"/>
      <c r="BH216" s="438"/>
      <c r="BI216" s="438"/>
    </row>
    <row r="217" spans="1:61" ht="24" customHeight="1" thickBot="1" x14ac:dyDescent="0.4">
      <c r="A217" s="32" t="s">
        <v>333</v>
      </c>
      <c r="B217" s="14" t="s">
        <v>679</v>
      </c>
      <c r="C217" s="14" t="s">
        <v>678</v>
      </c>
      <c r="D217" s="376">
        <v>2.5675225075024954E-2</v>
      </c>
      <c r="E217" s="322">
        <v>1.1074197120708673E-2</v>
      </c>
      <c r="F217" s="322">
        <v>0</v>
      </c>
      <c r="G217" s="322">
        <v>0</v>
      </c>
      <c r="H217" s="515">
        <v>0</v>
      </c>
      <c r="I217" s="324">
        <v>1.5646976090014086E-2</v>
      </c>
      <c r="J217" s="2337">
        <v>2.6911780201253888E-2</v>
      </c>
      <c r="K217" s="2337">
        <v>1.6476345840130469E-2</v>
      </c>
      <c r="L217" s="376">
        <v>2.4539877300613355E-2</v>
      </c>
      <c r="M217" s="322">
        <v>1.3468013468013407E-2</v>
      </c>
      <c r="N217" s="322">
        <v>5.24109014675056E-3</v>
      </c>
      <c r="O217" s="322">
        <v>0</v>
      </c>
      <c r="P217" s="515">
        <v>0</v>
      </c>
      <c r="Q217" s="324">
        <v>1.4816318246397397E-2</v>
      </c>
      <c r="R217" s="330">
        <v>2.8779195782872257E-2</v>
      </c>
      <c r="S217" s="376">
        <v>3.703671038691525E-2</v>
      </c>
      <c r="T217" s="322">
        <v>1.4531416222345347E-2</v>
      </c>
      <c r="U217" s="322">
        <v>1.3959789648907992E-2</v>
      </c>
      <c r="V217" s="322">
        <v>0</v>
      </c>
      <c r="W217" s="379">
        <v>0</v>
      </c>
      <c r="X217" s="324">
        <v>1.3105583251633718E-2</v>
      </c>
      <c r="Y217" s="330">
        <v>1.0335657456503902E-2</v>
      </c>
      <c r="Z217" s="376">
        <v>4.9079754601227044E-2</v>
      </c>
      <c r="AA217" s="322">
        <v>1.5384615384615385E-2</v>
      </c>
      <c r="AB217" s="322">
        <v>1.4925373134328358E-2</v>
      </c>
      <c r="AC217" s="322">
        <v>0</v>
      </c>
      <c r="AD217" s="515">
        <v>0</v>
      </c>
      <c r="AE217" s="518">
        <v>2.7548209366391185E-2</v>
      </c>
      <c r="AF217" s="522"/>
      <c r="AG217" s="523"/>
      <c r="AH217" s="524"/>
    </row>
    <row r="218" spans="1:61" ht="16" thickTop="1" x14ac:dyDescent="0.35">
      <c r="D218" s="9"/>
      <c r="E218" s="9"/>
      <c r="F218" s="9"/>
      <c r="G218" s="9"/>
      <c r="H218" s="9"/>
      <c r="I218" s="8"/>
      <c r="J218" s="8"/>
      <c r="K218" s="9"/>
      <c r="L218" s="9"/>
      <c r="M218" s="9"/>
      <c r="N218" s="9"/>
      <c r="O218" s="9"/>
      <c r="P218" s="9"/>
      <c r="Q218" s="54"/>
      <c r="R218" s="8"/>
      <c r="S218" s="9"/>
      <c r="T218" s="9"/>
      <c r="U218" s="9"/>
      <c r="V218" s="9"/>
      <c r="W218" s="9"/>
      <c r="X218" s="9"/>
      <c r="Y218" s="8"/>
      <c r="Z218" s="8"/>
      <c r="AA218" s="9"/>
      <c r="AB218" s="9"/>
      <c r="AC218" s="9"/>
      <c r="AD218" s="9"/>
      <c r="AE218" s="9"/>
      <c r="AF218" s="9"/>
      <c r="AG218" s="8"/>
      <c r="AH218" s="8"/>
      <c r="AI218" s="9"/>
    </row>
    <row r="219" spans="1:61" ht="16" thickBot="1" x14ac:dyDescent="0.4">
      <c r="D219" s="9"/>
      <c r="E219" s="9"/>
      <c r="F219" s="9"/>
      <c r="G219" s="9"/>
      <c r="H219" s="9"/>
      <c r="I219" s="8"/>
      <c r="J219" s="8"/>
      <c r="K219" s="9"/>
      <c r="L219" s="9"/>
      <c r="M219" s="9"/>
      <c r="N219" s="9"/>
      <c r="O219" s="9"/>
      <c r="P219" s="9"/>
      <c r="Q219" s="54"/>
      <c r="R219" s="8"/>
      <c r="S219" s="9"/>
      <c r="T219" s="9"/>
      <c r="U219" s="9"/>
      <c r="V219" s="9"/>
      <c r="W219" s="9"/>
      <c r="X219" s="9"/>
      <c r="Y219" s="8"/>
      <c r="Z219" s="8"/>
      <c r="AA219" s="9"/>
      <c r="AB219" s="9"/>
      <c r="AC219" s="9"/>
      <c r="AD219" s="9"/>
      <c r="AE219" s="9"/>
      <c r="AF219" s="9"/>
      <c r="AG219" s="8"/>
      <c r="AH219" s="8"/>
      <c r="AI219" s="9"/>
    </row>
    <row r="220" spans="1:61" ht="19" thickTop="1" x14ac:dyDescent="0.35">
      <c r="A220" s="2688" t="s">
        <v>400</v>
      </c>
      <c r="B220" s="2690"/>
      <c r="C220" s="2690"/>
      <c r="D220" s="2771">
        <v>2024</v>
      </c>
      <c r="E220" s="2690"/>
      <c r="F220" s="2690"/>
      <c r="G220" s="2690"/>
      <c r="H220" s="2690"/>
      <c r="I220" s="2690"/>
      <c r="J220" s="2772"/>
      <c r="K220" s="2771">
        <v>2023</v>
      </c>
      <c r="L220" s="2690"/>
      <c r="M220" s="2690"/>
      <c r="N220" s="2690"/>
      <c r="O220" s="2690"/>
      <c r="P220" s="2690"/>
      <c r="Q220" s="2772"/>
      <c r="R220" s="2771">
        <v>2022</v>
      </c>
      <c r="S220" s="2690"/>
      <c r="T220" s="2690"/>
      <c r="U220" s="2690"/>
      <c r="V220" s="2690"/>
      <c r="W220" s="2690"/>
      <c r="X220" s="2772"/>
      <c r="Y220" s="2771">
        <v>2021</v>
      </c>
      <c r="Z220" s="2690"/>
      <c r="AA220" s="2690"/>
      <c r="AB220" s="2690"/>
      <c r="AC220" s="2690"/>
      <c r="AD220" s="2690"/>
      <c r="AE220" s="2772"/>
      <c r="AF220" s="2771">
        <v>2020</v>
      </c>
      <c r="AG220" s="2772"/>
      <c r="AH220" s="2771">
        <v>2019</v>
      </c>
      <c r="AI220" s="2772"/>
      <c r="AJ220" s="2771">
        <v>2018</v>
      </c>
      <c r="AK220" s="2741"/>
      <c r="AL220" s="438"/>
      <c r="AM220" s="438"/>
      <c r="AN220" s="438"/>
      <c r="AO220" s="438"/>
      <c r="AP220" s="438"/>
      <c r="AQ220" s="438"/>
      <c r="AR220" s="438"/>
      <c r="AS220" s="438"/>
      <c r="AT220" s="438"/>
      <c r="AU220" s="438"/>
      <c r="AV220" s="438"/>
      <c r="AW220" s="438"/>
      <c r="AX220" s="438"/>
      <c r="AY220" s="438"/>
      <c r="AZ220" s="438"/>
      <c r="BA220" s="438"/>
      <c r="BB220" s="438"/>
      <c r="BC220" s="438"/>
      <c r="BD220" s="438"/>
      <c r="BE220" s="438"/>
      <c r="BF220" s="438"/>
      <c r="BG220" s="438"/>
    </row>
    <row r="221" spans="1:61" ht="32.5" customHeight="1" x14ac:dyDescent="0.35">
      <c r="A221" s="63" t="s">
        <v>401</v>
      </c>
      <c r="B221" s="273" t="s">
        <v>402</v>
      </c>
      <c r="C221" s="273" t="s">
        <v>403</v>
      </c>
      <c r="D221" s="212" t="s">
        <v>404</v>
      </c>
      <c r="E221" s="213" t="s">
        <v>405</v>
      </c>
      <c r="F221" s="213" t="s">
        <v>406</v>
      </c>
      <c r="G221" s="213" t="s">
        <v>407</v>
      </c>
      <c r="H221" s="214" t="s">
        <v>461</v>
      </c>
      <c r="I221" s="215" t="s">
        <v>370</v>
      </c>
      <c r="J221" s="475" t="s">
        <v>371</v>
      </c>
      <c r="K221" s="212" t="s">
        <v>404</v>
      </c>
      <c r="L221" s="213" t="s">
        <v>405</v>
      </c>
      <c r="M221" s="213" t="s">
        <v>406</v>
      </c>
      <c r="N221" s="213" t="s">
        <v>407</v>
      </c>
      <c r="O221" s="214" t="s">
        <v>461</v>
      </c>
      <c r="P221" s="215" t="s">
        <v>370</v>
      </c>
      <c r="Q221" s="475" t="s">
        <v>371</v>
      </c>
      <c r="R221" s="212" t="s">
        <v>404</v>
      </c>
      <c r="S221" s="213" t="s">
        <v>405</v>
      </c>
      <c r="T221" s="213" t="s">
        <v>406</v>
      </c>
      <c r="U221" s="213" t="s">
        <v>407</v>
      </c>
      <c r="V221" s="214" t="s">
        <v>461</v>
      </c>
      <c r="W221" s="215" t="s">
        <v>370</v>
      </c>
      <c r="X221" s="475" t="s">
        <v>371</v>
      </c>
      <c r="Y221" s="212" t="s">
        <v>404</v>
      </c>
      <c r="Z221" s="213" t="s">
        <v>405</v>
      </c>
      <c r="AA221" s="213" t="s">
        <v>406</v>
      </c>
      <c r="AB221" s="213" t="s">
        <v>407</v>
      </c>
      <c r="AC221" s="214" t="s">
        <v>461</v>
      </c>
      <c r="AD221" s="215" t="s">
        <v>370</v>
      </c>
      <c r="AE221" s="475" t="s">
        <v>371</v>
      </c>
      <c r="AF221" s="476" t="s">
        <v>370</v>
      </c>
      <c r="AG221" s="475" t="s">
        <v>371</v>
      </c>
      <c r="AH221" s="476" t="s">
        <v>370</v>
      </c>
      <c r="AI221" s="475" t="s">
        <v>371</v>
      </c>
      <c r="AJ221" s="476" t="s">
        <v>370</v>
      </c>
      <c r="AK221" s="477" t="s">
        <v>371</v>
      </c>
      <c r="AL221" s="438"/>
      <c r="AM221" s="438"/>
      <c r="AN221" s="438"/>
      <c r="AO221" s="438"/>
      <c r="AP221" s="438"/>
      <c r="AQ221" s="438"/>
      <c r="AR221" s="438"/>
      <c r="AS221" s="438"/>
      <c r="AT221" s="438"/>
      <c r="AU221" s="438"/>
      <c r="AV221" s="438"/>
      <c r="AW221" s="438"/>
      <c r="AX221" s="438"/>
      <c r="AY221" s="438"/>
      <c r="AZ221" s="438"/>
      <c r="BA221" s="438"/>
      <c r="BB221" s="438"/>
      <c r="BC221" s="438"/>
      <c r="BD221" s="438"/>
      <c r="BE221" s="438"/>
      <c r="BF221" s="438"/>
      <c r="BG221" s="438"/>
    </row>
    <row r="222" spans="1:61" ht="40" customHeight="1" x14ac:dyDescent="0.35">
      <c r="A222" s="2773" t="s">
        <v>578</v>
      </c>
      <c r="B222" s="2774"/>
      <c r="C222" s="2774"/>
      <c r="D222" s="528"/>
      <c r="E222" s="529"/>
      <c r="F222" s="529"/>
      <c r="G222" s="529"/>
      <c r="H222" s="530"/>
      <c r="I222" s="537"/>
      <c r="J222" s="1481"/>
      <c r="K222" s="528"/>
      <c r="L222" s="529"/>
      <c r="M222" s="529"/>
      <c r="N222" s="529"/>
      <c r="O222" s="530"/>
      <c r="P222" s="537"/>
      <c r="Q222" s="1481"/>
      <c r="R222" s="459"/>
      <c r="S222" s="460"/>
      <c r="T222" s="460"/>
      <c r="U222" s="460"/>
      <c r="V222" s="461"/>
      <c r="W222" s="462"/>
      <c r="X222" s="498"/>
      <c r="Y222" s="459"/>
      <c r="Z222" s="460"/>
      <c r="AA222" s="460"/>
      <c r="AB222" s="460"/>
      <c r="AC222" s="461"/>
      <c r="AD222" s="462"/>
      <c r="AE222" s="498"/>
      <c r="AF222" s="505"/>
      <c r="AG222" s="498"/>
      <c r="AH222" s="505"/>
      <c r="AI222" s="498"/>
      <c r="AJ222" s="505"/>
      <c r="AK222" s="545"/>
      <c r="AL222" s="438"/>
      <c r="AM222" s="438"/>
      <c r="AN222" s="438"/>
      <c r="AO222" s="438"/>
      <c r="AP222" s="438"/>
      <c r="AQ222" s="438"/>
      <c r="AR222" s="438"/>
      <c r="AS222" s="438"/>
      <c r="AT222" s="438"/>
      <c r="AU222" s="438"/>
      <c r="AV222" s="438"/>
      <c r="AW222" s="438"/>
      <c r="AX222" s="438"/>
      <c r="AY222" s="438"/>
      <c r="AZ222" s="438"/>
      <c r="BA222" s="438"/>
      <c r="BB222" s="438"/>
      <c r="BC222" s="438"/>
      <c r="BD222" s="438"/>
      <c r="BE222" s="438"/>
      <c r="BF222" s="438"/>
      <c r="BG222" s="438"/>
    </row>
    <row r="223" spans="1:61" ht="27" customHeight="1" x14ac:dyDescent="0.35">
      <c r="A223" s="2770" t="s">
        <v>579</v>
      </c>
      <c r="B223" s="2775"/>
      <c r="C223" s="2775"/>
      <c r="D223" s="531"/>
      <c r="E223" s="532"/>
      <c r="F223" s="532"/>
      <c r="G223" s="532"/>
      <c r="H223" s="533"/>
      <c r="I223" s="538"/>
      <c r="J223" s="1482"/>
      <c r="K223" s="531"/>
      <c r="L223" s="532"/>
      <c r="M223" s="532"/>
      <c r="N223" s="532"/>
      <c r="O223" s="533"/>
      <c r="P223" s="538"/>
      <c r="Q223" s="1482"/>
      <c r="R223" s="122"/>
      <c r="S223" s="123"/>
      <c r="T223" s="123"/>
      <c r="U223" s="123"/>
      <c r="V223" s="124"/>
      <c r="W223" s="164"/>
      <c r="X223" s="318"/>
      <c r="Y223" s="122"/>
      <c r="Z223" s="123"/>
      <c r="AA223" s="123"/>
      <c r="AB223" s="123"/>
      <c r="AC223" s="124"/>
      <c r="AD223" s="164"/>
      <c r="AE223" s="318"/>
      <c r="AF223" s="506"/>
      <c r="AG223" s="318"/>
      <c r="AH223" s="506"/>
      <c r="AI223" s="318"/>
      <c r="AJ223" s="506"/>
      <c r="AK223" s="546"/>
      <c r="AL223" s="438"/>
      <c r="AM223" s="438"/>
      <c r="AN223" s="438"/>
      <c r="AO223" s="438"/>
      <c r="AP223" s="438"/>
      <c r="AQ223" s="438"/>
      <c r="AR223" s="438"/>
      <c r="AS223" s="438"/>
      <c r="AT223" s="438"/>
      <c r="AU223" s="438"/>
      <c r="AV223" s="438"/>
      <c r="AW223" s="438"/>
      <c r="AX223" s="438"/>
      <c r="AY223" s="438"/>
      <c r="AZ223" s="438"/>
      <c r="BA223" s="438"/>
      <c r="BB223" s="438"/>
      <c r="BC223" s="438"/>
      <c r="BD223" s="438"/>
      <c r="BE223" s="438"/>
      <c r="BF223" s="438"/>
      <c r="BG223" s="438"/>
    </row>
    <row r="224" spans="1:61" ht="43.5" customHeight="1" x14ac:dyDescent="0.35">
      <c r="A224" s="251"/>
      <c r="B224" s="5" t="s">
        <v>680</v>
      </c>
      <c r="C224" s="5" t="s">
        <v>480</v>
      </c>
      <c r="D224" s="221">
        <v>0.34259259259259262</v>
      </c>
      <c r="E224" s="222">
        <v>0.30647709320695105</v>
      </c>
      <c r="F224" s="222">
        <v>0.31764705882352939</v>
      </c>
      <c r="G224" s="222">
        <v>0.2236024844720497</v>
      </c>
      <c r="H224" s="223">
        <v>0.49300699300699302</v>
      </c>
      <c r="I224" s="230">
        <v>0.33734281027884089</v>
      </c>
      <c r="J224" s="2336">
        <v>0.5092250922509225</v>
      </c>
      <c r="K224" s="221">
        <v>0.54761904761904767</v>
      </c>
      <c r="L224" s="222">
        <v>0.45866666666666667</v>
      </c>
      <c r="M224" s="222">
        <v>0.3125</v>
      </c>
      <c r="N224" s="222">
        <v>0.18269230769230768</v>
      </c>
      <c r="O224" s="223">
        <v>0.68683274021352314</v>
      </c>
      <c r="P224" s="230">
        <v>0.44357976653696496</v>
      </c>
      <c r="Q224" s="325">
        <v>0.38</v>
      </c>
      <c r="R224" s="221">
        <v>0.55555555555555558</v>
      </c>
      <c r="S224" s="222">
        <v>0.49647058823529411</v>
      </c>
      <c r="T224" s="222">
        <v>0.31441048034934499</v>
      </c>
      <c r="U224" s="222">
        <v>0.14942528735632185</v>
      </c>
      <c r="V224" s="223">
        <v>0.5446428571428571</v>
      </c>
      <c r="W224" s="230">
        <v>0.4121009537278747</v>
      </c>
      <c r="X224" s="320"/>
      <c r="Y224" s="221">
        <v>0.3401360544217687</v>
      </c>
      <c r="Z224" s="222">
        <v>0.5</v>
      </c>
      <c r="AA224" s="222">
        <v>0.25940594059405941</v>
      </c>
      <c r="AB224" s="222">
        <v>0.11170212765957446</v>
      </c>
      <c r="AC224" s="223">
        <v>0.56565656565656564</v>
      </c>
      <c r="AD224" s="230">
        <v>0.35951875442321302</v>
      </c>
      <c r="AE224" s="320"/>
      <c r="AF224" s="221">
        <v>0.59</v>
      </c>
      <c r="AG224" s="320"/>
      <c r="AH224" s="221">
        <v>0.53</v>
      </c>
      <c r="AI224" s="320"/>
      <c r="AJ224" s="221">
        <v>0.62</v>
      </c>
      <c r="AK224" s="548"/>
      <c r="AL224" s="438"/>
      <c r="AM224" s="438"/>
      <c r="AN224" s="438"/>
      <c r="AO224" s="438"/>
      <c r="AP224" s="438"/>
      <c r="AQ224" s="438"/>
      <c r="AR224" s="438"/>
      <c r="AS224" s="438"/>
      <c r="AT224" s="438"/>
      <c r="AU224" s="438"/>
      <c r="AV224" s="438"/>
      <c r="AW224" s="438"/>
      <c r="AX224" s="438"/>
      <c r="AY224" s="438"/>
      <c r="AZ224" s="438"/>
      <c r="BA224" s="438"/>
      <c r="BB224" s="438"/>
      <c r="BC224" s="438"/>
      <c r="BD224" s="438"/>
      <c r="BE224" s="438"/>
      <c r="BF224" s="438"/>
      <c r="BG224" s="438"/>
    </row>
    <row r="225" spans="1:59" s="6" customFormat="1" ht="31" x14ac:dyDescent="0.35">
      <c r="A225" s="251"/>
      <c r="B225" s="5" t="s">
        <v>1908</v>
      </c>
      <c r="C225" s="5" t="s">
        <v>681</v>
      </c>
      <c r="D225" s="1148"/>
      <c r="E225" s="1149"/>
      <c r="F225" s="1149"/>
      <c r="G225" s="1149"/>
      <c r="H225" s="1152"/>
      <c r="I225" s="331"/>
      <c r="J225" s="2338">
        <v>216.1308173076923</v>
      </c>
      <c r="K225" s="1148"/>
      <c r="L225" s="1149"/>
      <c r="M225" s="1149"/>
      <c r="N225" s="1149"/>
      <c r="O225" s="1152"/>
      <c r="P225" s="165">
        <v>1993.8171439614634</v>
      </c>
      <c r="Q225" s="1483">
        <v>178.30823770491804</v>
      </c>
      <c r="R225" s="371">
        <v>2052</v>
      </c>
      <c r="S225" s="342"/>
      <c r="T225" s="342"/>
      <c r="U225" s="342"/>
      <c r="V225" s="343"/>
      <c r="W225" s="165">
        <v>2052</v>
      </c>
      <c r="X225" s="319">
        <v>307.23137045199201</v>
      </c>
      <c r="Y225" s="341"/>
      <c r="Z225" s="342"/>
      <c r="AA225" s="342"/>
      <c r="AB225" s="342"/>
      <c r="AC225" s="343"/>
      <c r="AD225" s="165">
        <v>1900</v>
      </c>
      <c r="AE225" s="540"/>
      <c r="AF225" s="544">
        <v>3616</v>
      </c>
      <c r="AG225" s="540"/>
      <c r="AH225" s="544">
        <v>3478</v>
      </c>
      <c r="AI225" s="540"/>
      <c r="AJ225" s="544">
        <v>1223.8800000000001</v>
      </c>
      <c r="AK225" s="547"/>
      <c r="AL225" s="438"/>
      <c r="AM225" s="438"/>
      <c r="AN225" s="438"/>
      <c r="AO225" s="438"/>
      <c r="AP225" s="438"/>
      <c r="AQ225" s="438"/>
      <c r="AR225" s="438"/>
      <c r="AS225" s="438"/>
      <c r="AT225" s="438"/>
      <c r="AU225" s="438"/>
      <c r="AV225" s="438"/>
      <c r="AW225" s="438"/>
      <c r="AX225" s="438"/>
      <c r="AY225" s="438"/>
      <c r="AZ225" s="438"/>
      <c r="BA225" s="438"/>
      <c r="BB225" s="438"/>
      <c r="BC225" s="438"/>
      <c r="BD225" s="438"/>
      <c r="BE225" s="438"/>
      <c r="BF225" s="438"/>
      <c r="BG225" s="438"/>
    </row>
    <row r="226" spans="1:59" s="6" customFormat="1" x14ac:dyDescent="0.35">
      <c r="A226" s="2841" t="s">
        <v>682</v>
      </c>
      <c r="B226" s="2842"/>
      <c r="C226" s="2843"/>
      <c r="D226" s="534"/>
      <c r="E226" s="535"/>
      <c r="F226" s="535"/>
      <c r="G226" s="535"/>
      <c r="H226" s="536"/>
      <c r="I226" s="539"/>
      <c r="J226" s="1484"/>
      <c r="K226" s="534"/>
      <c r="L226" s="535"/>
      <c r="M226" s="535"/>
      <c r="N226" s="535"/>
      <c r="O226" s="536"/>
      <c r="P226" s="539"/>
      <c r="Q226" s="1484"/>
      <c r="R226" s="510"/>
      <c r="S226" s="511"/>
      <c r="T226" s="511"/>
      <c r="U226" s="511"/>
      <c r="V226" s="512"/>
      <c r="W226" s="585"/>
      <c r="X226" s="586"/>
      <c r="Y226" s="510"/>
      <c r="Z226" s="511"/>
      <c r="AA226" s="511"/>
      <c r="AB226" s="511"/>
      <c r="AC226" s="512"/>
      <c r="AD226" s="585"/>
      <c r="AE226" s="586"/>
      <c r="AF226" s="587"/>
      <c r="AG226" s="586"/>
      <c r="AH226" s="587"/>
      <c r="AI226" s="586"/>
      <c r="AJ226" s="587"/>
      <c r="AK226" s="588"/>
      <c r="AL226" s="5"/>
      <c r="AM226" s="5"/>
      <c r="AN226" s="5"/>
      <c r="AO226" s="5"/>
      <c r="AP226" s="5"/>
      <c r="AQ226" s="5"/>
      <c r="AR226" s="5"/>
      <c r="AS226" s="5"/>
      <c r="AT226" s="5"/>
      <c r="AU226" s="5"/>
      <c r="AV226" s="5"/>
      <c r="AW226" s="5"/>
      <c r="AX226" s="5"/>
      <c r="AY226" s="5"/>
      <c r="AZ226" s="5"/>
      <c r="BA226" s="5"/>
      <c r="BB226" s="5"/>
      <c r="BC226" s="5"/>
      <c r="BD226" s="5"/>
      <c r="BE226" s="5"/>
      <c r="BF226" s="5"/>
      <c r="BG226" s="5"/>
    </row>
    <row r="227" spans="1:59" ht="33" customHeight="1" thickBot="1" x14ac:dyDescent="0.4">
      <c r="A227" s="258"/>
      <c r="B227" s="14" t="s">
        <v>683</v>
      </c>
      <c r="C227" s="14" t="s">
        <v>684</v>
      </c>
      <c r="D227" s="2334">
        <v>0.95</v>
      </c>
      <c r="E227" s="377">
        <v>0.97</v>
      </c>
      <c r="F227" s="377">
        <v>0.93</v>
      </c>
      <c r="G227" s="377">
        <v>0.92</v>
      </c>
      <c r="H227" s="378">
        <v>0.9</v>
      </c>
      <c r="I227" s="2339">
        <v>0.94</v>
      </c>
      <c r="J227" s="2340">
        <v>0.94</v>
      </c>
      <c r="K227" s="603"/>
      <c r="L227" s="604"/>
      <c r="M227" s="604"/>
      <c r="N227" s="604"/>
      <c r="O227" s="605"/>
      <c r="P227" s="899"/>
      <c r="Q227" s="1485"/>
      <c r="R227" s="542"/>
      <c r="S227" s="377">
        <v>0.77213695395513593</v>
      </c>
      <c r="T227" s="377">
        <v>0.82852955544699602</v>
      </c>
      <c r="U227" s="543"/>
      <c r="V227" s="378">
        <v>0.73408769448373401</v>
      </c>
      <c r="W227" s="324">
        <v>0.77825140129528858</v>
      </c>
      <c r="X227" s="327"/>
      <c r="Y227" s="376">
        <v>0.78</v>
      </c>
      <c r="Z227" s="240"/>
      <c r="AA227" s="240"/>
      <c r="AB227" s="322">
        <v>0.71</v>
      </c>
      <c r="AC227" s="241"/>
      <c r="AD227" s="324">
        <v>0.74</v>
      </c>
      <c r="AE227" s="327"/>
      <c r="AF227" s="239"/>
      <c r="AG227" s="327"/>
      <c r="AH227" s="239"/>
      <c r="AI227" s="327"/>
      <c r="AJ227" s="376">
        <v>0.82</v>
      </c>
      <c r="AK227" s="323"/>
    </row>
    <row r="228" spans="1:59" ht="16" thickTop="1" x14ac:dyDescent="0.35">
      <c r="D228" s="9"/>
      <c r="E228" s="9"/>
      <c r="F228" s="9"/>
      <c r="G228" s="9"/>
      <c r="H228" s="9"/>
      <c r="I228" s="8"/>
      <c r="J228" s="8"/>
      <c r="K228" s="9"/>
      <c r="L228" s="9"/>
      <c r="M228" s="9"/>
      <c r="N228" s="9"/>
      <c r="O228" s="9"/>
      <c r="P228" s="9"/>
      <c r="Q228" s="54"/>
      <c r="R228" s="8"/>
      <c r="S228" s="9"/>
      <c r="T228" s="9"/>
      <c r="U228" s="9"/>
      <c r="V228" s="9"/>
      <c r="W228" s="9"/>
      <c r="X228" s="9"/>
      <c r="Y228" s="8"/>
      <c r="Z228" s="8"/>
      <c r="AA228" s="9"/>
      <c r="AB228" s="9"/>
      <c r="AC228" s="9"/>
      <c r="AD228" s="9"/>
      <c r="AE228" s="9"/>
      <c r="AF228" s="9"/>
      <c r="AG228" s="8"/>
      <c r="AH228" s="8"/>
      <c r="AI228" s="9"/>
    </row>
    <row r="229" spans="1:59" ht="54.5" customHeight="1" x14ac:dyDescent="0.35">
      <c r="A229" s="2807" t="s">
        <v>1911</v>
      </c>
      <c r="B229" s="2807"/>
      <c r="C229" s="2807"/>
      <c r="D229" s="9"/>
      <c r="E229" s="9"/>
      <c r="F229" s="9"/>
      <c r="G229" s="9"/>
      <c r="H229" s="9"/>
      <c r="I229" s="8"/>
      <c r="J229" s="8"/>
      <c r="K229" s="9"/>
      <c r="L229" s="9"/>
      <c r="M229" s="9"/>
      <c r="N229" s="9"/>
      <c r="O229" s="9"/>
      <c r="P229" s="9"/>
      <c r="Q229" s="54"/>
      <c r="R229" s="8"/>
      <c r="S229" s="9"/>
      <c r="T229" s="9"/>
      <c r="U229" s="9"/>
      <c r="V229" s="9"/>
      <c r="W229" s="9"/>
      <c r="X229" s="9"/>
      <c r="Y229" s="8"/>
      <c r="Z229" s="8"/>
      <c r="AA229" s="9"/>
      <c r="AB229" s="9"/>
      <c r="AC229" s="9"/>
      <c r="AD229" s="9"/>
      <c r="AE229" s="9"/>
      <c r="AF229" s="9"/>
      <c r="AG229" s="8"/>
      <c r="AH229" s="8"/>
      <c r="AI229" s="9"/>
    </row>
    <row r="230" spans="1:59" ht="16" thickBot="1" x14ac:dyDescent="0.4">
      <c r="D230" s="9"/>
      <c r="E230" s="9"/>
      <c r="F230" s="9"/>
      <c r="G230" s="9"/>
      <c r="H230" s="9"/>
      <c r="I230" s="8"/>
      <c r="J230" s="8"/>
      <c r="K230" s="9"/>
      <c r="L230" s="9"/>
      <c r="M230" s="9"/>
      <c r="N230" s="9"/>
      <c r="O230" s="9"/>
      <c r="P230" s="9"/>
      <c r="Q230" s="54"/>
      <c r="R230" s="8"/>
      <c r="S230" s="9"/>
      <c r="T230" s="9"/>
      <c r="U230" s="9"/>
      <c r="V230" s="9"/>
      <c r="W230" s="9"/>
      <c r="X230" s="9"/>
      <c r="Y230" s="8"/>
      <c r="Z230" s="8"/>
      <c r="AA230" s="9"/>
      <c r="AB230" s="9"/>
      <c r="AC230" s="9"/>
      <c r="AD230" s="9"/>
      <c r="AE230" s="9"/>
      <c r="AF230" s="9"/>
      <c r="AG230" s="8"/>
      <c r="AH230" s="8"/>
      <c r="AI230" s="9"/>
    </row>
    <row r="231" spans="1:59" ht="32" customHeight="1" thickTop="1" x14ac:dyDescent="0.35">
      <c r="A231" s="2688" t="s">
        <v>400</v>
      </c>
      <c r="B231" s="2688"/>
      <c r="C231" s="2688"/>
      <c r="D231" s="2771">
        <v>2024</v>
      </c>
      <c r="E231" s="2688"/>
      <c r="F231" s="2688"/>
      <c r="G231" s="2688"/>
      <c r="H231" s="2688"/>
      <c r="I231" s="2688"/>
      <c r="J231" s="2688"/>
      <c r="K231" s="2837"/>
      <c r="L231" s="2771">
        <v>2023</v>
      </c>
      <c r="M231" s="2688"/>
      <c r="N231" s="2688"/>
      <c r="O231" s="2688"/>
      <c r="P231" s="2688"/>
      <c r="Q231" s="2688"/>
      <c r="R231" s="2688"/>
      <c r="S231" s="2837"/>
      <c r="T231" s="2690">
        <v>2022</v>
      </c>
      <c r="U231" s="2688"/>
      <c r="V231" s="2688"/>
      <c r="W231" s="2688"/>
      <c r="X231" s="2688"/>
      <c r="Y231" s="2688"/>
      <c r="Z231" s="2688"/>
      <c r="AA231" s="2688"/>
      <c r="AB231" s="2771">
        <v>2021</v>
      </c>
      <c r="AC231" s="2688"/>
      <c r="AD231" s="2688"/>
      <c r="AE231" s="2688"/>
      <c r="AF231" s="2688"/>
      <c r="AG231" s="2688"/>
      <c r="AH231" s="2688"/>
      <c r="AI231" s="2837"/>
      <c r="AJ231" s="2690">
        <v>2020</v>
      </c>
      <c r="AK231" s="2688"/>
      <c r="AL231" s="2688"/>
      <c r="AM231" s="2688"/>
      <c r="AN231" s="2688"/>
      <c r="AO231" s="2688"/>
      <c r="AP231" s="2688"/>
      <c r="AQ231" s="2688"/>
      <c r="AR231" s="2771">
        <v>2019</v>
      </c>
      <c r="AS231" s="2688"/>
      <c r="AT231" s="2688"/>
      <c r="AU231" s="2688"/>
      <c r="AV231" s="2688"/>
      <c r="AW231" s="2688"/>
      <c r="AX231" s="2688"/>
      <c r="AY231" s="2837"/>
      <c r="AZ231" s="2690">
        <v>2018</v>
      </c>
      <c r="BA231" s="2688"/>
      <c r="BB231" s="2688"/>
      <c r="BC231" s="2688"/>
      <c r="BD231" s="2688"/>
      <c r="BE231" s="2688"/>
      <c r="BF231" s="2688"/>
      <c r="BG231" s="2838"/>
    </row>
    <row r="232" spans="1:59" ht="48" customHeight="1" x14ac:dyDescent="0.35">
      <c r="A232" s="63" t="s">
        <v>401</v>
      </c>
      <c r="B232" s="273" t="s">
        <v>402</v>
      </c>
      <c r="C232" s="273" t="s">
        <v>403</v>
      </c>
      <c r="D232" s="212" t="s">
        <v>404</v>
      </c>
      <c r="E232" s="213" t="s">
        <v>405</v>
      </c>
      <c r="F232" s="213" t="s">
        <v>406</v>
      </c>
      <c r="G232" s="213" t="s">
        <v>407</v>
      </c>
      <c r="H232" s="214" t="s">
        <v>461</v>
      </c>
      <c r="I232" s="215" t="s">
        <v>370</v>
      </c>
      <c r="J232" s="216" t="s">
        <v>371</v>
      </c>
      <c r="K232" s="471" t="s">
        <v>372</v>
      </c>
      <c r="L232" s="212" t="s">
        <v>404</v>
      </c>
      <c r="M232" s="213" t="s">
        <v>405</v>
      </c>
      <c r="N232" s="213" t="s">
        <v>406</v>
      </c>
      <c r="O232" s="213" t="s">
        <v>407</v>
      </c>
      <c r="P232" s="214" t="s">
        <v>461</v>
      </c>
      <c r="Q232" s="215" t="s">
        <v>370</v>
      </c>
      <c r="R232" s="216" t="s">
        <v>371</v>
      </c>
      <c r="S232" s="471" t="s">
        <v>372</v>
      </c>
      <c r="T232" s="414" t="s">
        <v>404</v>
      </c>
      <c r="U232" s="213" t="s">
        <v>405</v>
      </c>
      <c r="V232" s="213" t="s">
        <v>406</v>
      </c>
      <c r="W232" s="213" t="s">
        <v>407</v>
      </c>
      <c r="X232" s="214" t="s">
        <v>461</v>
      </c>
      <c r="Y232" s="215" t="s">
        <v>370</v>
      </c>
      <c r="Z232" s="216" t="s">
        <v>371</v>
      </c>
      <c r="AA232" s="584" t="s">
        <v>372</v>
      </c>
      <c r="AB232" s="212" t="s">
        <v>404</v>
      </c>
      <c r="AC232" s="213" t="s">
        <v>405</v>
      </c>
      <c r="AD232" s="213" t="s">
        <v>406</v>
      </c>
      <c r="AE232" s="213" t="s">
        <v>407</v>
      </c>
      <c r="AF232" s="214" t="s">
        <v>461</v>
      </c>
      <c r="AG232" s="215" t="s">
        <v>370</v>
      </c>
      <c r="AH232" s="216" t="s">
        <v>371</v>
      </c>
      <c r="AI232" s="471" t="s">
        <v>372</v>
      </c>
      <c r="AJ232" s="414" t="s">
        <v>404</v>
      </c>
      <c r="AK232" s="213" t="s">
        <v>405</v>
      </c>
      <c r="AL232" s="213" t="s">
        <v>406</v>
      </c>
      <c r="AM232" s="213" t="s">
        <v>407</v>
      </c>
      <c r="AN232" s="214" t="s">
        <v>461</v>
      </c>
      <c r="AO232" s="215" t="s">
        <v>370</v>
      </c>
      <c r="AP232" s="216" t="s">
        <v>371</v>
      </c>
      <c r="AQ232" s="584" t="s">
        <v>372</v>
      </c>
      <c r="AR232" s="212" t="s">
        <v>404</v>
      </c>
      <c r="AS232" s="213" t="s">
        <v>405</v>
      </c>
      <c r="AT232" s="213" t="s">
        <v>406</v>
      </c>
      <c r="AU232" s="213" t="s">
        <v>407</v>
      </c>
      <c r="AV232" s="214" t="s">
        <v>461</v>
      </c>
      <c r="AW232" s="215" t="s">
        <v>370</v>
      </c>
      <c r="AX232" s="216" t="s">
        <v>371</v>
      </c>
      <c r="AY232" s="471" t="s">
        <v>372</v>
      </c>
      <c r="AZ232" s="414" t="s">
        <v>404</v>
      </c>
      <c r="BA232" s="213" t="s">
        <v>405</v>
      </c>
      <c r="BB232" s="213" t="s">
        <v>406</v>
      </c>
      <c r="BC232" s="213" t="s">
        <v>407</v>
      </c>
      <c r="BD232" s="214" t="s">
        <v>461</v>
      </c>
      <c r="BE232" s="215" t="s">
        <v>370</v>
      </c>
      <c r="BF232" s="216" t="s">
        <v>371</v>
      </c>
      <c r="BG232" s="217" t="s">
        <v>372</v>
      </c>
    </row>
    <row r="233" spans="1:59" ht="33" customHeight="1" x14ac:dyDescent="0.35">
      <c r="A233" s="2821" t="s">
        <v>623</v>
      </c>
      <c r="B233" s="2821"/>
      <c r="C233" s="2821"/>
      <c r="D233" s="857"/>
      <c r="E233" s="866"/>
      <c r="F233" s="866"/>
      <c r="G233" s="866"/>
      <c r="H233" s="867"/>
      <c r="I233" s="462"/>
      <c r="J233" s="463"/>
      <c r="K233" s="464"/>
      <c r="L233" s="857"/>
      <c r="M233" s="866"/>
      <c r="N233" s="866"/>
      <c r="O233" s="866"/>
      <c r="P233" s="867"/>
      <c r="Q233" s="462"/>
      <c r="R233" s="463"/>
      <c r="S233" s="464"/>
      <c r="T233" s="465"/>
      <c r="U233" s="460"/>
      <c r="V233" s="460"/>
      <c r="W233" s="460"/>
      <c r="X233" s="461"/>
      <c r="Y233" s="462"/>
      <c r="Z233" s="463"/>
      <c r="AA233" s="589"/>
      <c r="AB233" s="459"/>
      <c r="AC233" s="460"/>
      <c r="AD233" s="460"/>
      <c r="AE233" s="460"/>
      <c r="AF233" s="461"/>
      <c r="AG233" s="462"/>
      <c r="AH233" s="463"/>
      <c r="AI233" s="464"/>
      <c r="AJ233" s="465"/>
      <c r="AK233" s="460"/>
      <c r="AL233" s="460"/>
      <c r="AM233" s="460"/>
      <c r="AN233" s="461"/>
      <c r="AO233" s="462"/>
      <c r="AP233" s="463"/>
      <c r="AQ233" s="589"/>
      <c r="AR233" s="459"/>
      <c r="AS233" s="460"/>
      <c r="AT233" s="460"/>
      <c r="AU233" s="460"/>
      <c r="AV233" s="461"/>
      <c r="AW233" s="462"/>
      <c r="AX233" s="463"/>
      <c r="AY233" s="464"/>
      <c r="AZ233" s="465"/>
      <c r="BA233" s="460"/>
      <c r="BB233" s="460"/>
      <c r="BC233" s="460"/>
      <c r="BD233" s="461"/>
      <c r="BE233" s="462"/>
      <c r="BF233" s="463"/>
      <c r="BG233" s="466"/>
    </row>
    <row r="234" spans="1:59" ht="27" customHeight="1" x14ac:dyDescent="0.35">
      <c r="A234" s="2770" t="s">
        <v>624</v>
      </c>
      <c r="B234" s="2770"/>
      <c r="C234" s="2770"/>
      <c r="D234" s="122"/>
      <c r="E234" s="123"/>
      <c r="F234" s="123"/>
      <c r="G234" s="123"/>
      <c r="H234" s="124"/>
      <c r="I234" s="164"/>
      <c r="J234" s="148"/>
      <c r="K234" s="157"/>
      <c r="L234" s="122"/>
      <c r="M234" s="123"/>
      <c r="N234" s="123"/>
      <c r="O234" s="123"/>
      <c r="P234" s="124"/>
      <c r="Q234" s="164"/>
      <c r="R234" s="148"/>
      <c r="S234" s="157"/>
      <c r="T234" s="282"/>
      <c r="U234" s="123"/>
      <c r="V234" s="123"/>
      <c r="W234" s="123"/>
      <c r="X234" s="124"/>
      <c r="Y234" s="164"/>
      <c r="Z234" s="148"/>
      <c r="AA234" s="235"/>
      <c r="AB234" s="122"/>
      <c r="AC234" s="123"/>
      <c r="AD234" s="123"/>
      <c r="AE234" s="123"/>
      <c r="AF234" s="124"/>
      <c r="AG234" s="164"/>
      <c r="AH234" s="148"/>
      <c r="AI234" s="157"/>
      <c r="AJ234" s="282"/>
      <c r="AK234" s="123"/>
      <c r="AL234" s="123"/>
      <c r="AM234" s="123"/>
      <c r="AN234" s="124"/>
      <c r="AO234" s="164"/>
      <c r="AP234" s="148"/>
      <c r="AQ234" s="235"/>
      <c r="AR234" s="122"/>
      <c r="AS234" s="123"/>
      <c r="AT234" s="123"/>
      <c r="AU234" s="123"/>
      <c r="AV234" s="124"/>
      <c r="AW234" s="164"/>
      <c r="AX234" s="148"/>
      <c r="AY234" s="157"/>
      <c r="AZ234" s="282"/>
      <c r="BA234" s="123"/>
      <c r="BB234" s="123"/>
      <c r="BC234" s="123"/>
      <c r="BD234" s="124"/>
      <c r="BE234" s="164"/>
      <c r="BF234" s="148"/>
      <c r="BG234" s="56"/>
    </row>
    <row r="235" spans="1:59" ht="26" customHeight="1" x14ac:dyDescent="0.35">
      <c r="A235" s="29"/>
      <c r="B235" s="61" t="s">
        <v>685</v>
      </c>
      <c r="C235" s="61" t="s">
        <v>686</v>
      </c>
      <c r="D235" s="125">
        <v>402.63467826472606</v>
      </c>
      <c r="E235" s="126">
        <v>1700.2524331734064</v>
      </c>
      <c r="F235" s="126">
        <v>1833.3703090351974</v>
      </c>
      <c r="G235" s="126">
        <v>421.26324134177315</v>
      </c>
      <c r="H235" s="127">
        <v>231.90227391847759</v>
      </c>
      <c r="I235" s="1462">
        <v>4589.4229357335807</v>
      </c>
      <c r="J235" s="172">
        <v>106.87961918892201</v>
      </c>
      <c r="K235" s="158">
        <v>4696.3025549225031</v>
      </c>
      <c r="L235" s="125">
        <v>332.11075300421663</v>
      </c>
      <c r="M235" s="126">
        <v>1320.0074328219853</v>
      </c>
      <c r="N235" s="126">
        <v>1181.0661775511817</v>
      </c>
      <c r="O235" s="126">
        <v>871.12698764399317</v>
      </c>
      <c r="P235" s="127">
        <v>318.6806520534937</v>
      </c>
      <c r="Q235" s="1462">
        <v>4022.9920030748704</v>
      </c>
      <c r="R235" s="149">
        <f>303488.92/1000</f>
        <v>303.48892000000001</v>
      </c>
      <c r="S235" s="158">
        <f>Q235+R235</f>
        <v>4326.4809230748706</v>
      </c>
      <c r="T235" s="364">
        <v>152.9279986711712</v>
      </c>
      <c r="U235" s="126">
        <v>453.87603783725467</v>
      </c>
      <c r="V235" s="126">
        <v>812.86363066196088</v>
      </c>
      <c r="W235" s="126">
        <v>249.90595825071904</v>
      </c>
      <c r="X235" s="127">
        <v>296.35046676066474</v>
      </c>
      <c r="Y235" s="165">
        <v>1965.9240921817704</v>
      </c>
      <c r="Z235" s="149">
        <v>309.426522262638</v>
      </c>
      <c r="AA235" s="9">
        <v>2275.3506144444086</v>
      </c>
      <c r="AB235" s="125">
        <v>140.66300000000001</v>
      </c>
      <c r="AC235" s="126">
        <v>371.60300000000001</v>
      </c>
      <c r="AD235" s="126">
        <v>489.28300000000002</v>
      </c>
      <c r="AE235" s="126">
        <v>194.28299999999999</v>
      </c>
      <c r="AF235" s="127">
        <v>314.72500000000002</v>
      </c>
      <c r="AG235" s="165">
        <v>1510.6</v>
      </c>
      <c r="AH235" s="149">
        <v>186.68536</v>
      </c>
      <c r="AI235" s="158">
        <v>1697.2423600000002</v>
      </c>
      <c r="AJ235" s="364">
        <v>134.20699999999999</v>
      </c>
      <c r="AK235" s="126" t="s">
        <v>687</v>
      </c>
      <c r="AL235" s="126">
        <v>472.74099999999999</v>
      </c>
      <c r="AM235" s="126">
        <v>56.920999999999999</v>
      </c>
      <c r="AN235" s="127">
        <v>300.88900000000001</v>
      </c>
      <c r="AO235" s="165">
        <v>1165.07</v>
      </c>
      <c r="AP235" s="149">
        <v>43.168516035501398</v>
      </c>
      <c r="AQ235" s="9">
        <v>1208.2385160355</v>
      </c>
      <c r="AR235" s="125">
        <v>177.36300177746199</v>
      </c>
      <c r="AS235" s="126">
        <v>444.88535371489502</v>
      </c>
      <c r="AT235" s="126">
        <v>1518.8992278706</v>
      </c>
      <c r="AU235" s="126">
        <v>474.09725275506599</v>
      </c>
      <c r="AV235" s="127">
        <v>566.540710984714</v>
      </c>
      <c r="AW235" s="165">
        <v>3181.7855471027401</v>
      </c>
      <c r="AX235" s="149">
        <v>126.23365659438301</v>
      </c>
      <c r="AY235" s="158">
        <v>3308.0192036971198</v>
      </c>
      <c r="AZ235" s="364">
        <v>360.02918064516098</v>
      </c>
      <c r="BA235" s="126">
        <v>712.39059193548405</v>
      </c>
      <c r="BB235" s="126">
        <v>2041.1124193548401</v>
      </c>
      <c r="BC235" s="126">
        <v>982.76497419354803</v>
      </c>
      <c r="BD235" s="127">
        <v>537.36357903225803</v>
      </c>
      <c r="BE235" s="165">
        <v>4633.6607451612899</v>
      </c>
      <c r="BF235" s="149">
        <v>156.06733333333401</v>
      </c>
      <c r="BG235" s="13">
        <v>4789.7280784946197</v>
      </c>
    </row>
    <row r="236" spans="1:59" ht="26" customHeight="1" x14ac:dyDescent="0.35">
      <c r="A236" s="29"/>
      <c r="B236" s="61" t="s">
        <v>1909</v>
      </c>
      <c r="C236" s="61" t="s">
        <v>1750</v>
      </c>
      <c r="D236" s="125">
        <v>516.86094770824911</v>
      </c>
      <c r="E236" s="126">
        <v>1241.5888272427969</v>
      </c>
      <c r="F236" s="126">
        <v>712.56497841044097</v>
      </c>
      <c r="G236" s="126">
        <v>455.46075286974303</v>
      </c>
      <c r="H236" s="127">
        <v>256.03342414405478</v>
      </c>
      <c r="I236" s="1462">
        <v>700.46137602771375</v>
      </c>
      <c r="J236" s="172">
        <v>79.939879722454748</v>
      </c>
      <c r="K236" s="316">
        <v>780.4012557501685</v>
      </c>
      <c r="L236" s="125">
        <v>513.3748597256988</v>
      </c>
      <c r="M236" s="126">
        <v>1143.6061796161882</v>
      </c>
      <c r="N236" s="126">
        <v>471.93880092618224</v>
      </c>
      <c r="O236" s="126">
        <v>952.74552057308767</v>
      </c>
      <c r="P236" s="127">
        <v>346.20385883052006</v>
      </c>
      <c r="Q236" s="1462">
        <v>655.36163388537591</v>
      </c>
      <c r="R236" s="1486">
        <v>216.4685592011412</v>
      </c>
      <c r="S236" s="306"/>
      <c r="T236" s="364">
        <v>240.70513956637649</v>
      </c>
      <c r="U236" s="126">
        <v>424.64622283229818</v>
      </c>
      <c r="V236" s="126">
        <v>337.62637388610744</v>
      </c>
      <c r="W236" s="126">
        <v>293.31685240694719</v>
      </c>
      <c r="X236" s="127">
        <v>328.00273022763116</v>
      </c>
      <c r="Y236" s="165">
        <v>335.06738117206015</v>
      </c>
      <c r="Z236" s="315"/>
      <c r="AA236" s="440">
        <v>335.06738117206015</v>
      </c>
      <c r="AB236" s="125">
        <v>228.90642799023595</v>
      </c>
      <c r="AC236" s="126">
        <v>382.89850592478103</v>
      </c>
      <c r="AD236" s="126">
        <v>219.71320585263632</v>
      </c>
      <c r="AE236" s="126">
        <v>238.01898928024502</v>
      </c>
      <c r="AF236" s="127">
        <v>342.58889695210451</v>
      </c>
      <c r="AG236" s="165">
        <v>272.3</v>
      </c>
      <c r="AH236" s="149">
        <v>141</v>
      </c>
      <c r="AI236" s="306"/>
      <c r="AJ236" s="364">
        <v>350</v>
      </c>
      <c r="AK236" s="126">
        <v>265</v>
      </c>
      <c r="AL236" s="126">
        <v>206</v>
      </c>
      <c r="AM236" s="126">
        <v>71</v>
      </c>
      <c r="AN236" s="127">
        <v>346</v>
      </c>
      <c r="AO236" s="165">
        <v>228</v>
      </c>
      <c r="AP236" s="149">
        <v>48.545004848388452</v>
      </c>
      <c r="AQ236" s="9">
        <v>180.96884835400309</v>
      </c>
      <c r="AR236" s="125">
        <v>344.67303989142368</v>
      </c>
      <c r="AS236" s="126">
        <v>479.4023208134646</v>
      </c>
      <c r="AT236" s="126">
        <v>738.524746128331</v>
      </c>
      <c r="AU236" s="126">
        <v>593.79678875490958</v>
      </c>
      <c r="AV236" s="127">
        <v>638.29579680936683</v>
      </c>
      <c r="AW236" s="165">
        <v>613.62239951839103</v>
      </c>
      <c r="AX236" s="149">
        <v>89.735700047706814</v>
      </c>
      <c r="AY236" s="158">
        <v>501.82503167649827</v>
      </c>
      <c r="AZ236" s="364">
        <v>772.31858558132569</v>
      </c>
      <c r="BA236" s="126">
        <v>783.99551570302697</v>
      </c>
      <c r="BB236" s="126">
        <v>994.89617905918476</v>
      </c>
      <c r="BC236" s="126">
        <v>1250.4696946583163</v>
      </c>
      <c r="BD236" s="127">
        <v>600.29444688019885</v>
      </c>
      <c r="BE236" s="165">
        <v>907.22677340407051</v>
      </c>
      <c r="BF236" s="149">
        <v>113.95241861880153</v>
      </c>
      <c r="BG236" s="13">
        <v>739.48841353406863</v>
      </c>
    </row>
    <row r="237" spans="1:59" ht="28.5" customHeight="1" thickBot="1" x14ac:dyDescent="0.4">
      <c r="A237" s="32"/>
      <c r="B237" s="14" t="s">
        <v>1910</v>
      </c>
      <c r="C237" s="14" t="s">
        <v>472</v>
      </c>
      <c r="D237" s="146">
        <v>516.86094770824911</v>
      </c>
      <c r="E237" s="147">
        <v>1241.5888272427969</v>
      </c>
      <c r="F237" s="147">
        <v>712.56497841044097</v>
      </c>
      <c r="G237" s="147">
        <v>455.46075286974303</v>
      </c>
      <c r="H237" s="238">
        <v>256.03342414405478</v>
      </c>
      <c r="I237" s="1487">
        <v>700.46137602771375</v>
      </c>
      <c r="J237" s="1710">
        <v>79.939879722454748</v>
      </c>
      <c r="K237" s="1199">
        <v>780.4012557501685</v>
      </c>
      <c r="L237" s="146">
        <v>427.42696654339335</v>
      </c>
      <c r="M237" s="147">
        <v>973.45680886577088</v>
      </c>
      <c r="N237" s="147">
        <v>434.2155064526404</v>
      </c>
      <c r="O237" s="147">
        <v>814.89895944246325</v>
      </c>
      <c r="P237" s="238">
        <v>310.60492402874632</v>
      </c>
      <c r="Q237" s="1487">
        <v>592.12063306660286</v>
      </c>
      <c r="R237" s="244">
        <v>258.94959044368602</v>
      </c>
      <c r="S237" s="1488"/>
      <c r="T237" s="898">
        <v>212.69540844390932</v>
      </c>
      <c r="U237" s="147">
        <v>385.29375028629369</v>
      </c>
      <c r="V237" s="147">
        <v>319.02026321113033</v>
      </c>
      <c r="W237" s="147">
        <v>271.34197421359272</v>
      </c>
      <c r="X237" s="238">
        <v>336.76189404620948</v>
      </c>
      <c r="Y237" s="243">
        <v>315.81109914566593</v>
      </c>
      <c r="Z237" s="527"/>
      <c r="AA237" s="64">
        <v>315.81109914566593</v>
      </c>
      <c r="AB237" s="146">
        <v>310.10504312566269</v>
      </c>
      <c r="AC237" s="147">
        <v>415.16429439488985</v>
      </c>
      <c r="AD237" s="147">
        <v>206.62221059254807</v>
      </c>
      <c r="AE237" s="147">
        <v>226.51721848593689</v>
      </c>
      <c r="AF237" s="238">
        <v>350.82735337513344</v>
      </c>
      <c r="AG237" s="243">
        <v>277.20485708526257</v>
      </c>
      <c r="AH237" s="527"/>
      <c r="AI237" s="242">
        <v>272.3</v>
      </c>
      <c r="AJ237" s="486"/>
      <c r="AK237" s="240"/>
      <c r="AL237" s="240"/>
      <c r="AM237" s="240"/>
      <c r="AN237" s="241"/>
      <c r="AO237" s="526"/>
      <c r="AP237" s="527"/>
      <c r="AQ237" s="64">
        <v>179</v>
      </c>
      <c r="AR237" s="239"/>
      <c r="AS237" s="240"/>
      <c r="AT237" s="240"/>
      <c r="AU237" s="240"/>
      <c r="AV237" s="241"/>
      <c r="AW237" s="526"/>
      <c r="AX237" s="527"/>
      <c r="AY237" s="242">
        <v>58</v>
      </c>
      <c r="AZ237" s="486"/>
      <c r="BA237" s="240"/>
      <c r="BB237" s="240"/>
      <c r="BC237" s="240"/>
      <c r="BD237" s="241"/>
      <c r="BE237" s="526"/>
      <c r="BF237" s="527"/>
      <c r="BG237" s="15">
        <v>739</v>
      </c>
    </row>
    <row r="238" spans="1:59" ht="16" thickTop="1" x14ac:dyDescent="0.35">
      <c r="D238" s="9"/>
      <c r="E238" s="9"/>
      <c r="F238" s="9"/>
      <c r="G238" s="9"/>
      <c r="H238" s="9"/>
      <c r="I238" s="8"/>
      <c r="J238" s="8"/>
      <c r="K238" s="9"/>
      <c r="L238" s="9"/>
      <c r="M238" s="9"/>
      <c r="N238" s="9"/>
      <c r="O238" s="9"/>
      <c r="P238" s="9"/>
      <c r="Q238" s="54"/>
      <c r="R238" s="8"/>
      <c r="S238" s="9"/>
      <c r="T238" s="9"/>
      <c r="U238" s="9"/>
      <c r="V238" s="9"/>
      <c r="W238" s="9"/>
      <c r="X238" s="9"/>
      <c r="Y238" s="8"/>
      <c r="Z238" s="8"/>
      <c r="AA238" s="9"/>
      <c r="AB238" s="9"/>
      <c r="AC238" s="9"/>
      <c r="AD238" s="9"/>
      <c r="AE238" s="9"/>
      <c r="AF238" s="9"/>
      <c r="AG238" s="8"/>
      <c r="AH238" s="8"/>
      <c r="AI238" s="9"/>
    </row>
    <row r="239" spans="1:59" ht="45" customHeight="1" x14ac:dyDescent="0.35">
      <c r="A239" s="2807" t="s">
        <v>1911</v>
      </c>
      <c r="B239" s="2807"/>
      <c r="C239" s="2807"/>
      <c r="D239" s="9"/>
      <c r="E239" s="9"/>
      <c r="F239" s="9"/>
      <c r="G239" s="9"/>
      <c r="H239" s="9"/>
      <c r="I239" s="8"/>
      <c r="J239" s="8"/>
      <c r="K239" s="9"/>
      <c r="L239" s="9"/>
      <c r="M239" s="9"/>
      <c r="N239" s="9"/>
      <c r="O239" s="9"/>
      <c r="P239" s="9"/>
      <c r="Q239" s="54"/>
      <c r="R239" s="8"/>
      <c r="S239" s="9"/>
      <c r="T239" s="9"/>
      <c r="U239" s="9"/>
      <c r="V239" s="9"/>
      <c r="W239" s="9"/>
      <c r="X239" s="9"/>
      <c r="Y239" s="8"/>
      <c r="Z239" s="8"/>
      <c r="AA239" s="9"/>
      <c r="AB239" s="9"/>
      <c r="AC239" s="9"/>
      <c r="AD239" s="9"/>
      <c r="AE239" s="9"/>
      <c r="AF239" s="9"/>
      <c r="AG239" s="8"/>
      <c r="AH239" s="8"/>
      <c r="AI239" s="9"/>
    </row>
    <row r="240" spans="1:59" ht="35" customHeight="1" x14ac:dyDescent="0.35">
      <c r="A240" s="2807" t="s">
        <v>1961</v>
      </c>
      <c r="B240" s="2807"/>
      <c r="C240" s="2807"/>
      <c r="D240" s="9"/>
      <c r="E240" s="9"/>
      <c r="F240" s="9"/>
      <c r="G240" s="9"/>
      <c r="H240" s="9"/>
      <c r="I240" s="8"/>
      <c r="J240" s="8"/>
      <c r="K240" s="9"/>
      <c r="L240" s="9"/>
      <c r="M240" s="9"/>
      <c r="N240" s="9"/>
      <c r="O240" s="9"/>
      <c r="P240" s="9"/>
      <c r="Q240" s="54"/>
      <c r="R240" s="8"/>
      <c r="S240" s="9"/>
      <c r="T240" s="9"/>
      <c r="U240" s="9"/>
      <c r="V240" s="9"/>
      <c r="W240" s="9"/>
      <c r="X240" s="9"/>
      <c r="Y240" s="8"/>
      <c r="Z240" s="8"/>
      <c r="AA240" s="9"/>
      <c r="AB240" s="9"/>
      <c r="AC240" s="9"/>
      <c r="AD240" s="9"/>
      <c r="AE240" s="9"/>
      <c r="AF240" s="9"/>
      <c r="AG240" s="8"/>
      <c r="AH240" s="8"/>
      <c r="AI240" s="9"/>
    </row>
    <row r="241" spans="1:35" ht="25" customHeight="1" x14ac:dyDescent="0.35">
      <c r="A241" s="2807" t="s">
        <v>1914</v>
      </c>
      <c r="B241" s="2807"/>
      <c r="C241" s="2807"/>
      <c r="D241" s="9"/>
      <c r="E241" s="9"/>
      <c r="F241" s="9"/>
      <c r="G241" s="9"/>
      <c r="H241" s="9"/>
      <c r="I241" s="8"/>
      <c r="J241" s="8"/>
      <c r="K241" s="9"/>
      <c r="L241" s="9"/>
      <c r="M241" s="9"/>
      <c r="N241" s="9"/>
      <c r="O241" s="9"/>
      <c r="P241" s="9"/>
      <c r="Q241" s="54"/>
      <c r="R241" s="8"/>
      <c r="S241" s="9"/>
      <c r="T241" s="9"/>
      <c r="U241" s="9"/>
      <c r="V241" s="9"/>
      <c r="W241" s="9"/>
      <c r="X241" s="9"/>
      <c r="Y241" s="8"/>
      <c r="Z241" s="8"/>
      <c r="AA241" s="9"/>
      <c r="AB241" s="9"/>
      <c r="AC241" s="9"/>
      <c r="AD241" s="9"/>
      <c r="AE241" s="9"/>
      <c r="AF241" s="9"/>
      <c r="AG241" s="8"/>
      <c r="AH241" s="8"/>
      <c r="AI241" s="9"/>
    </row>
    <row r="242" spans="1:35" ht="20" customHeight="1" x14ac:dyDescent="0.35">
      <c r="A242" s="2807" t="s">
        <v>1960</v>
      </c>
      <c r="B242" s="2807"/>
      <c r="C242" s="2807"/>
      <c r="D242" s="9"/>
      <c r="E242" s="9"/>
      <c r="F242" s="9"/>
      <c r="G242" s="9"/>
      <c r="H242" s="9"/>
      <c r="I242" s="8"/>
      <c r="J242" s="8"/>
      <c r="K242" s="9"/>
      <c r="L242" s="9"/>
      <c r="M242" s="9"/>
      <c r="N242" s="9"/>
      <c r="O242" s="9"/>
      <c r="P242" s="9"/>
      <c r="Q242" s="54"/>
      <c r="R242" s="8"/>
      <c r="S242" s="9"/>
      <c r="T242" s="9"/>
      <c r="U242" s="9"/>
      <c r="V242" s="9"/>
      <c r="W242" s="9"/>
      <c r="X242" s="9"/>
      <c r="Y242" s="8"/>
      <c r="Z242" s="8"/>
      <c r="AA242" s="9"/>
      <c r="AB242" s="9"/>
      <c r="AC242" s="9"/>
      <c r="AD242" s="9"/>
      <c r="AE242" s="9"/>
      <c r="AF242" s="9"/>
      <c r="AG242" s="8"/>
      <c r="AH242" s="8"/>
      <c r="AI242" s="9"/>
    </row>
    <row r="243" spans="1:35" ht="20" customHeight="1" x14ac:dyDescent="0.35">
      <c r="A243" s="42"/>
      <c r="B243" s="42"/>
      <c r="C243" s="42"/>
      <c r="D243" s="9"/>
      <c r="E243" s="9"/>
      <c r="F243" s="9"/>
      <c r="G243" s="9"/>
      <c r="H243" s="9"/>
      <c r="I243" s="8"/>
      <c r="J243" s="8"/>
      <c r="K243" s="9"/>
      <c r="L243" s="9"/>
      <c r="M243" s="9"/>
      <c r="N243" s="9"/>
      <c r="O243" s="9"/>
      <c r="P243" s="9"/>
      <c r="Q243" s="54"/>
      <c r="R243" s="8"/>
      <c r="S243" s="9"/>
      <c r="T243" s="9"/>
      <c r="U243" s="9"/>
      <c r="V243" s="9"/>
      <c r="W243" s="9"/>
      <c r="X243" s="9"/>
      <c r="Y243" s="8"/>
      <c r="Z243" s="8"/>
      <c r="AA243" s="9"/>
      <c r="AB243" s="9"/>
      <c r="AC243" s="9"/>
      <c r="AD243" s="9"/>
      <c r="AE243" s="9"/>
      <c r="AF243" s="9"/>
      <c r="AG243" s="8"/>
      <c r="AH243" s="8"/>
      <c r="AI243" s="9"/>
    </row>
    <row r="244" spans="1:35" ht="20" customHeight="1" x14ac:dyDescent="0.35">
      <c r="A244" s="42"/>
      <c r="B244" s="42"/>
      <c r="C244" s="42"/>
      <c r="D244" s="9"/>
      <c r="E244" s="9"/>
      <c r="F244" s="9"/>
      <c r="G244" s="9"/>
      <c r="H244" s="9"/>
      <c r="I244" s="8"/>
      <c r="J244" s="8"/>
      <c r="K244" s="9"/>
      <c r="L244" s="9"/>
      <c r="M244" s="9"/>
      <c r="N244" s="9"/>
      <c r="O244" s="9"/>
      <c r="P244" s="9"/>
      <c r="Q244" s="54"/>
      <c r="R244" s="8"/>
      <c r="S244" s="9"/>
      <c r="T244" s="9"/>
      <c r="U244" s="9"/>
      <c r="V244" s="9"/>
      <c r="W244" s="9"/>
      <c r="X244" s="9"/>
      <c r="Y244" s="8"/>
      <c r="Z244" s="8"/>
      <c r="AA244" s="9"/>
      <c r="AB244" s="9"/>
      <c r="AC244" s="9"/>
      <c r="AD244" s="9"/>
      <c r="AE244" s="9"/>
      <c r="AF244" s="9"/>
      <c r="AG244" s="8"/>
      <c r="AH244" s="8"/>
      <c r="AI244" s="9"/>
    </row>
    <row r="245" spans="1:35" ht="20" customHeight="1" x14ac:dyDescent="0.35">
      <c r="A245" s="42"/>
      <c r="B245" s="42"/>
      <c r="C245" s="42"/>
      <c r="D245" s="9"/>
      <c r="E245" s="9"/>
      <c r="F245" s="9"/>
      <c r="G245" s="9"/>
      <c r="H245" s="9"/>
      <c r="I245" s="8"/>
      <c r="J245" s="8"/>
      <c r="K245" s="9"/>
      <c r="L245" s="9"/>
      <c r="M245" s="9"/>
      <c r="N245" s="9"/>
      <c r="O245" s="9"/>
      <c r="P245" s="9"/>
      <c r="Q245" s="54"/>
      <c r="R245" s="8"/>
      <c r="S245" s="9"/>
      <c r="T245" s="9"/>
      <c r="U245" s="9"/>
      <c r="V245" s="9"/>
      <c r="W245" s="9"/>
      <c r="X245" s="9"/>
      <c r="Y245" s="8"/>
      <c r="Z245" s="8"/>
      <c r="AA245" s="9"/>
      <c r="AB245" s="9"/>
      <c r="AC245" s="9"/>
      <c r="AD245" s="9"/>
      <c r="AE245" s="9"/>
      <c r="AF245" s="9"/>
      <c r="AG245" s="8"/>
      <c r="AH245" s="8"/>
      <c r="AI245" s="9"/>
    </row>
  </sheetData>
  <sheetProtection algorithmName="SHA-512" hashValue="yrIqKCdY25yTYS8EnEP3JMx24pc3O9FCJ9WBfRYEEnMcULQpC14jDreQ/dyJFVNcX4gUA/sy+CQ1gkgS1qJnCA==" saltValue="9jtG84kD2JlZF7dj3oqLXA==" spinCount="100000" sheet="1" objects="1" scenarios="1"/>
  <mergeCells count="151">
    <mergeCell ref="AJ231:AQ231"/>
    <mergeCell ref="AR231:AY231"/>
    <mergeCell ref="AZ231:BG231"/>
    <mergeCell ref="A233:C233"/>
    <mergeCell ref="A234:C234"/>
    <mergeCell ref="A239:C239"/>
    <mergeCell ref="A240:C240"/>
    <mergeCell ref="A241:C241"/>
    <mergeCell ref="A242:C242"/>
    <mergeCell ref="A231:C231"/>
    <mergeCell ref="D231:K231"/>
    <mergeCell ref="L231:S231"/>
    <mergeCell ref="T231:AA231"/>
    <mergeCell ref="AB231:AI231"/>
    <mergeCell ref="A229:C229"/>
    <mergeCell ref="A222:C222"/>
    <mergeCell ref="A223:C223"/>
    <mergeCell ref="A200:C200"/>
    <mergeCell ref="A209:C209"/>
    <mergeCell ref="A220:C220"/>
    <mergeCell ref="D220:J220"/>
    <mergeCell ref="K220:Q220"/>
    <mergeCell ref="R220:X220"/>
    <mergeCell ref="A226:C226"/>
    <mergeCell ref="A192:C192"/>
    <mergeCell ref="A193:C193"/>
    <mergeCell ref="A174:C174"/>
    <mergeCell ref="A175:A177"/>
    <mergeCell ref="A178:A180"/>
    <mergeCell ref="A181:A183"/>
    <mergeCell ref="A184:C184"/>
    <mergeCell ref="A190:C190"/>
    <mergeCell ref="AJ220:AK220"/>
    <mergeCell ref="L190:R190"/>
    <mergeCell ref="S190:Y190"/>
    <mergeCell ref="Z190:AE190"/>
    <mergeCell ref="Y220:AE220"/>
    <mergeCell ref="AF220:AG220"/>
    <mergeCell ref="AH220:AI220"/>
    <mergeCell ref="AB167:AI167"/>
    <mergeCell ref="AJ167:AQ167"/>
    <mergeCell ref="AR167:AY167"/>
    <mergeCell ref="AZ167:BG167"/>
    <mergeCell ref="A169:C169"/>
    <mergeCell ref="A170:C170"/>
    <mergeCell ref="D190:K190"/>
    <mergeCell ref="A157:C157"/>
    <mergeCell ref="A160:C160"/>
    <mergeCell ref="A167:C167"/>
    <mergeCell ref="D167:K167"/>
    <mergeCell ref="L167:S167"/>
    <mergeCell ref="T167:AA167"/>
    <mergeCell ref="A165:C165"/>
    <mergeCell ref="B146:B147"/>
    <mergeCell ref="A148:C148"/>
    <mergeCell ref="B149:B150"/>
    <mergeCell ref="B151:B152"/>
    <mergeCell ref="B153:B154"/>
    <mergeCell ref="A155:C155"/>
    <mergeCell ref="AR136:AY136"/>
    <mergeCell ref="AZ136:BG136"/>
    <mergeCell ref="A138:C138"/>
    <mergeCell ref="A139:C139"/>
    <mergeCell ref="A143:C143"/>
    <mergeCell ref="B144:B145"/>
    <mergeCell ref="A136:C136"/>
    <mergeCell ref="D136:K136"/>
    <mergeCell ref="L136:S136"/>
    <mergeCell ref="T136:AA136"/>
    <mergeCell ref="AB136:AI136"/>
    <mergeCell ref="AJ136:AQ136"/>
    <mergeCell ref="A114:C114"/>
    <mergeCell ref="A118:C118"/>
    <mergeCell ref="A119:C119"/>
    <mergeCell ref="A123:C123"/>
    <mergeCell ref="A127:C127"/>
    <mergeCell ref="A131:C131"/>
    <mergeCell ref="A106:C106"/>
    <mergeCell ref="D106:K106"/>
    <mergeCell ref="L106:S106"/>
    <mergeCell ref="A108:C108"/>
    <mergeCell ref="A109:C109"/>
    <mergeCell ref="A110:C110"/>
    <mergeCell ref="A75:C75"/>
    <mergeCell ref="A77:C77"/>
    <mergeCell ref="A82:C82"/>
    <mergeCell ref="A89:C89"/>
    <mergeCell ref="A92:C92"/>
    <mergeCell ref="A97:C97"/>
    <mergeCell ref="T72:Z72"/>
    <mergeCell ref="AA72:AG72"/>
    <mergeCell ref="AH72:AI72"/>
    <mergeCell ref="AJ72:AK72"/>
    <mergeCell ref="AL72:AM72"/>
    <mergeCell ref="A74:C74"/>
    <mergeCell ref="B51:B52"/>
    <mergeCell ref="A62:C62"/>
    <mergeCell ref="A63:C63"/>
    <mergeCell ref="A72:C72"/>
    <mergeCell ref="D72:K72"/>
    <mergeCell ref="L72:S72"/>
    <mergeCell ref="A51:A52"/>
    <mergeCell ref="A53:C53"/>
    <mergeCell ref="A54:A55"/>
    <mergeCell ref="B54:B55"/>
    <mergeCell ref="B56:B57"/>
    <mergeCell ref="B58:B59"/>
    <mergeCell ref="A60:A61"/>
    <mergeCell ref="B60:B61"/>
    <mergeCell ref="A67:C67"/>
    <mergeCell ref="A68:C68"/>
    <mergeCell ref="A69:C69"/>
    <mergeCell ref="A42:A43"/>
    <mergeCell ref="B42:B43"/>
    <mergeCell ref="A44:C44"/>
    <mergeCell ref="B45:B46"/>
    <mergeCell ref="B47:B48"/>
    <mergeCell ref="B49:B50"/>
    <mergeCell ref="A35:A36"/>
    <mergeCell ref="B35:B36"/>
    <mergeCell ref="A37:A38"/>
    <mergeCell ref="B37:B38"/>
    <mergeCell ref="A39:C39"/>
    <mergeCell ref="A40:A41"/>
    <mergeCell ref="B40:B41"/>
    <mergeCell ref="A45:A46"/>
    <mergeCell ref="A27:A28"/>
    <mergeCell ref="B27:B28"/>
    <mergeCell ref="A29:A30"/>
    <mergeCell ref="B29:B30"/>
    <mergeCell ref="A32:C32"/>
    <mergeCell ref="A33:A34"/>
    <mergeCell ref="B33:B34"/>
    <mergeCell ref="A12:C12"/>
    <mergeCell ref="A13:C13"/>
    <mergeCell ref="B14:B17"/>
    <mergeCell ref="B18:B21"/>
    <mergeCell ref="B22:B25"/>
    <mergeCell ref="A26:C26"/>
    <mergeCell ref="L10:S10"/>
    <mergeCell ref="T10:AA10"/>
    <mergeCell ref="AB10:AI10"/>
    <mergeCell ref="AJ10:AQ10"/>
    <mergeCell ref="AR10:AY10"/>
    <mergeCell ref="AZ10:BG10"/>
    <mergeCell ref="A1:C4"/>
    <mergeCell ref="E3:F3"/>
    <mergeCell ref="A7:C7"/>
    <mergeCell ref="A8:C8"/>
    <mergeCell ref="A10:C10"/>
    <mergeCell ref="D10:K10"/>
  </mergeCells>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6F87D4-D69E-49E3-8D3F-FD9DA5392B0C}">
  <sheetPr>
    <tabColor theme="7" tint="0.39997558519241921"/>
    <outlinePr summaryBelow="0" summaryRight="0"/>
    <pageSetUpPr autoPageBreaks="0"/>
  </sheetPr>
  <dimension ref="A1:BI71"/>
  <sheetViews>
    <sheetView showGridLines="0" zoomScale="90" zoomScaleNormal="90" workbookViewId="0">
      <pane xSplit="3" topLeftCell="D1" activePane="topRight" state="frozen"/>
      <selection activeCell="B26" sqref="B26"/>
      <selection pane="topRight" activeCell="D1" sqref="D1"/>
    </sheetView>
  </sheetViews>
  <sheetFormatPr baseColWidth="10" defaultColWidth="10.83203125" defaultRowHeight="15.5" x14ac:dyDescent="0.35"/>
  <cols>
    <col min="1" max="1" width="18.58203125" style="5" customWidth="1"/>
    <col min="2" max="2" width="50.58203125" style="5" customWidth="1"/>
    <col min="3" max="3" width="35.58203125" style="5" customWidth="1"/>
    <col min="4" max="51" width="15.58203125" style="5" customWidth="1"/>
    <col min="52" max="52" width="15.83203125" style="5" customWidth="1"/>
    <col min="53" max="53" width="16.33203125" style="5" customWidth="1"/>
    <col min="54" max="54" width="15.33203125" style="5" customWidth="1"/>
    <col min="55" max="55" width="17.5" style="5" customWidth="1"/>
    <col min="56" max="56" width="15.33203125" style="5" customWidth="1"/>
    <col min="57" max="57" width="13.83203125" style="5" customWidth="1"/>
    <col min="58" max="58" width="15" style="5" customWidth="1"/>
    <col min="59" max="59" width="19.6640625" style="5" customWidth="1"/>
    <col min="60" max="60" width="10.83203125" style="5"/>
    <col min="61" max="61" width="12.08203125" style="5" bestFit="1" customWidth="1"/>
    <col min="62" max="16384" width="10.83203125" style="5"/>
  </cols>
  <sheetData>
    <row r="1" spans="1:59" ht="15.65" customHeight="1" x14ac:dyDescent="0.35">
      <c r="A1" s="2635" t="s">
        <v>398</v>
      </c>
      <c r="B1" s="2635"/>
      <c r="C1" s="2635"/>
      <c r="D1" s="49"/>
      <c r="E1" s="49"/>
      <c r="F1" s="49"/>
      <c r="G1" s="49"/>
      <c r="H1" s="49"/>
      <c r="I1" s="49"/>
      <c r="J1" s="49"/>
      <c r="K1" s="49"/>
      <c r="L1" s="49"/>
      <c r="M1" s="49"/>
      <c r="N1" s="49"/>
      <c r="O1" s="49"/>
      <c r="P1" s="49"/>
      <c r="Q1" s="49"/>
      <c r="R1" s="49"/>
      <c r="S1" s="49"/>
      <c r="T1" s="49"/>
      <c r="U1" s="49"/>
      <c r="V1" s="49"/>
      <c r="W1" s="49"/>
      <c r="X1" s="49"/>
      <c r="Y1" s="49"/>
      <c r="Z1" s="49"/>
      <c r="AA1" s="49"/>
      <c r="AB1" s="49"/>
      <c r="AC1" s="49"/>
      <c r="AD1" s="49"/>
      <c r="AE1" s="49"/>
      <c r="AF1" s="49"/>
      <c r="AG1" s="49"/>
      <c r="AH1" s="49"/>
      <c r="AI1" s="49"/>
      <c r="AJ1" s="49"/>
      <c r="AK1" s="49"/>
      <c r="AL1" s="49"/>
      <c r="AM1" s="49"/>
      <c r="AN1" s="49"/>
      <c r="AO1" s="49"/>
      <c r="AP1" s="49"/>
      <c r="AQ1" s="49"/>
      <c r="AR1" s="49"/>
      <c r="AS1" s="49"/>
      <c r="AT1" s="49"/>
      <c r="AU1" s="49"/>
      <c r="AV1" s="49"/>
      <c r="AW1" s="49"/>
      <c r="AX1" s="49"/>
      <c r="AY1" s="49"/>
    </row>
    <row r="2" spans="1:59" ht="15.65" customHeight="1" x14ac:dyDescent="0.35">
      <c r="A2" s="2635"/>
      <c r="B2" s="2635"/>
      <c r="C2" s="2635"/>
      <c r="D2" s="49"/>
      <c r="E2" s="49"/>
      <c r="F2" s="49"/>
      <c r="G2" s="49"/>
      <c r="H2" s="49"/>
      <c r="I2" s="49"/>
      <c r="J2" s="49"/>
      <c r="K2" s="49"/>
      <c r="L2" s="49"/>
      <c r="M2" s="49"/>
      <c r="N2" s="49"/>
      <c r="O2" s="49"/>
      <c r="P2" s="49"/>
      <c r="Q2" s="49"/>
      <c r="R2" s="49"/>
      <c r="S2" s="49"/>
      <c r="T2" s="49"/>
      <c r="U2" s="49"/>
      <c r="V2" s="49"/>
      <c r="W2" s="49"/>
      <c r="X2" s="49"/>
      <c r="Y2" s="49"/>
      <c r="Z2" s="49"/>
      <c r="AA2" s="49"/>
      <c r="AB2" s="49"/>
      <c r="AC2" s="49"/>
      <c r="AD2" s="49"/>
      <c r="AE2" s="49"/>
      <c r="AF2" s="49"/>
      <c r="AG2" s="49"/>
      <c r="AH2" s="49"/>
      <c r="AI2" s="49"/>
      <c r="AJ2" s="49"/>
      <c r="AK2" s="49"/>
      <c r="AL2" s="49"/>
      <c r="AM2" s="49"/>
      <c r="AN2" s="49"/>
      <c r="AO2" s="49"/>
      <c r="AP2" s="49"/>
      <c r="AQ2" s="49"/>
      <c r="AR2" s="49"/>
      <c r="AS2" s="49"/>
      <c r="AT2" s="49"/>
      <c r="AU2" s="49"/>
      <c r="AV2" s="49"/>
      <c r="AW2" s="49"/>
      <c r="AX2" s="49"/>
      <c r="AY2" s="49"/>
    </row>
    <row r="3" spans="1:59" ht="15.65" customHeight="1" x14ac:dyDescent="0.35">
      <c r="A3" s="2635"/>
      <c r="B3" s="2635"/>
      <c r="C3" s="2635"/>
      <c r="D3" s="49"/>
      <c r="E3" s="49"/>
      <c r="F3" s="49"/>
      <c r="G3" s="49"/>
      <c r="H3" s="49"/>
      <c r="I3" s="49"/>
      <c r="J3" s="49"/>
      <c r="K3" s="49"/>
      <c r="L3" s="49"/>
      <c r="M3" s="49"/>
      <c r="N3" s="49"/>
      <c r="O3" s="49"/>
      <c r="P3" s="49"/>
      <c r="Q3" s="49"/>
      <c r="R3" s="49"/>
      <c r="S3" s="49"/>
      <c r="T3" s="49"/>
      <c r="U3" s="49"/>
      <c r="V3" s="49"/>
      <c r="W3" s="49"/>
      <c r="X3" s="49"/>
      <c r="Y3" s="49"/>
      <c r="Z3" s="49"/>
      <c r="AA3" s="49"/>
      <c r="AB3" s="49"/>
      <c r="AC3" s="49"/>
      <c r="AD3" s="49"/>
      <c r="AE3" s="49"/>
      <c r="AF3" s="49"/>
      <c r="AG3" s="49"/>
      <c r="AH3" s="49"/>
      <c r="AI3" s="49"/>
      <c r="AJ3" s="49"/>
      <c r="AK3" s="49"/>
      <c r="AL3" s="49"/>
      <c r="AM3" s="49"/>
      <c r="AN3" s="49"/>
      <c r="AO3" s="49"/>
      <c r="AP3" s="49"/>
      <c r="AQ3" s="49"/>
      <c r="AR3" s="49"/>
      <c r="AS3" s="49"/>
      <c r="AT3" s="49"/>
      <c r="AU3" s="49"/>
      <c r="AV3" s="49"/>
      <c r="AW3" s="49"/>
      <c r="AX3" s="49"/>
      <c r="AY3" s="49"/>
    </row>
    <row r="4" spans="1:59" ht="15.65" customHeight="1" x14ac:dyDescent="0.35">
      <c r="A4" s="2635"/>
      <c r="B4" s="2635"/>
      <c r="C4" s="2635"/>
      <c r="D4" s="49"/>
      <c r="E4" s="49"/>
      <c r="F4" s="49"/>
      <c r="G4" s="49"/>
      <c r="H4" s="49"/>
      <c r="I4" s="49"/>
      <c r="J4" s="49"/>
      <c r="K4" s="49"/>
      <c r="L4" s="49"/>
      <c r="M4" s="49"/>
      <c r="N4" s="49"/>
      <c r="O4" s="49"/>
      <c r="P4" s="49"/>
      <c r="Q4" s="49"/>
      <c r="R4" s="49"/>
      <c r="S4" s="49"/>
      <c r="T4" s="49"/>
      <c r="U4" s="49"/>
      <c r="V4" s="49"/>
      <c r="W4" s="49"/>
      <c r="X4" s="49"/>
      <c r="Y4" s="49"/>
      <c r="Z4" s="49"/>
      <c r="AA4" s="49"/>
      <c r="AB4" s="49"/>
      <c r="AC4" s="49"/>
      <c r="AD4" s="49"/>
      <c r="AE4" s="49"/>
      <c r="AF4" s="49"/>
      <c r="AG4" s="49"/>
      <c r="AH4" s="49"/>
      <c r="AI4" s="49"/>
      <c r="AJ4" s="49"/>
      <c r="AK4" s="49"/>
      <c r="AL4" s="49"/>
      <c r="AM4" s="49"/>
      <c r="AN4" s="49"/>
      <c r="AO4" s="49"/>
      <c r="AP4" s="49"/>
      <c r="AQ4" s="49"/>
      <c r="AR4" s="49"/>
      <c r="AS4" s="49"/>
      <c r="AT4" s="49"/>
      <c r="AU4" s="49"/>
      <c r="AV4" s="49"/>
      <c r="AW4" s="49"/>
      <c r="AX4" s="49"/>
      <c r="AY4" s="49"/>
    </row>
    <row r="5" spans="1:59" ht="15.65" customHeight="1" x14ac:dyDescent="0.35">
      <c r="M5" s="79"/>
    </row>
    <row r="6" spans="1:59" ht="15.65" customHeight="1" x14ac:dyDescent="0.35">
      <c r="K6" s="79"/>
      <c r="M6" s="79"/>
    </row>
    <row r="7" spans="1:59" ht="31.5" customHeight="1" x14ac:dyDescent="0.35">
      <c r="A7" s="2687" t="s">
        <v>688</v>
      </c>
      <c r="B7" s="2687"/>
      <c r="C7" s="2687"/>
      <c r="D7" s="42"/>
      <c r="E7" s="42"/>
      <c r="F7" s="42"/>
      <c r="G7" s="42"/>
      <c r="H7" s="42"/>
      <c r="I7" s="42"/>
      <c r="J7" s="42"/>
      <c r="K7" s="42"/>
      <c r="L7" s="42"/>
      <c r="M7" s="42"/>
      <c r="N7" s="42"/>
      <c r="O7" s="42"/>
      <c r="P7" s="42"/>
      <c r="Q7" s="42"/>
      <c r="R7" s="42"/>
      <c r="S7" s="42"/>
      <c r="T7" s="42"/>
      <c r="U7" s="42"/>
      <c r="V7" s="42"/>
      <c r="W7" s="42"/>
      <c r="X7" s="42"/>
      <c r="Y7" s="42"/>
      <c r="Z7" s="42"/>
      <c r="AA7" s="42"/>
      <c r="AB7" s="42"/>
      <c r="AC7" s="42"/>
      <c r="AD7" s="42"/>
      <c r="AE7" s="42"/>
      <c r="AF7" s="42"/>
      <c r="AG7" s="42"/>
      <c r="AH7" s="42"/>
      <c r="AI7" s="42"/>
      <c r="AJ7" s="42"/>
      <c r="AK7" s="42"/>
      <c r="AL7" s="42"/>
      <c r="AM7" s="42"/>
      <c r="AN7" s="42"/>
      <c r="AO7" s="42"/>
      <c r="AP7" s="42"/>
      <c r="AQ7" s="42"/>
      <c r="AR7" s="42"/>
      <c r="AS7" s="42"/>
      <c r="AT7" s="42"/>
      <c r="AU7" s="42"/>
      <c r="AV7" s="42"/>
      <c r="AW7" s="42"/>
      <c r="AX7" s="42"/>
      <c r="AY7" s="42"/>
    </row>
    <row r="8" spans="1:59" ht="15.65" customHeight="1" thickBot="1" x14ac:dyDescent="0.4"/>
    <row r="9" spans="1:59" s="12" customFormat="1" ht="30" customHeight="1" thickTop="1" x14ac:dyDescent="0.35">
      <c r="A9" s="2688" t="s">
        <v>400</v>
      </c>
      <c r="B9" s="2688"/>
      <c r="C9" s="2688"/>
      <c r="D9" s="2771">
        <v>2024</v>
      </c>
      <c r="E9" s="2771"/>
      <c r="F9" s="2771"/>
      <c r="G9" s="2771"/>
      <c r="H9" s="2771"/>
      <c r="I9" s="2771"/>
      <c r="J9" s="2771"/>
      <c r="K9" s="2809"/>
      <c r="L9" s="2771">
        <v>2023</v>
      </c>
      <c r="M9" s="2771"/>
      <c r="N9" s="2771"/>
      <c r="O9" s="2771"/>
      <c r="P9" s="2771"/>
      <c r="Q9" s="2771"/>
      <c r="R9" s="2771"/>
      <c r="S9" s="2809"/>
      <c r="T9" s="2771">
        <v>2022</v>
      </c>
      <c r="U9" s="2771"/>
      <c r="V9" s="2771"/>
      <c r="W9" s="2771"/>
      <c r="X9" s="2771"/>
      <c r="Y9" s="2771"/>
      <c r="Z9" s="2771"/>
      <c r="AA9" s="2771"/>
      <c r="AB9" s="2771">
        <v>2021</v>
      </c>
      <c r="AC9" s="2690"/>
      <c r="AD9" s="2690"/>
      <c r="AE9" s="2690"/>
      <c r="AF9" s="2690"/>
      <c r="AG9" s="2690"/>
      <c r="AH9" s="2690"/>
      <c r="AI9" s="2772"/>
      <c r="AJ9" s="2771">
        <v>2020</v>
      </c>
      <c r="AK9" s="2690"/>
      <c r="AL9" s="2690"/>
      <c r="AM9" s="2690"/>
      <c r="AN9" s="2690"/>
      <c r="AO9" s="2690"/>
      <c r="AP9" s="2690"/>
      <c r="AQ9" s="2772"/>
      <c r="AR9" s="2771">
        <v>2019</v>
      </c>
      <c r="AS9" s="2690"/>
      <c r="AT9" s="2690"/>
      <c r="AU9" s="2690"/>
      <c r="AV9" s="2690"/>
      <c r="AW9" s="2690"/>
      <c r="AX9" s="2690"/>
      <c r="AY9" s="2772"/>
      <c r="AZ9" s="2771">
        <v>2018</v>
      </c>
      <c r="BA9" s="2690"/>
      <c r="BB9" s="2690"/>
      <c r="BC9" s="2690"/>
      <c r="BD9" s="2690"/>
      <c r="BE9" s="2690"/>
      <c r="BF9" s="2690"/>
      <c r="BG9" s="2741"/>
    </row>
    <row r="10" spans="1:59" s="7" customFormat="1" ht="40" customHeight="1" x14ac:dyDescent="0.35">
      <c r="A10" s="63" t="s">
        <v>401</v>
      </c>
      <c r="B10" s="273" t="s">
        <v>402</v>
      </c>
      <c r="C10" s="273" t="s">
        <v>403</v>
      </c>
      <c r="D10" s="212" t="s">
        <v>689</v>
      </c>
      <c r="E10" s="213" t="s">
        <v>405</v>
      </c>
      <c r="F10" s="213" t="s">
        <v>406</v>
      </c>
      <c r="G10" s="213" t="s">
        <v>407</v>
      </c>
      <c r="H10" s="267" t="s">
        <v>461</v>
      </c>
      <c r="I10" s="215" t="s">
        <v>370</v>
      </c>
      <c r="J10" s="216" t="s">
        <v>371</v>
      </c>
      <c r="K10" s="471" t="s">
        <v>372</v>
      </c>
      <c r="L10" s="212" t="s">
        <v>689</v>
      </c>
      <c r="M10" s="213" t="s">
        <v>405</v>
      </c>
      <c r="N10" s="213" t="s">
        <v>406</v>
      </c>
      <c r="O10" s="213" t="s">
        <v>407</v>
      </c>
      <c r="P10" s="267" t="s">
        <v>461</v>
      </c>
      <c r="Q10" s="215" t="s">
        <v>370</v>
      </c>
      <c r="R10" s="216" t="s">
        <v>371</v>
      </c>
      <c r="S10" s="471" t="s">
        <v>372</v>
      </c>
      <c r="T10" s="212" t="s">
        <v>689</v>
      </c>
      <c r="U10" s="213" t="s">
        <v>405</v>
      </c>
      <c r="V10" s="213" t="s">
        <v>406</v>
      </c>
      <c r="W10" s="213" t="s">
        <v>407</v>
      </c>
      <c r="X10" s="214" t="s">
        <v>461</v>
      </c>
      <c r="Y10" s="215" t="s">
        <v>370</v>
      </c>
      <c r="Z10" s="216" t="s">
        <v>371</v>
      </c>
      <c r="AA10" s="595" t="s">
        <v>372</v>
      </c>
      <c r="AB10" s="212" t="s">
        <v>689</v>
      </c>
      <c r="AC10" s="213" t="s">
        <v>405</v>
      </c>
      <c r="AD10" s="213" t="s">
        <v>406</v>
      </c>
      <c r="AE10" s="213" t="s">
        <v>407</v>
      </c>
      <c r="AF10" s="214" t="s">
        <v>461</v>
      </c>
      <c r="AG10" s="215" t="s">
        <v>370</v>
      </c>
      <c r="AH10" s="216" t="s">
        <v>371</v>
      </c>
      <c r="AI10" s="471" t="s">
        <v>372</v>
      </c>
      <c r="AJ10" s="212" t="s">
        <v>689</v>
      </c>
      <c r="AK10" s="213" t="s">
        <v>405</v>
      </c>
      <c r="AL10" s="213" t="s">
        <v>406</v>
      </c>
      <c r="AM10" s="213" t="s">
        <v>407</v>
      </c>
      <c r="AN10" s="214" t="s">
        <v>461</v>
      </c>
      <c r="AO10" s="215" t="s">
        <v>370</v>
      </c>
      <c r="AP10" s="216" t="s">
        <v>371</v>
      </c>
      <c r="AQ10" s="471" t="s">
        <v>372</v>
      </c>
      <c r="AR10" s="598" t="s">
        <v>689</v>
      </c>
      <c r="AS10" s="599" t="s">
        <v>405</v>
      </c>
      <c r="AT10" s="599" t="s">
        <v>406</v>
      </c>
      <c r="AU10" s="599" t="s">
        <v>407</v>
      </c>
      <c r="AV10" s="600" t="s">
        <v>461</v>
      </c>
      <c r="AW10" s="596" t="s">
        <v>370</v>
      </c>
      <c r="AX10" s="597" t="s">
        <v>371</v>
      </c>
      <c r="AY10" s="471" t="s">
        <v>372</v>
      </c>
      <c r="AZ10" s="212" t="s">
        <v>689</v>
      </c>
      <c r="BA10" s="213" t="s">
        <v>405</v>
      </c>
      <c r="BB10" s="213" t="s">
        <v>406</v>
      </c>
      <c r="BC10" s="213" t="s">
        <v>407</v>
      </c>
      <c r="BD10" s="214" t="s">
        <v>461</v>
      </c>
      <c r="BE10" s="215" t="s">
        <v>370</v>
      </c>
      <c r="BF10" s="216" t="s">
        <v>371</v>
      </c>
      <c r="BG10" s="217" t="s">
        <v>372</v>
      </c>
    </row>
    <row r="11" spans="1:59" ht="27" customHeight="1" x14ac:dyDescent="0.35">
      <c r="A11" s="2773" t="s">
        <v>690</v>
      </c>
      <c r="B11" s="2773"/>
      <c r="C11" s="2773"/>
      <c r="D11" s="528"/>
      <c r="E11" s="529"/>
      <c r="F11" s="529"/>
      <c r="G11" s="529"/>
      <c r="H11" s="654"/>
      <c r="I11" s="537"/>
      <c r="J11" s="530"/>
      <c r="K11" s="500"/>
      <c r="L11" s="528"/>
      <c r="M11" s="529"/>
      <c r="N11" s="529"/>
      <c r="O11" s="529"/>
      <c r="P11" s="654"/>
      <c r="Q11" s="537"/>
      <c r="R11" s="530"/>
      <c r="S11" s="500"/>
      <c r="T11" s="459"/>
      <c r="U11" s="460"/>
      <c r="V11" s="460"/>
      <c r="W11" s="460"/>
      <c r="X11" s="461"/>
      <c r="Y11" s="462"/>
      <c r="Z11" s="463"/>
      <c r="AA11" s="525"/>
      <c r="AB11" s="459"/>
      <c r="AC11" s="460"/>
      <c r="AD11" s="460"/>
      <c r="AE11" s="460"/>
      <c r="AF11" s="461"/>
      <c r="AG11" s="462"/>
      <c r="AH11" s="463"/>
      <c r="AI11" s="464"/>
      <c r="AJ11" s="459"/>
      <c r="AK11" s="460"/>
      <c r="AL11" s="460"/>
      <c r="AM11" s="460"/>
      <c r="AN11" s="461"/>
      <c r="AO11" s="462"/>
      <c r="AP11" s="463"/>
      <c r="AQ11" s="464"/>
      <c r="AR11" s="649"/>
      <c r="AS11" s="650"/>
      <c r="AT11" s="650"/>
      <c r="AU11" s="650"/>
      <c r="AV11" s="651"/>
      <c r="AW11" s="652"/>
      <c r="AX11" s="653"/>
      <c r="AY11" s="464"/>
      <c r="AZ11" s="459"/>
      <c r="BA11" s="460"/>
      <c r="BB11" s="460"/>
      <c r="BC11" s="460"/>
      <c r="BD11" s="461"/>
      <c r="BE11" s="462"/>
      <c r="BF11" s="463"/>
      <c r="BG11" s="466"/>
    </row>
    <row r="12" spans="1:59" ht="24" customHeight="1" x14ac:dyDescent="0.35">
      <c r="A12" s="2770" t="s">
        <v>691</v>
      </c>
      <c r="B12" s="2770"/>
      <c r="C12" s="2770"/>
      <c r="D12" s="531"/>
      <c r="E12" s="532"/>
      <c r="F12" s="532"/>
      <c r="G12" s="532"/>
      <c r="H12" s="655"/>
      <c r="I12" s="538"/>
      <c r="J12" s="533"/>
      <c r="K12" s="501"/>
      <c r="L12" s="531"/>
      <c r="M12" s="532"/>
      <c r="N12" s="532"/>
      <c r="O12" s="532"/>
      <c r="P12" s="655"/>
      <c r="Q12" s="538"/>
      <c r="R12" s="533"/>
      <c r="S12" s="501"/>
      <c r="T12" s="122"/>
      <c r="U12" s="123"/>
      <c r="V12" s="123"/>
      <c r="W12" s="123"/>
      <c r="X12" s="124"/>
      <c r="Y12" s="164"/>
      <c r="Z12" s="148"/>
      <c r="AA12" s="207"/>
      <c r="AB12" s="122"/>
      <c r="AC12" s="123"/>
      <c r="AD12" s="123"/>
      <c r="AE12" s="123"/>
      <c r="AF12" s="124"/>
      <c r="AG12" s="164"/>
      <c r="AH12" s="148"/>
      <c r="AI12" s="157"/>
      <c r="AJ12" s="122"/>
      <c r="AK12" s="123"/>
      <c r="AL12" s="123"/>
      <c r="AM12" s="123"/>
      <c r="AN12" s="124"/>
      <c r="AO12" s="164"/>
      <c r="AP12" s="148"/>
      <c r="AQ12" s="157"/>
      <c r="AR12" s="174"/>
      <c r="AS12" s="71"/>
      <c r="AT12" s="71"/>
      <c r="AU12" s="71"/>
      <c r="AV12" s="175"/>
      <c r="AW12" s="189"/>
      <c r="AX12" s="190"/>
      <c r="AY12" s="157"/>
      <c r="AZ12" s="122"/>
      <c r="BA12" s="123"/>
      <c r="BB12" s="123"/>
      <c r="BC12" s="123"/>
      <c r="BD12" s="124"/>
      <c r="BE12" s="164"/>
      <c r="BF12" s="148"/>
      <c r="BG12" s="56"/>
    </row>
    <row r="13" spans="1:59" x14ac:dyDescent="0.35">
      <c r="A13" s="261" t="s">
        <v>1895</v>
      </c>
      <c r="B13" s="39" t="s">
        <v>139</v>
      </c>
      <c r="C13" s="5" t="s">
        <v>496</v>
      </c>
      <c r="D13" s="125">
        <v>0</v>
      </c>
      <c r="E13" s="126">
        <v>0</v>
      </c>
      <c r="F13" s="126">
        <v>0</v>
      </c>
      <c r="G13" s="126">
        <v>0</v>
      </c>
      <c r="H13" s="249">
        <v>0</v>
      </c>
      <c r="I13" s="165">
        <v>0</v>
      </c>
      <c r="J13" s="149">
        <v>0</v>
      </c>
      <c r="K13" s="158">
        <v>0</v>
      </c>
      <c r="L13" s="125">
        <v>0</v>
      </c>
      <c r="M13" s="126">
        <v>0</v>
      </c>
      <c r="N13" s="126">
        <v>0</v>
      </c>
      <c r="O13" s="126">
        <v>0</v>
      </c>
      <c r="P13" s="249">
        <v>0</v>
      </c>
      <c r="Q13" s="165">
        <v>0</v>
      </c>
      <c r="R13" s="149">
        <v>0</v>
      </c>
      <c r="S13" s="158">
        <v>0</v>
      </c>
      <c r="T13" s="125">
        <v>0</v>
      </c>
      <c r="U13" s="126">
        <v>0</v>
      </c>
      <c r="V13" s="126">
        <v>0</v>
      </c>
      <c r="W13" s="126">
        <v>0</v>
      </c>
      <c r="X13" s="127">
        <v>0</v>
      </c>
      <c r="Y13" s="165">
        <v>0</v>
      </c>
      <c r="Z13" s="149">
        <v>0</v>
      </c>
      <c r="AA13" s="208">
        <v>0</v>
      </c>
      <c r="AB13" s="125">
        <v>0</v>
      </c>
      <c r="AC13" s="126">
        <v>0</v>
      </c>
      <c r="AD13" s="126">
        <v>0</v>
      </c>
      <c r="AE13" s="126">
        <v>0</v>
      </c>
      <c r="AF13" s="127">
        <v>0</v>
      </c>
      <c r="AG13" s="165">
        <v>0</v>
      </c>
      <c r="AH13" s="149">
        <v>0</v>
      </c>
      <c r="AI13" s="158">
        <v>0</v>
      </c>
      <c r="AJ13" s="125">
        <v>0</v>
      </c>
      <c r="AK13" s="126">
        <v>0</v>
      </c>
      <c r="AL13" s="126">
        <v>0</v>
      </c>
      <c r="AM13" s="126">
        <v>0</v>
      </c>
      <c r="AN13" s="127">
        <v>0</v>
      </c>
      <c r="AO13" s="165">
        <v>0</v>
      </c>
      <c r="AP13" s="149">
        <v>0</v>
      </c>
      <c r="AQ13" s="158">
        <v>0</v>
      </c>
      <c r="AR13" s="176">
        <v>0</v>
      </c>
      <c r="AS13" s="70">
        <v>0</v>
      </c>
      <c r="AT13" s="70">
        <v>0</v>
      </c>
      <c r="AU13" s="70">
        <v>0</v>
      </c>
      <c r="AV13" s="177">
        <v>0</v>
      </c>
      <c r="AW13" s="191">
        <v>0</v>
      </c>
      <c r="AX13" s="192">
        <v>0</v>
      </c>
      <c r="AY13" s="158">
        <v>0</v>
      </c>
      <c r="AZ13" s="125">
        <v>0</v>
      </c>
      <c r="BA13" s="126">
        <v>0</v>
      </c>
      <c r="BB13" s="126">
        <v>0</v>
      </c>
      <c r="BC13" s="126">
        <v>0</v>
      </c>
      <c r="BD13" s="127">
        <v>0</v>
      </c>
      <c r="BE13" s="165">
        <v>0</v>
      </c>
      <c r="BF13" s="149">
        <v>0</v>
      </c>
      <c r="BG13" s="13">
        <v>0</v>
      </c>
    </row>
    <row r="14" spans="1:59" x14ac:dyDescent="0.35">
      <c r="A14" s="261" t="s">
        <v>1895</v>
      </c>
      <c r="B14" s="39" t="s">
        <v>569</v>
      </c>
      <c r="C14" s="5" t="s">
        <v>496</v>
      </c>
      <c r="D14" s="125">
        <v>0</v>
      </c>
      <c r="E14" s="126">
        <v>0</v>
      </c>
      <c r="F14" s="126">
        <v>0</v>
      </c>
      <c r="G14" s="126">
        <v>0</v>
      </c>
      <c r="H14" s="249">
        <v>0</v>
      </c>
      <c r="I14" s="165">
        <v>0</v>
      </c>
      <c r="J14" s="149">
        <v>0</v>
      </c>
      <c r="K14" s="158">
        <v>0</v>
      </c>
      <c r="L14" s="125">
        <v>0</v>
      </c>
      <c r="M14" s="126">
        <v>0</v>
      </c>
      <c r="N14" s="126">
        <v>0</v>
      </c>
      <c r="O14" s="126">
        <v>0</v>
      </c>
      <c r="P14" s="249">
        <v>0</v>
      </c>
      <c r="Q14" s="165">
        <v>0</v>
      </c>
      <c r="R14" s="149">
        <v>0</v>
      </c>
      <c r="S14" s="158">
        <v>0</v>
      </c>
      <c r="T14" s="125">
        <v>0</v>
      </c>
      <c r="U14" s="126">
        <v>0</v>
      </c>
      <c r="V14" s="126">
        <v>0</v>
      </c>
      <c r="W14" s="126">
        <v>0</v>
      </c>
      <c r="X14" s="127">
        <v>0</v>
      </c>
      <c r="Y14" s="165">
        <v>0</v>
      </c>
      <c r="Z14" s="149">
        <v>0</v>
      </c>
      <c r="AA14" s="208">
        <v>0</v>
      </c>
      <c r="AB14" s="125">
        <v>0</v>
      </c>
      <c r="AC14" s="126">
        <v>1</v>
      </c>
      <c r="AD14" s="126">
        <v>0</v>
      </c>
      <c r="AE14" s="126">
        <v>0</v>
      </c>
      <c r="AF14" s="127">
        <v>0</v>
      </c>
      <c r="AG14" s="165">
        <v>1</v>
      </c>
      <c r="AH14" s="149">
        <v>0</v>
      </c>
      <c r="AI14" s="158">
        <v>1</v>
      </c>
      <c r="AJ14" s="125">
        <v>0</v>
      </c>
      <c r="AK14" s="126">
        <v>0</v>
      </c>
      <c r="AL14" s="126">
        <v>0</v>
      </c>
      <c r="AM14" s="126">
        <v>0</v>
      </c>
      <c r="AN14" s="127">
        <v>0</v>
      </c>
      <c r="AO14" s="165">
        <v>0</v>
      </c>
      <c r="AP14" s="149">
        <v>0</v>
      </c>
      <c r="AQ14" s="158">
        <v>0</v>
      </c>
      <c r="AR14" s="176">
        <v>0</v>
      </c>
      <c r="AS14" s="70">
        <v>0</v>
      </c>
      <c r="AT14" s="70">
        <v>0</v>
      </c>
      <c r="AU14" s="70">
        <v>0</v>
      </c>
      <c r="AV14" s="177">
        <v>0</v>
      </c>
      <c r="AW14" s="191">
        <v>0</v>
      </c>
      <c r="AX14" s="192">
        <v>0</v>
      </c>
      <c r="AY14" s="158">
        <v>0</v>
      </c>
      <c r="AZ14" s="125">
        <v>0</v>
      </c>
      <c r="BA14" s="126">
        <v>1</v>
      </c>
      <c r="BB14" s="126">
        <v>0</v>
      </c>
      <c r="BC14" s="126">
        <v>0</v>
      </c>
      <c r="BD14" s="127">
        <v>0</v>
      </c>
      <c r="BE14" s="165">
        <v>1</v>
      </c>
      <c r="BF14" s="149">
        <v>0</v>
      </c>
      <c r="BG14" s="13">
        <v>1</v>
      </c>
    </row>
    <row r="15" spans="1:59" x14ac:dyDescent="0.35">
      <c r="A15" s="1194" t="s">
        <v>1895</v>
      </c>
      <c r="B15" s="1338" t="s">
        <v>692</v>
      </c>
      <c r="C15" s="753" t="s">
        <v>496</v>
      </c>
      <c r="D15" s="1042">
        <v>0</v>
      </c>
      <c r="E15" s="1031">
        <v>0</v>
      </c>
      <c r="F15" s="1031">
        <v>0</v>
      </c>
      <c r="G15" s="1031">
        <v>0</v>
      </c>
      <c r="H15" s="1032">
        <v>0</v>
      </c>
      <c r="I15" s="1033">
        <v>0</v>
      </c>
      <c r="J15" s="1034">
        <v>0</v>
      </c>
      <c r="K15" s="1037">
        <v>0</v>
      </c>
      <c r="L15" s="1042">
        <v>0</v>
      </c>
      <c r="M15" s="1031">
        <v>0</v>
      </c>
      <c r="N15" s="1031">
        <v>0</v>
      </c>
      <c r="O15" s="1031">
        <v>0</v>
      </c>
      <c r="P15" s="1032">
        <v>0</v>
      </c>
      <c r="Q15" s="1033">
        <v>0</v>
      </c>
      <c r="R15" s="1034">
        <v>0</v>
      </c>
      <c r="S15" s="1037">
        <v>0</v>
      </c>
      <c r="T15" s="1042">
        <v>0</v>
      </c>
      <c r="U15" s="1031">
        <v>0</v>
      </c>
      <c r="V15" s="1031">
        <v>0</v>
      </c>
      <c r="W15" s="1031">
        <v>0</v>
      </c>
      <c r="X15" s="1339">
        <v>0</v>
      </c>
      <c r="Y15" s="1033">
        <v>0</v>
      </c>
      <c r="Z15" s="1034">
        <v>0</v>
      </c>
      <c r="AA15" s="1340">
        <v>0</v>
      </c>
      <c r="AB15" s="1042">
        <v>0</v>
      </c>
      <c r="AC15" s="1031">
        <v>1</v>
      </c>
      <c r="AD15" s="1031">
        <v>0</v>
      </c>
      <c r="AE15" s="1031">
        <v>0</v>
      </c>
      <c r="AF15" s="1339">
        <v>0</v>
      </c>
      <c r="AG15" s="1033">
        <v>1</v>
      </c>
      <c r="AH15" s="1034">
        <v>0</v>
      </c>
      <c r="AI15" s="1037">
        <v>1</v>
      </c>
      <c r="AJ15" s="1042">
        <v>0</v>
      </c>
      <c r="AK15" s="1031">
        <v>0</v>
      </c>
      <c r="AL15" s="1031">
        <v>0</v>
      </c>
      <c r="AM15" s="1031">
        <v>0</v>
      </c>
      <c r="AN15" s="1339">
        <v>0</v>
      </c>
      <c r="AO15" s="1033">
        <v>0</v>
      </c>
      <c r="AP15" s="1034">
        <v>0</v>
      </c>
      <c r="AQ15" s="1037">
        <v>0</v>
      </c>
      <c r="AR15" s="1341">
        <v>0</v>
      </c>
      <c r="AS15" s="1342">
        <v>0</v>
      </c>
      <c r="AT15" s="1342">
        <v>0</v>
      </c>
      <c r="AU15" s="1342">
        <v>0</v>
      </c>
      <c r="AV15" s="1343">
        <v>0</v>
      </c>
      <c r="AW15" s="1344">
        <v>0</v>
      </c>
      <c r="AX15" s="1345">
        <v>0</v>
      </c>
      <c r="AY15" s="1037">
        <v>0</v>
      </c>
      <c r="AZ15" s="1042">
        <v>0</v>
      </c>
      <c r="BA15" s="1031">
        <v>1</v>
      </c>
      <c r="BB15" s="1031">
        <v>0</v>
      </c>
      <c r="BC15" s="1031">
        <v>0</v>
      </c>
      <c r="BD15" s="1339">
        <v>0</v>
      </c>
      <c r="BE15" s="1033">
        <v>1</v>
      </c>
      <c r="BF15" s="1034">
        <v>0</v>
      </c>
      <c r="BG15" s="768">
        <v>1</v>
      </c>
    </row>
    <row r="16" spans="1:59" ht="20.149999999999999" customHeight="1" x14ac:dyDescent="0.35">
      <c r="A16" s="2783" t="s">
        <v>693</v>
      </c>
      <c r="B16" s="2783"/>
      <c r="C16" s="2783"/>
      <c r="D16" s="900"/>
      <c r="E16" s="901"/>
      <c r="F16" s="901"/>
      <c r="G16" s="901"/>
      <c r="H16" s="902"/>
      <c r="I16" s="903"/>
      <c r="J16" s="904"/>
      <c r="K16" s="1310"/>
      <c r="L16" s="900"/>
      <c r="M16" s="901"/>
      <c r="N16" s="901"/>
      <c r="O16" s="901"/>
      <c r="P16" s="902"/>
      <c r="Q16" s="903"/>
      <c r="R16" s="904"/>
      <c r="S16" s="1310"/>
      <c r="T16" s="1094"/>
      <c r="U16" s="1089"/>
      <c r="V16" s="1089"/>
      <c r="W16" s="1089"/>
      <c r="X16" s="1090"/>
      <c r="Y16" s="1091"/>
      <c r="Z16" s="1092"/>
      <c r="AA16" s="1108"/>
      <c r="AB16" s="1094"/>
      <c r="AC16" s="1089"/>
      <c r="AD16" s="1089"/>
      <c r="AE16" s="1089"/>
      <c r="AF16" s="1090"/>
      <c r="AG16" s="1091"/>
      <c r="AH16" s="1092"/>
      <c r="AI16" s="1087"/>
      <c r="AJ16" s="1094"/>
      <c r="AK16" s="1089"/>
      <c r="AL16" s="1089"/>
      <c r="AM16" s="1089"/>
      <c r="AN16" s="1090"/>
      <c r="AO16" s="1091"/>
      <c r="AP16" s="1092"/>
      <c r="AQ16" s="1087"/>
      <c r="AR16" s="1109"/>
      <c r="AS16" s="1110"/>
      <c r="AT16" s="1110"/>
      <c r="AU16" s="1110"/>
      <c r="AV16" s="1111"/>
      <c r="AW16" s="1112"/>
      <c r="AX16" s="1113"/>
      <c r="AY16" s="1087"/>
      <c r="AZ16" s="1094"/>
      <c r="BA16" s="1089"/>
      <c r="BB16" s="1089"/>
      <c r="BC16" s="1089"/>
      <c r="BD16" s="1090"/>
      <c r="BE16" s="1091"/>
      <c r="BF16" s="1092"/>
      <c r="BG16" s="1095"/>
    </row>
    <row r="17" spans="1:59" ht="31" x14ac:dyDescent="0.35">
      <c r="A17" s="261" t="s">
        <v>1895</v>
      </c>
      <c r="B17" s="5" t="s">
        <v>139</v>
      </c>
      <c r="C17" s="5" t="s">
        <v>694</v>
      </c>
      <c r="D17" s="1495">
        <v>0</v>
      </c>
      <c r="E17" s="1496">
        <v>0</v>
      </c>
      <c r="F17" s="1496">
        <v>0</v>
      </c>
      <c r="G17" s="1496">
        <v>0</v>
      </c>
      <c r="H17" s="1497">
        <v>0</v>
      </c>
      <c r="I17" s="1498">
        <v>0</v>
      </c>
      <c r="J17" s="1499">
        <v>0</v>
      </c>
      <c r="K17" s="1500">
        <v>0</v>
      </c>
      <c r="L17" s="1495">
        <v>0</v>
      </c>
      <c r="M17" s="1496">
        <v>0</v>
      </c>
      <c r="N17" s="1496">
        <v>0</v>
      </c>
      <c r="O17" s="1496">
        <v>0</v>
      </c>
      <c r="P17" s="1497">
        <v>0</v>
      </c>
      <c r="Q17" s="1498">
        <v>0</v>
      </c>
      <c r="R17" s="1499">
        <v>0</v>
      </c>
      <c r="S17" s="1500">
        <v>0</v>
      </c>
      <c r="T17" s="128">
        <v>0</v>
      </c>
      <c r="U17" s="129">
        <v>0</v>
      </c>
      <c r="V17" s="129">
        <v>0</v>
      </c>
      <c r="W17" s="129">
        <v>0</v>
      </c>
      <c r="X17" s="130">
        <v>0</v>
      </c>
      <c r="Y17" s="166">
        <v>0</v>
      </c>
      <c r="Z17" s="150">
        <v>0</v>
      </c>
      <c r="AA17" s="209">
        <v>0</v>
      </c>
      <c r="AB17" s="128">
        <v>0</v>
      </c>
      <c r="AC17" s="129">
        <v>0</v>
      </c>
      <c r="AD17" s="129">
        <v>0</v>
      </c>
      <c r="AE17" s="129">
        <v>0</v>
      </c>
      <c r="AF17" s="130">
        <v>0</v>
      </c>
      <c r="AG17" s="166">
        <v>0</v>
      </c>
      <c r="AH17" s="150">
        <v>0</v>
      </c>
      <c r="AI17" s="159">
        <v>0</v>
      </c>
      <c r="AJ17" s="128">
        <v>0</v>
      </c>
      <c r="AK17" s="129">
        <v>0</v>
      </c>
      <c r="AL17" s="129">
        <v>0</v>
      </c>
      <c r="AM17" s="129">
        <v>0</v>
      </c>
      <c r="AN17" s="130">
        <v>0</v>
      </c>
      <c r="AO17" s="166">
        <v>0</v>
      </c>
      <c r="AP17" s="150">
        <v>0</v>
      </c>
      <c r="AQ17" s="159">
        <v>0</v>
      </c>
      <c r="AR17" s="178">
        <v>0</v>
      </c>
      <c r="AS17" s="179">
        <v>0</v>
      </c>
      <c r="AT17" s="179">
        <v>0</v>
      </c>
      <c r="AU17" s="179">
        <v>0</v>
      </c>
      <c r="AV17" s="180">
        <v>0</v>
      </c>
      <c r="AW17" s="193">
        <v>0</v>
      </c>
      <c r="AX17" s="194">
        <v>0</v>
      </c>
      <c r="AY17" s="159">
        <v>0</v>
      </c>
      <c r="AZ17" s="128">
        <v>0</v>
      </c>
      <c r="BA17" s="129">
        <v>0</v>
      </c>
      <c r="BB17" s="129">
        <v>0</v>
      </c>
      <c r="BC17" s="129">
        <v>0</v>
      </c>
      <c r="BD17" s="130">
        <v>0</v>
      </c>
      <c r="BE17" s="166">
        <v>0</v>
      </c>
      <c r="BF17" s="150">
        <v>0</v>
      </c>
      <c r="BG17" s="201">
        <v>0</v>
      </c>
    </row>
    <row r="18" spans="1:59" ht="31" x14ac:dyDescent="0.35">
      <c r="A18" s="261" t="s">
        <v>1895</v>
      </c>
      <c r="B18" s="5" t="s">
        <v>569</v>
      </c>
      <c r="C18" s="5" t="s">
        <v>694</v>
      </c>
      <c r="D18" s="1495">
        <v>0</v>
      </c>
      <c r="E18" s="1496">
        <v>0</v>
      </c>
      <c r="F18" s="1496">
        <v>0</v>
      </c>
      <c r="G18" s="1496">
        <v>0</v>
      </c>
      <c r="H18" s="1497">
        <v>0</v>
      </c>
      <c r="I18" s="1498">
        <v>0</v>
      </c>
      <c r="J18" s="1499">
        <v>0</v>
      </c>
      <c r="K18" s="1500">
        <v>0</v>
      </c>
      <c r="L18" s="1495">
        <v>0</v>
      </c>
      <c r="M18" s="1496">
        <v>0</v>
      </c>
      <c r="N18" s="1496">
        <v>0</v>
      </c>
      <c r="O18" s="1496">
        <v>0</v>
      </c>
      <c r="P18" s="1497">
        <v>0</v>
      </c>
      <c r="Q18" s="1498">
        <v>0</v>
      </c>
      <c r="R18" s="1499">
        <v>0</v>
      </c>
      <c r="S18" s="1500">
        <v>0</v>
      </c>
      <c r="T18" s="128">
        <v>0</v>
      </c>
      <c r="U18" s="129">
        <v>0</v>
      </c>
      <c r="V18" s="129">
        <v>0</v>
      </c>
      <c r="W18" s="129">
        <v>0</v>
      </c>
      <c r="X18" s="130">
        <v>0</v>
      </c>
      <c r="Y18" s="166">
        <v>0</v>
      </c>
      <c r="Z18" s="150">
        <v>0</v>
      </c>
      <c r="AA18" s="209">
        <v>0</v>
      </c>
      <c r="AB18" s="128">
        <v>0</v>
      </c>
      <c r="AC18" s="129">
        <v>7.0000000000000007E-2</v>
      </c>
      <c r="AD18" s="129">
        <v>0</v>
      </c>
      <c r="AE18" s="129">
        <v>0</v>
      </c>
      <c r="AF18" s="130">
        <v>0</v>
      </c>
      <c r="AG18" s="166">
        <v>0.02</v>
      </c>
      <c r="AH18" s="150">
        <v>0</v>
      </c>
      <c r="AI18" s="159">
        <v>0.02</v>
      </c>
      <c r="AJ18" s="128">
        <v>0</v>
      </c>
      <c r="AK18" s="129">
        <v>0</v>
      </c>
      <c r="AL18" s="129">
        <v>0</v>
      </c>
      <c r="AM18" s="129">
        <v>0</v>
      </c>
      <c r="AN18" s="130">
        <v>0</v>
      </c>
      <c r="AO18" s="166">
        <v>0</v>
      </c>
      <c r="AP18" s="150">
        <v>0</v>
      </c>
      <c r="AQ18" s="159">
        <v>0</v>
      </c>
      <c r="AR18" s="178">
        <v>0</v>
      </c>
      <c r="AS18" s="179">
        <v>0</v>
      </c>
      <c r="AT18" s="179">
        <v>0</v>
      </c>
      <c r="AU18" s="179">
        <v>0</v>
      </c>
      <c r="AV18" s="180">
        <v>0</v>
      </c>
      <c r="AW18" s="193">
        <v>0</v>
      </c>
      <c r="AX18" s="194">
        <v>0</v>
      </c>
      <c r="AY18" s="159">
        <v>0</v>
      </c>
      <c r="AZ18" s="128">
        <v>0</v>
      </c>
      <c r="BA18" s="129">
        <v>7.4399514635422395E-2</v>
      </c>
      <c r="BB18" s="129">
        <v>0</v>
      </c>
      <c r="BC18" s="129">
        <v>0</v>
      </c>
      <c r="BD18" s="130">
        <v>0</v>
      </c>
      <c r="BE18" s="166">
        <v>2.9979009032169254E-2</v>
      </c>
      <c r="BF18" s="150">
        <v>0</v>
      </c>
      <c r="BG18" s="201">
        <v>2.8945399861318621E-2</v>
      </c>
    </row>
    <row r="19" spans="1:59" ht="31" x14ac:dyDescent="0.35">
      <c r="A19" s="1194" t="s">
        <v>1895</v>
      </c>
      <c r="B19" s="753" t="s">
        <v>692</v>
      </c>
      <c r="C19" s="753" t="s">
        <v>694</v>
      </c>
      <c r="D19" s="1501">
        <v>0</v>
      </c>
      <c r="E19" s="1502">
        <v>0</v>
      </c>
      <c r="F19" s="1502">
        <v>0</v>
      </c>
      <c r="G19" s="1502">
        <v>0</v>
      </c>
      <c r="H19" s="1503">
        <v>0</v>
      </c>
      <c r="I19" s="1504">
        <v>0</v>
      </c>
      <c r="J19" s="1505">
        <v>0</v>
      </c>
      <c r="K19" s="1506">
        <v>0</v>
      </c>
      <c r="L19" s="1501">
        <v>0</v>
      </c>
      <c r="M19" s="1502">
        <v>0</v>
      </c>
      <c r="N19" s="1502">
        <v>0</v>
      </c>
      <c r="O19" s="1502">
        <v>0</v>
      </c>
      <c r="P19" s="1503">
        <v>0</v>
      </c>
      <c r="Q19" s="1504">
        <v>0</v>
      </c>
      <c r="R19" s="1505">
        <v>0</v>
      </c>
      <c r="S19" s="1506">
        <v>0</v>
      </c>
      <c r="T19" s="1346">
        <v>0</v>
      </c>
      <c r="U19" s="1347">
        <v>0</v>
      </c>
      <c r="V19" s="1347">
        <v>0</v>
      </c>
      <c r="W19" s="1347">
        <v>0</v>
      </c>
      <c r="X19" s="1348">
        <v>0</v>
      </c>
      <c r="Y19" s="1349">
        <v>0</v>
      </c>
      <c r="Z19" s="1350">
        <v>0</v>
      </c>
      <c r="AA19" s="1351">
        <v>0</v>
      </c>
      <c r="AB19" s="1346">
        <v>0</v>
      </c>
      <c r="AC19" s="1347">
        <v>0.06</v>
      </c>
      <c r="AD19" s="1347">
        <v>0</v>
      </c>
      <c r="AE19" s="1347">
        <v>0</v>
      </c>
      <c r="AF19" s="1348">
        <v>0</v>
      </c>
      <c r="AG19" s="1349">
        <v>2.03694035882508E-2</v>
      </c>
      <c r="AH19" s="1350">
        <v>0</v>
      </c>
      <c r="AI19" s="1352">
        <v>0.02</v>
      </c>
      <c r="AJ19" s="1346">
        <v>0</v>
      </c>
      <c r="AK19" s="1347">
        <v>0</v>
      </c>
      <c r="AL19" s="1347">
        <v>0</v>
      </c>
      <c r="AM19" s="1347">
        <v>0</v>
      </c>
      <c r="AN19" s="1348">
        <v>0</v>
      </c>
      <c r="AO19" s="1349">
        <v>0</v>
      </c>
      <c r="AP19" s="1350">
        <v>0</v>
      </c>
      <c r="AQ19" s="1352">
        <v>0</v>
      </c>
      <c r="AR19" s="1353">
        <v>0</v>
      </c>
      <c r="AS19" s="1354">
        <v>0</v>
      </c>
      <c r="AT19" s="1354">
        <v>0</v>
      </c>
      <c r="AU19" s="1354">
        <v>0</v>
      </c>
      <c r="AV19" s="1355">
        <v>0</v>
      </c>
      <c r="AW19" s="1356">
        <v>0</v>
      </c>
      <c r="AX19" s="1357">
        <v>0</v>
      </c>
      <c r="AY19" s="1352">
        <v>0</v>
      </c>
      <c r="AZ19" s="1346">
        <v>0</v>
      </c>
      <c r="BA19" s="1347">
        <v>6.5577517368970537E-2</v>
      </c>
      <c r="BB19" s="1347">
        <v>0</v>
      </c>
      <c r="BC19" s="1347">
        <v>0</v>
      </c>
      <c r="BD19" s="1348">
        <v>0</v>
      </c>
      <c r="BE19" s="1349">
        <v>2.2958461301883424E-2</v>
      </c>
      <c r="BF19" s="1350">
        <v>0</v>
      </c>
      <c r="BG19" s="1358">
        <v>2.0984122096840165E-2</v>
      </c>
    </row>
    <row r="20" spans="1:59" ht="24" customHeight="1" x14ac:dyDescent="0.35">
      <c r="A20" s="2770" t="s">
        <v>695</v>
      </c>
      <c r="B20" s="2770"/>
      <c r="C20" s="2770"/>
      <c r="D20" s="531"/>
      <c r="E20" s="532"/>
      <c r="F20" s="532"/>
      <c r="G20" s="532"/>
      <c r="H20" s="655"/>
      <c r="I20" s="538"/>
      <c r="J20" s="533"/>
      <c r="K20" s="501"/>
      <c r="L20" s="531"/>
      <c r="M20" s="532"/>
      <c r="N20" s="532"/>
      <c r="O20" s="532"/>
      <c r="P20" s="655"/>
      <c r="Q20" s="538"/>
      <c r="R20" s="533"/>
      <c r="S20" s="501"/>
      <c r="T20" s="122"/>
      <c r="U20" s="123"/>
      <c r="V20" s="123"/>
      <c r="W20" s="123"/>
      <c r="X20" s="124"/>
      <c r="Y20" s="164"/>
      <c r="Z20" s="148"/>
      <c r="AA20" s="207"/>
      <c r="AB20" s="122"/>
      <c r="AC20" s="123"/>
      <c r="AD20" s="123"/>
      <c r="AE20" s="123"/>
      <c r="AF20" s="124"/>
      <c r="AG20" s="164"/>
      <c r="AH20" s="148"/>
      <c r="AI20" s="157"/>
      <c r="AJ20" s="122"/>
      <c r="AK20" s="123"/>
      <c r="AL20" s="123"/>
      <c r="AM20" s="123"/>
      <c r="AN20" s="124"/>
      <c r="AO20" s="164"/>
      <c r="AP20" s="148"/>
      <c r="AQ20" s="157"/>
      <c r="AR20" s="174"/>
      <c r="AS20" s="71"/>
      <c r="AT20" s="71"/>
      <c r="AU20" s="71"/>
      <c r="AV20" s="175"/>
      <c r="AW20" s="189"/>
      <c r="AX20" s="190"/>
      <c r="AY20" s="157"/>
      <c r="AZ20" s="122"/>
      <c r="BA20" s="123"/>
      <c r="BB20" s="123"/>
      <c r="BC20" s="123"/>
      <c r="BD20" s="124"/>
      <c r="BE20" s="164"/>
      <c r="BF20" s="148"/>
      <c r="BG20" s="56"/>
    </row>
    <row r="21" spans="1:59" ht="31" x14ac:dyDescent="0.35">
      <c r="A21" s="261" t="s">
        <v>321</v>
      </c>
      <c r="B21" s="5" t="s">
        <v>139</v>
      </c>
      <c r="C21" s="5" t="s">
        <v>696</v>
      </c>
      <c r="D21" s="682">
        <v>0</v>
      </c>
      <c r="E21" s="573">
        <v>7</v>
      </c>
      <c r="F21" s="573">
        <v>17</v>
      </c>
      <c r="G21" s="573">
        <v>11</v>
      </c>
      <c r="H21" s="706">
        <v>11</v>
      </c>
      <c r="I21" s="707">
        <v>46</v>
      </c>
      <c r="J21" s="708">
        <v>18</v>
      </c>
      <c r="K21" s="104">
        <v>64</v>
      </c>
      <c r="L21" s="682">
        <v>0</v>
      </c>
      <c r="M21" s="573">
        <v>2</v>
      </c>
      <c r="N21" s="573">
        <v>20</v>
      </c>
      <c r="O21" s="573">
        <v>4</v>
      </c>
      <c r="P21" s="706">
        <v>7</v>
      </c>
      <c r="Q21" s="707">
        <v>33</v>
      </c>
      <c r="R21" s="708">
        <v>13</v>
      </c>
      <c r="S21" s="104">
        <v>46</v>
      </c>
      <c r="T21" s="125">
        <v>1</v>
      </c>
      <c r="U21" s="126">
        <v>2</v>
      </c>
      <c r="V21" s="126">
        <v>10</v>
      </c>
      <c r="W21" s="126">
        <v>7</v>
      </c>
      <c r="X21" s="127">
        <v>3</v>
      </c>
      <c r="Y21" s="165">
        <v>23</v>
      </c>
      <c r="Z21" s="149">
        <v>17</v>
      </c>
      <c r="AA21" s="208">
        <v>40</v>
      </c>
      <c r="AB21" s="125">
        <v>0</v>
      </c>
      <c r="AC21" s="126">
        <v>6</v>
      </c>
      <c r="AD21" s="126">
        <v>15</v>
      </c>
      <c r="AE21" s="126">
        <v>14</v>
      </c>
      <c r="AF21" s="127">
        <v>8</v>
      </c>
      <c r="AG21" s="165">
        <v>43</v>
      </c>
      <c r="AH21" s="149">
        <v>25</v>
      </c>
      <c r="AI21" s="158">
        <v>68</v>
      </c>
      <c r="AJ21" s="125">
        <v>1</v>
      </c>
      <c r="AK21" s="126">
        <v>1</v>
      </c>
      <c r="AL21" s="126">
        <v>19</v>
      </c>
      <c r="AM21" s="126">
        <v>11</v>
      </c>
      <c r="AN21" s="127">
        <v>16</v>
      </c>
      <c r="AO21" s="165">
        <v>48</v>
      </c>
      <c r="AP21" s="149">
        <v>26</v>
      </c>
      <c r="AQ21" s="158">
        <v>74</v>
      </c>
      <c r="AR21" s="176">
        <v>1</v>
      </c>
      <c r="AS21" s="70">
        <v>3</v>
      </c>
      <c r="AT21" s="70">
        <v>18</v>
      </c>
      <c r="AU21" s="70">
        <v>7</v>
      </c>
      <c r="AV21" s="177">
        <v>10</v>
      </c>
      <c r="AW21" s="191">
        <v>39</v>
      </c>
      <c r="AX21" s="192">
        <v>34</v>
      </c>
      <c r="AY21" s="158">
        <v>73</v>
      </c>
      <c r="AZ21" s="125">
        <v>0</v>
      </c>
      <c r="BA21" s="126">
        <v>2</v>
      </c>
      <c r="BB21" s="126">
        <v>19</v>
      </c>
      <c r="BC21" s="126">
        <v>15</v>
      </c>
      <c r="BD21" s="127">
        <v>7</v>
      </c>
      <c r="BE21" s="165">
        <v>43</v>
      </c>
      <c r="BF21" s="149">
        <v>17</v>
      </c>
      <c r="BG21" s="13">
        <v>60</v>
      </c>
    </row>
    <row r="22" spans="1:59" ht="31" x14ac:dyDescent="0.35">
      <c r="A22" s="261" t="s">
        <v>321</v>
      </c>
      <c r="B22" s="5" t="s">
        <v>569</v>
      </c>
      <c r="C22" s="5" t="s">
        <v>696</v>
      </c>
      <c r="D22" s="682">
        <v>58</v>
      </c>
      <c r="E22" s="574">
        <v>74</v>
      </c>
      <c r="F22" s="574">
        <v>63</v>
      </c>
      <c r="G22" s="574">
        <v>30</v>
      </c>
      <c r="H22" s="575">
        <v>28</v>
      </c>
      <c r="I22" s="707">
        <v>253</v>
      </c>
      <c r="J22" s="708">
        <v>6</v>
      </c>
      <c r="K22" s="104">
        <v>259</v>
      </c>
      <c r="L22" s="682">
        <v>36</v>
      </c>
      <c r="M22" s="574">
        <v>57</v>
      </c>
      <c r="N22" s="574">
        <v>75</v>
      </c>
      <c r="O22" s="574">
        <v>30</v>
      </c>
      <c r="P22" s="575">
        <v>45</v>
      </c>
      <c r="Q22" s="707">
        <v>243</v>
      </c>
      <c r="R22" s="708">
        <v>8</v>
      </c>
      <c r="S22" s="104">
        <v>251</v>
      </c>
      <c r="T22" s="125">
        <v>111</v>
      </c>
      <c r="U22" s="126">
        <v>53</v>
      </c>
      <c r="V22" s="126">
        <v>82</v>
      </c>
      <c r="W22" s="126">
        <v>25</v>
      </c>
      <c r="X22" s="127">
        <v>51</v>
      </c>
      <c r="Y22" s="165">
        <v>322</v>
      </c>
      <c r="Z22" s="149">
        <v>4</v>
      </c>
      <c r="AA22" s="208">
        <v>326</v>
      </c>
      <c r="AB22" s="125">
        <v>166</v>
      </c>
      <c r="AC22" s="126">
        <v>52</v>
      </c>
      <c r="AD22" s="126">
        <v>65</v>
      </c>
      <c r="AE22" s="126">
        <v>28</v>
      </c>
      <c r="AF22" s="127">
        <v>44</v>
      </c>
      <c r="AG22" s="165">
        <v>355</v>
      </c>
      <c r="AH22" s="149">
        <v>8</v>
      </c>
      <c r="AI22" s="158">
        <v>363</v>
      </c>
      <c r="AJ22" s="125">
        <v>42</v>
      </c>
      <c r="AK22" s="126">
        <v>65</v>
      </c>
      <c r="AL22" s="126">
        <v>88</v>
      </c>
      <c r="AM22" s="126">
        <v>24</v>
      </c>
      <c r="AN22" s="127">
        <v>37</v>
      </c>
      <c r="AO22" s="165">
        <v>256</v>
      </c>
      <c r="AP22" s="149">
        <v>7</v>
      </c>
      <c r="AQ22" s="158">
        <v>263</v>
      </c>
      <c r="AR22" s="176">
        <v>14</v>
      </c>
      <c r="AS22" s="70">
        <v>65</v>
      </c>
      <c r="AT22" s="70">
        <v>87</v>
      </c>
      <c r="AU22" s="70">
        <v>42</v>
      </c>
      <c r="AV22" s="177">
        <v>36</v>
      </c>
      <c r="AW22" s="191">
        <v>244</v>
      </c>
      <c r="AX22" s="192">
        <v>11</v>
      </c>
      <c r="AY22" s="158">
        <v>255</v>
      </c>
      <c r="AZ22" s="125">
        <v>11</v>
      </c>
      <c r="BA22" s="126">
        <v>54</v>
      </c>
      <c r="BB22" s="126">
        <v>71</v>
      </c>
      <c r="BC22" s="126">
        <v>19</v>
      </c>
      <c r="BD22" s="127">
        <v>19</v>
      </c>
      <c r="BE22" s="165">
        <v>174</v>
      </c>
      <c r="BF22" s="149">
        <v>11</v>
      </c>
      <c r="BG22" s="13">
        <v>185</v>
      </c>
    </row>
    <row r="23" spans="1:59" ht="31" x14ac:dyDescent="0.35">
      <c r="A23" s="1194" t="s">
        <v>321</v>
      </c>
      <c r="B23" s="753" t="s">
        <v>692</v>
      </c>
      <c r="C23" s="753" t="s">
        <v>696</v>
      </c>
      <c r="D23" s="1507">
        <v>58</v>
      </c>
      <c r="E23" s="1508">
        <v>81</v>
      </c>
      <c r="F23" s="1508">
        <v>80</v>
      </c>
      <c r="G23" s="1508">
        <v>41</v>
      </c>
      <c r="H23" s="1509">
        <v>39</v>
      </c>
      <c r="I23" s="1510">
        <v>299</v>
      </c>
      <c r="J23" s="853">
        <v>24</v>
      </c>
      <c r="K23" s="1511">
        <v>323</v>
      </c>
      <c r="L23" s="1507">
        <v>36</v>
      </c>
      <c r="M23" s="1508">
        <v>59</v>
      </c>
      <c r="N23" s="1508">
        <v>95</v>
      </c>
      <c r="O23" s="1508">
        <v>34</v>
      </c>
      <c r="P23" s="1509">
        <v>52</v>
      </c>
      <c r="Q23" s="1510">
        <v>276</v>
      </c>
      <c r="R23" s="853">
        <v>21</v>
      </c>
      <c r="S23" s="1511">
        <v>297</v>
      </c>
      <c r="T23" s="1359">
        <v>112</v>
      </c>
      <c r="U23" s="1360">
        <v>55</v>
      </c>
      <c r="V23" s="1360">
        <v>92</v>
      </c>
      <c r="W23" s="1360">
        <v>32</v>
      </c>
      <c r="X23" s="1361">
        <v>54</v>
      </c>
      <c r="Y23" s="1033">
        <v>345</v>
      </c>
      <c r="Z23" s="1034">
        <v>21</v>
      </c>
      <c r="AA23" s="1340">
        <v>366</v>
      </c>
      <c r="AB23" s="1359">
        <v>166</v>
      </c>
      <c r="AC23" s="1360">
        <v>58</v>
      </c>
      <c r="AD23" s="1360">
        <v>80</v>
      </c>
      <c r="AE23" s="1360">
        <v>42</v>
      </c>
      <c r="AF23" s="1361">
        <v>52</v>
      </c>
      <c r="AG23" s="1362">
        <v>398</v>
      </c>
      <c r="AH23" s="1363">
        <v>33</v>
      </c>
      <c r="AI23" s="1364">
        <v>431</v>
      </c>
      <c r="AJ23" s="1359">
        <v>43</v>
      </c>
      <c r="AK23" s="1360">
        <v>66</v>
      </c>
      <c r="AL23" s="1360">
        <v>107</v>
      </c>
      <c r="AM23" s="1360">
        <v>35</v>
      </c>
      <c r="AN23" s="1361">
        <v>53</v>
      </c>
      <c r="AO23" s="1362">
        <v>304</v>
      </c>
      <c r="AP23" s="1363">
        <v>33</v>
      </c>
      <c r="AQ23" s="1364">
        <v>337</v>
      </c>
      <c r="AR23" s="1365">
        <v>15</v>
      </c>
      <c r="AS23" s="1366">
        <v>68</v>
      </c>
      <c r="AT23" s="1366">
        <v>105</v>
      </c>
      <c r="AU23" s="1366">
        <v>49</v>
      </c>
      <c r="AV23" s="1367">
        <v>46</v>
      </c>
      <c r="AW23" s="1368">
        <v>283</v>
      </c>
      <c r="AX23" s="1369">
        <v>45</v>
      </c>
      <c r="AY23" s="1364">
        <v>328</v>
      </c>
      <c r="AZ23" s="1359">
        <v>11</v>
      </c>
      <c r="BA23" s="1360">
        <v>56</v>
      </c>
      <c r="BB23" s="1360">
        <v>90</v>
      </c>
      <c r="BC23" s="1360">
        <v>34</v>
      </c>
      <c r="BD23" s="1361">
        <v>26</v>
      </c>
      <c r="BE23" s="1362">
        <v>217</v>
      </c>
      <c r="BF23" s="1363">
        <v>28</v>
      </c>
      <c r="BG23" s="1370">
        <v>245</v>
      </c>
    </row>
    <row r="24" spans="1:59" s="6" customFormat="1" ht="20.149999999999999" customHeight="1" x14ac:dyDescent="0.35">
      <c r="A24" s="2783" t="s">
        <v>697</v>
      </c>
      <c r="B24" s="2783"/>
      <c r="C24" s="2783"/>
      <c r="D24" s="900"/>
      <c r="E24" s="901"/>
      <c r="F24" s="901"/>
      <c r="G24" s="901"/>
      <c r="H24" s="902"/>
      <c r="I24" s="903"/>
      <c r="J24" s="904"/>
      <c r="K24" s="1310"/>
      <c r="L24" s="900"/>
      <c r="M24" s="901"/>
      <c r="N24" s="901"/>
      <c r="O24" s="901"/>
      <c r="P24" s="902"/>
      <c r="Q24" s="903"/>
      <c r="R24" s="904"/>
      <c r="S24" s="1310"/>
      <c r="T24" s="1114"/>
      <c r="U24" s="1115"/>
      <c r="V24" s="1115"/>
      <c r="W24" s="1115"/>
      <c r="X24" s="1116"/>
      <c r="Y24" s="1117"/>
      <c r="Z24" s="1118"/>
      <c r="AA24" s="1119"/>
      <c r="AB24" s="1114"/>
      <c r="AC24" s="1115"/>
      <c r="AD24" s="1115"/>
      <c r="AE24" s="1115"/>
      <c r="AF24" s="1116"/>
      <c r="AG24" s="1117"/>
      <c r="AH24" s="1118"/>
      <c r="AI24" s="1120"/>
      <c r="AJ24" s="1114"/>
      <c r="AK24" s="1115"/>
      <c r="AL24" s="1115"/>
      <c r="AM24" s="1115"/>
      <c r="AN24" s="1116"/>
      <c r="AO24" s="1117"/>
      <c r="AP24" s="1118"/>
      <c r="AQ24" s="1120"/>
      <c r="AR24" s="1121"/>
      <c r="AS24" s="1122"/>
      <c r="AT24" s="1122"/>
      <c r="AU24" s="1122"/>
      <c r="AV24" s="1123"/>
      <c r="AW24" s="1124"/>
      <c r="AX24" s="1125"/>
      <c r="AY24" s="1120"/>
      <c r="AZ24" s="1114"/>
      <c r="BA24" s="1115"/>
      <c r="BB24" s="1115"/>
      <c r="BC24" s="1115"/>
      <c r="BD24" s="1116"/>
      <c r="BE24" s="1117"/>
      <c r="BF24" s="1118"/>
      <c r="BG24" s="1126"/>
    </row>
    <row r="25" spans="1:59" ht="77.5" x14ac:dyDescent="0.35">
      <c r="A25" s="29" t="s">
        <v>321</v>
      </c>
      <c r="B25" s="5" t="s">
        <v>698</v>
      </c>
      <c r="C25" s="68" t="s">
        <v>699</v>
      </c>
      <c r="D25" s="1495">
        <v>0</v>
      </c>
      <c r="E25" s="1496">
        <v>0.72765836352740421</v>
      </c>
      <c r="F25" s="1496">
        <v>2.5677893677145582</v>
      </c>
      <c r="G25" s="1496">
        <v>1.6374196231642479</v>
      </c>
      <c r="H25" s="1497">
        <v>2.73007040414761</v>
      </c>
      <c r="I25" s="1498">
        <v>1.7633423268421871</v>
      </c>
      <c r="J25" s="1499">
        <v>1.4051510730611814</v>
      </c>
      <c r="K25" s="1500">
        <v>1.6991732420421131</v>
      </c>
      <c r="L25" s="1495">
        <v>0</v>
      </c>
      <c r="M25" s="1496">
        <v>0.86489441152800461</v>
      </c>
      <c r="N25" s="1496">
        <v>1.8310740592144936</v>
      </c>
      <c r="O25" s="1496">
        <v>1.6782982056195017</v>
      </c>
      <c r="P25" s="1497">
        <v>2.2875678692792216</v>
      </c>
      <c r="Q25" s="1498">
        <v>1.4921578401247377</v>
      </c>
      <c r="R25" s="1499">
        <v>3.80531457151812</v>
      </c>
      <c r="S25" s="1500">
        <v>1.9393114548239738</v>
      </c>
      <c r="T25" s="128">
        <v>0.77565919396599203</v>
      </c>
      <c r="U25" s="129">
        <v>0.47129340111475027</v>
      </c>
      <c r="V25" s="134">
        <v>1.0624039620018475</v>
      </c>
      <c r="W25" s="129">
        <v>2.4051838928442471</v>
      </c>
      <c r="X25" s="130">
        <v>1.1664041771266391</v>
      </c>
      <c r="Y25" s="166">
        <v>1.1309165727367958</v>
      </c>
      <c r="Z25" s="150">
        <v>5.9621132254401266</v>
      </c>
      <c r="AA25" s="209">
        <v>2.0911112798250668</v>
      </c>
      <c r="AB25" s="135">
        <v>0</v>
      </c>
      <c r="AC25" s="134">
        <v>1.53</v>
      </c>
      <c r="AD25" s="134">
        <v>1.8</v>
      </c>
      <c r="AE25" s="134">
        <v>4.9000000000000004</v>
      </c>
      <c r="AF25" s="153">
        <v>3.32</v>
      </c>
      <c r="AG25" s="168">
        <v>2.25</v>
      </c>
      <c r="AH25" s="169">
        <v>7.88</v>
      </c>
      <c r="AI25" s="160">
        <v>3.38</v>
      </c>
      <c r="AJ25" s="135">
        <v>0.82</v>
      </c>
      <c r="AK25" s="134">
        <v>0</v>
      </c>
      <c r="AL25" s="134">
        <v>2.57</v>
      </c>
      <c r="AM25" s="134">
        <v>4.6100000000000003</v>
      </c>
      <c r="AN25" s="153">
        <v>3.29</v>
      </c>
      <c r="AO25" s="168">
        <v>2.31</v>
      </c>
      <c r="AP25" s="169">
        <v>8.1</v>
      </c>
      <c r="AQ25" s="160">
        <v>3.6</v>
      </c>
      <c r="AR25" s="181">
        <v>0.97</v>
      </c>
      <c r="AS25" s="182">
        <v>0.53</v>
      </c>
      <c r="AT25" s="182">
        <v>1.93</v>
      </c>
      <c r="AU25" s="182">
        <v>2.64</v>
      </c>
      <c r="AV25" s="183">
        <v>1.7</v>
      </c>
      <c r="AW25" s="195">
        <v>1.64</v>
      </c>
      <c r="AX25" s="196">
        <v>8.7899999999999991</v>
      </c>
      <c r="AY25" s="160">
        <v>3.28</v>
      </c>
      <c r="AZ25" s="135">
        <v>0</v>
      </c>
      <c r="BA25" s="134">
        <v>1.1000000000000001</v>
      </c>
      <c r="BB25" s="134">
        <v>2.95</v>
      </c>
      <c r="BC25" s="134">
        <v>6.96</v>
      </c>
      <c r="BD25" s="153">
        <v>2.75</v>
      </c>
      <c r="BE25" s="168">
        <v>2.95</v>
      </c>
      <c r="BF25" s="169">
        <v>5.85</v>
      </c>
      <c r="BG25" s="202">
        <v>3.6</v>
      </c>
    </row>
    <row r="26" spans="1:59" ht="77.5" x14ac:dyDescent="0.35">
      <c r="A26" s="29" t="s">
        <v>321</v>
      </c>
      <c r="B26" s="5" t="s">
        <v>569</v>
      </c>
      <c r="C26" s="68" t="s">
        <v>699</v>
      </c>
      <c r="D26" s="1495">
        <v>1.3582212666381044</v>
      </c>
      <c r="E26" s="1496">
        <v>1.059143604576517</v>
      </c>
      <c r="F26" s="1496">
        <v>2.1399260174077632</v>
      </c>
      <c r="G26" s="1496">
        <v>3.0291457917051168</v>
      </c>
      <c r="H26" s="1497">
        <v>1.314407904148118</v>
      </c>
      <c r="I26" s="1498">
        <v>1.6153145004521265</v>
      </c>
      <c r="J26" s="1499">
        <v>1.0739811945892828</v>
      </c>
      <c r="K26" s="1500">
        <v>1.5972230400263412</v>
      </c>
      <c r="L26" s="1495">
        <v>1.1071383297379016</v>
      </c>
      <c r="M26" s="1496">
        <v>1.4152653230334253</v>
      </c>
      <c r="N26" s="1496">
        <v>2.2640910448529286</v>
      </c>
      <c r="O26" s="1496">
        <v>1.842743919405752</v>
      </c>
      <c r="P26" s="1497">
        <v>2.6743616967220349</v>
      </c>
      <c r="Q26" s="1498">
        <v>1.7916109493320671</v>
      </c>
      <c r="R26" s="1499">
        <v>1.3070767750756145</v>
      </c>
      <c r="S26" s="1500">
        <v>1.776671661482931</v>
      </c>
      <c r="T26" s="135">
        <v>1.2845084809030198</v>
      </c>
      <c r="U26" s="129">
        <v>1.527196496565421</v>
      </c>
      <c r="V26" s="129">
        <v>2.7233801505076038</v>
      </c>
      <c r="W26" s="129">
        <v>1.7607385241665765</v>
      </c>
      <c r="X26" s="130">
        <v>3.9455907193061077</v>
      </c>
      <c r="Y26" s="166">
        <v>2.0112178090451169</v>
      </c>
      <c r="Z26" s="150">
        <v>2.9878729705806557</v>
      </c>
      <c r="AA26" s="209">
        <v>2.033017986036358</v>
      </c>
      <c r="AB26" s="135">
        <v>1.92</v>
      </c>
      <c r="AC26" s="134">
        <v>1.48</v>
      </c>
      <c r="AD26" s="134">
        <v>2.02</v>
      </c>
      <c r="AE26" s="134">
        <v>4.37</v>
      </c>
      <c r="AF26" s="153">
        <v>5.42</v>
      </c>
      <c r="AG26" s="168">
        <v>2.2999999999999998</v>
      </c>
      <c r="AH26" s="169">
        <v>5.98</v>
      </c>
      <c r="AI26" s="160">
        <v>2.39</v>
      </c>
      <c r="AJ26" s="135">
        <v>0.76</v>
      </c>
      <c r="AK26" s="134">
        <v>2.17</v>
      </c>
      <c r="AL26" s="134">
        <v>3.91</v>
      </c>
      <c r="AM26" s="134">
        <v>5.78</v>
      </c>
      <c r="AN26" s="153">
        <v>3.73</v>
      </c>
      <c r="AO26" s="168">
        <v>2.89</v>
      </c>
      <c r="AP26" s="169">
        <v>6.15</v>
      </c>
      <c r="AQ26" s="160">
        <v>2.98</v>
      </c>
      <c r="AR26" s="181">
        <v>0.56999999999999995</v>
      </c>
      <c r="AS26" s="182">
        <v>2.4900000000000002</v>
      </c>
      <c r="AT26" s="182">
        <v>2.4500000000000002</v>
      </c>
      <c r="AU26" s="182">
        <v>9.2799999999999994</v>
      </c>
      <c r="AV26" s="183">
        <v>3.94</v>
      </c>
      <c r="AW26" s="195">
        <v>3</v>
      </c>
      <c r="AX26" s="196">
        <v>7.85</v>
      </c>
      <c r="AY26" s="160">
        <v>3.14</v>
      </c>
      <c r="AZ26" s="135">
        <v>3.44</v>
      </c>
      <c r="BA26" s="134">
        <v>3.55</v>
      </c>
      <c r="BB26" s="134">
        <v>2.75</v>
      </c>
      <c r="BC26" s="134">
        <v>4.0999999999999996</v>
      </c>
      <c r="BD26" s="153">
        <v>3.05</v>
      </c>
      <c r="BE26" s="168">
        <v>3.25</v>
      </c>
      <c r="BF26" s="169">
        <v>9.25</v>
      </c>
      <c r="BG26" s="202">
        <v>3.5</v>
      </c>
    </row>
    <row r="27" spans="1:59" ht="77.5" x14ac:dyDescent="0.35">
      <c r="A27" s="751" t="s">
        <v>321</v>
      </c>
      <c r="B27" s="752" t="s">
        <v>692</v>
      </c>
      <c r="C27" s="1371" t="s">
        <v>699</v>
      </c>
      <c r="D27" s="1501">
        <v>1.1986225429736148</v>
      </c>
      <c r="E27" s="1502">
        <v>1.0151025906911828</v>
      </c>
      <c r="F27" s="1502">
        <v>2.2481443198544233</v>
      </c>
      <c r="G27" s="1502">
        <v>2.6340596933706606</v>
      </c>
      <c r="H27" s="1503">
        <v>1.7197583157975311</v>
      </c>
      <c r="I27" s="1504">
        <v>1.6441740582461126</v>
      </c>
      <c r="J27" s="1505">
        <v>1.2741832007864258</v>
      </c>
      <c r="K27" s="1506">
        <v>1.6198449701699094</v>
      </c>
      <c r="L27" s="1501">
        <v>0.96789623687750481</v>
      </c>
      <c r="M27" s="1502">
        <v>1.3492214888223226</v>
      </c>
      <c r="N27" s="1502">
        <v>2.1639678929261161</v>
      </c>
      <c r="O27" s="1502">
        <v>1.7947823067749606</v>
      </c>
      <c r="P27" s="1503">
        <v>2.5775129749139252</v>
      </c>
      <c r="Q27" s="1504">
        <v>1.7351433974088963</v>
      </c>
      <c r="R27" s="1505">
        <v>2.9406269326139505</v>
      </c>
      <c r="S27" s="1506">
        <v>1.8122155899353638</v>
      </c>
      <c r="T27" s="1346">
        <v>1.2455971107841188</v>
      </c>
      <c r="U27" s="1347">
        <v>1.4015895797443529</v>
      </c>
      <c r="V27" s="1347">
        <v>2.3203126667724727</v>
      </c>
      <c r="W27" s="1347">
        <v>1.9721004970580698</v>
      </c>
      <c r="X27" s="1348">
        <v>3.2158408030168872</v>
      </c>
      <c r="Y27" s="1349">
        <v>1.85717642006122</v>
      </c>
      <c r="Z27" s="1350">
        <v>5.0118338944598468</v>
      </c>
      <c r="AA27" s="1351">
        <v>2.0449362733863579</v>
      </c>
      <c r="AB27" s="1372">
        <v>1.76</v>
      </c>
      <c r="AC27" s="1373">
        <v>1.43</v>
      </c>
      <c r="AD27" s="1373">
        <v>1.97</v>
      </c>
      <c r="AE27" s="1373">
        <v>4.55</v>
      </c>
      <c r="AF27" s="1374">
        <v>4.8099999999999996</v>
      </c>
      <c r="AG27" s="1375">
        <v>2.29</v>
      </c>
      <c r="AH27" s="1376">
        <v>7.26</v>
      </c>
      <c r="AI27" s="1377">
        <v>2.61</v>
      </c>
      <c r="AJ27" s="1372">
        <v>0.77</v>
      </c>
      <c r="AK27" s="1373">
        <v>1.89</v>
      </c>
      <c r="AL27" s="1373">
        <v>3.54</v>
      </c>
      <c r="AM27" s="1373">
        <v>5.38</v>
      </c>
      <c r="AN27" s="1374">
        <v>3.6</v>
      </c>
      <c r="AO27" s="1375">
        <v>2.77</v>
      </c>
      <c r="AP27" s="1376">
        <v>7.57</v>
      </c>
      <c r="AQ27" s="1377">
        <v>3.14</v>
      </c>
      <c r="AR27" s="1378">
        <v>0.66</v>
      </c>
      <c r="AS27" s="1379">
        <v>2.25</v>
      </c>
      <c r="AT27" s="1379">
        <v>2.34</v>
      </c>
      <c r="AU27" s="1379">
        <v>7.11</v>
      </c>
      <c r="AV27" s="1380">
        <v>3.26</v>
      </c>
      <c r="AW27" s="1381">
        <v>2.71</v>
      </c>
      <c r="AX27" s="1382">
        <v>8.5299999999999994</v>
      </c>
      <c r="AY27" s="1377">
        <v>3.17</v>
      </c>
      <c r="AZ27" s="1372">
        <v>2.25</v>
      </c>
      <c r="BA27" s="1373">
        <v>2.2799999999999998</v>
      </c>
      <c r="BB27" s="1373">
        <v>2.81</v>
      </c>
      <c r="BC27" s="1373">
        <v>5.09</v>
      </c>
      <c r="BD27" s="1374">
        <v>2.93</v>
      </c>
      <c r="BE27" s="1375">
        <v>3.19</v>
      </c>
      <c r="BF27" s="1376">
        <v>6.83</v>
      </c>
      <c r="BG27" s="1383">
        <v>3.5</v>
      </c>
    </row>
    <row r="28" spans="1:59" s="6" customFormat="1" ht="20.149999999999999" customHeight="1" x14ac:dyDescent="0.35">
      <c r="A28" s="2770" t="s">
        <v>712</v>
      </c>
      <c r="B28" s="2770"/>
      <c r="C28" s="2770"/>
      <c r="D28" s="660"/>
      <c r="E28" s="656"/>
      <c r="F28" s="656"/>
      <c r="G28" s="656"/>
      <c r="H28" s="657"/>
      <c r="I28" s="658"/>
      <c r="J28" s="659"/>
      <c r="K28" s="661"/>
      <c r="L28" s="660"/>
      <c r="M28" s="656"/>
      <c r="N28" s="656"/>
      <c r="O28" s="656"/>
      <c r="P28" s="657"/>
      <c r="Q28" s="658"/>
      <c r="R28" s="659"/>
      <c r="S28" s="661"/>
      <c r="T28" s="122"/>
      <c r="U28" s="123"/>
      <c r="V28" s="123"/>
      <c r="W28" s="123"/>
      <c r="X28" s="124"/>
      <c r="Y28" s="164"/>
      <c r="Z28" s="148"/>
      <c r="AA28" s="207"/>
      <c r="AB28" s="122"/>
      <c r="AC28" s="123"/>
      <c r="AD28" s="123"/>
      <c r="AE28" s="123"/>
      <c r="AF28" s="124"/>
      <c r="AG28" s="164"/>
      <c r="AH28" s="148"/>
      <c r="AI28" s="157"/>
      <c r="AJ28" s="122"/>
      <c r="AK28" s="123"/>
      <c r="AL28" s="123"/>
      <c r="AM28" s="123"/>
      <c r="AN28" s="124"/>
      <c r="AO28" s="164"/>
      <c r="AP28" s="148"/>
      <c r="AQ28" s="157"/>
      <c r="AR28" s="174"/>
      <c r="AS28" s="71"/>
      <c r="AT28" s="71"/>
      <c r="AU28" s="71"/>
      <c r="AV28" s="175"/>
      <c r="AW28" s="189"/>
      <c r="AX28" s="190"/>
      <c r="AY28" s="157"/>
      <c r="AZ28" s="122"/>
      <c r="BA28" s="123"/>
      <c r="BB28" s="123"/>
      <c r="BC28" s="123"/>
      <c r="BD28" s="124"/>
      <c r="BE28" s="164"/>
      <c r="BF28" s="148"/>
      <c r="BG28" s="56"/>
    </row>
    <row r="29" spans="1:59" s="6" customFormat="1" ht="31" x14ac:dyDescent="0.35">
      <c r="A29" s="458"/>
      <c r="B29" s="5" t="s">
        <v>698</v>
      </c>
      <c r="C29" s="5" t="s">
        <v>713</v>
      </c>
      <c r="D29" s="1495">
        <v>0</v>
      </c>
      <c r="E29" s="1496">
        <v>0.3638291817637021</v>
      </c>
      <c r="F29" s="1496">
        <v>1.1851335543297961</v>
      </c>
      <c r="G29" s="1496">
        <v>1.0916130821094987</v>
      </c>
      <c r="H29" s="1497">
        <v>0.54601408082952207</v>
      </c>
      <c r="I29" s="1498">
        <v>0.76667057688790741</v>
      </c>
      <c r="J29" s="1499">
        <v>0.35128776826529534</v>
      </c>
      <c r="K29" s="1500">
        <v>0.69225576527641641</v>
      </c>
      <c r="L29" s="1495">
        <v>0</v>
      </c>
      <c r="M29" s="1496">
        <v>0.86489441152800461</v>
      </c>
      <c r="N29" s="1496">
        <v>0.81381069298421937</v>
      </c>
      <c r="O29" s="1496">
        <v>1.1188654704130012</v>
      </c>
      <c r="P29" s="1497">
        <v>0.57189196731980541</v>
      </c>
      <c r="Q29" s="1498">
        <v>0.74607892006236887</v>
      </c>
      <c r="R29" s="1499">
        <v>1.0378130649594872</v>
      </c>
      <c r="S29" s="1500">
        <v>0.80247370544440288</v>
      </c>
      <c r="T29" s="128">
        <v>0</v>
      </c>
      <c r="U29" s="129">
        <v>0.47129340111475027</v>
      </c>
      <c r="V29" s="129">
        <v>0.63744237720110841</v>
      </c>
      <c r="W29" s="129">
        <v>0</v>
      </c>
      <c r="X29" s="130">
        <v>1.1664041771266391</v>
      </c>
      <c r="Y29" s="166">
        <v>0.52196149510929035</v>
      </c>
      <c r="Z29" s="150">
        <v>2.1042752560376918</v>
      </c>
      <c r="AA29" s="209">
        <v>0.83644451193002678</v>
      </c>
      <c r="AB29" s="128">
        <v>0</v>
      </c>
      <c r="AC29" s="129">
        <v>1.0190101993640688</v>
      </c>
      <c r="AD29" s="129">
        <v>1.1250410569670728</v>
      </c>
      <c r="AE29" s="129">
        <v>1.2249936683139768</v>
      </c>
      <c r="AF29" s="130">
        <v>1.6614616764480608</v>
      </c>
      <c r="AG29" s="166">
        <v>1.0776947458263657</v>
      </c>
      <c r="AH29" s="150">
        <v>4.2984129643229858</v>
      </c>
      <c r="AI29" s="159">
        <v>1.7233200362773702</v>
      </c>
      <c r="AJ29" s="128">
        <v>0.81637917873887378</v>
      </c>
      <c r="AK29" s="129">
        <v>0</v>
      </c>
      <c r="AL29" s="129">
        <v>0.46662570470688847</v>
      </c>
      <c r="AM29" s="129">
        <v>0.65893244706919207</v>
      </c>
      <c r="AN29" s="130">
        <v>1.0949166850521426</v>
      </c>
      <c r="AO29" s="166">
        <v>0.55492946922748898</v>
      </c>
      <c r="AP29" s="150">
        <v>2.2673614293964706</v>
      </c>
      <c r="AQ29" s="159">
        <v>0.93499243233307838</v>
      </c>
      <c r="AR29" s="178">
        <v>0.96676924088312433</v>
      </c>
      <c r="AS29" s="179">
        <v>0</v>
      </c>
      <c r="AT29" s="179">
        <v>0.48</v>
      </c>
      <c r="AU29" s="179">
        <v>1.32</v>
      </c>
      <c r="AV29" s="180">
        <v>0.56999999999999995</v>
      </c>
      <c r="AW29" s="193">
        <v>0.57999999999999996</v>
      </c>
      <c r="AX29" s="194">
        <v>4.2300000000000004</v>
      </c>
      <c r="AY29" s="159">
        <v>1.41</v>
      </c>
      <c r="AZ29" s="128">
        <v>0</v>
      </c>
      <c r="BA29" s="129">
        <v>0</v>
      </c>
      <c r="BB29" s="129">
        <v>1.48</v>
      </c>
      <c r="BC29" s="129">
        <v>2.5299999999999998</v>
      </c>
      <c r="BD29" s="130">
        <v>1.65</v>
      </c>
      <c r="BE29" s="166">
        <v>1.27</v>
      </c>
      <c r="BF29" s="150">
        <v>5.85</v>
      </c>
      <c r="BG29" s="201">
        <v>2.29</v>
      </c>
    </row>
    <row r="30" spans="1:59" ht="31" x14ac:dyDescent="0.35">
      <c r="A30" s="458"/>
      <c r="B30" s="5" t="s">
        <v>714</v>
      </c>
      <c r="C30" s="5" t="s">
        <v>713</v>
      </c>
      <c r="D30" s="1495">
        <v>0.3395553166595261</v>
      </c>
      <c r="E30" s="1496">
        <v>0.27872200120434659</v>
      </c>
      <c r="F30" s="1496">
        <v>0.80247225652791121</v>
      </c>
      <c r="G30" s="1496">
        <v>1.5145728958525584</v>
      </c>
      <c r="H30" s="1497">
        <v>0.21906798402468633</v>
      </c>
      <c r="I30" s="1498">
        <v>0.53843816681737544</v>
      </c>
      <c r="J30" s="1499">
        <v>0.53699059729464138</v>
      </c>
      <c r="K30" s="1500">
        <v>0.53838978877292398</v>
      </c>
      <c r="L30" s="1495">
        <v>0.99642449676411149</v>
      </c>
      <c r="M30" s="1496">
        <v>0.41278571921808244</v>
      </c>
      <c r="N30" s="1496">
        <v>0.48953319888711971</v>
      </c>
      <c r="O30" s="1496">
        <v>0.460685979851438</v>
      </c>
      <c r="P30" s="1497">
        <v>0.76410334192058138</v>
      </c>
      <c r="Q30" s="1498">
        <v>0.57793901591357011</v>
      </c>
      <c r="R30" s="1499">
        <v>0.65353838753780724</v>
      </c>
      <c r="S30" s="1500">
        <v>0.57975601585232484</v>
      </c>
      <c r="T30" s="128">
        <v>0.89915593663211379</v>
      </c>
      <c r="U30" s="129">
        <v>0.6363318735689254</v>
      </c>
      <c r="V30" s="129">
        <v>0.88509854891497131</v>
      </c>
      <c r="W30" s="129">
        <v>1.1738256827777176</v>
      </c>
      <c r="X30" s="130">
        <v>0.6229880083114907</v>
      </c>
      <c r="Y30" s="166">
        <v>0.81186773943105639</v>
      </c>
      <c r="Z30" s="150">
        <v>2.2409047279354919</v>
      </c>
      <c r="AA30" s="209">
        <v>0.84559155171423739</v>
      </c>
      <c r="AB30" s="128">
        <v>1.5733831726396055</v>
      </c>
      <c r="AC30" s="129">
        <v>0.70623394112297133</v>
      </c>
      <c r="AD30" s="129">
        <v>1.0524963310382707</v>
      </c>
      <c r="AE30" s="129">
        <v>1.2489867594913626</v>
      </c>
      <c r="AF30" s="130">
        <v>0.90293433342340101</v>
      </c>
      <c r="AG30" s="166">
        <v>1.107420189374533</v>
      </c>
      <c r="AH30" s="150">
        <v>5.2299301430759462</v>
      </c>
      <c r="AI30" s="159">
        <v>1.2165661537449797</v>
      </c>
      <c r="AJ30" s="128">
        <v>0.60615263105095651</v>
      </c>
      <c r="AK30" s="129">
        <v>0.67385005298445533</v>
      </c>
      <c r="AL30" s="129">
        <v>1.0414654251704489</v>
      </c>
      <c r="AM30" s="129">
        <v>0.340060639613256</v>
      </c>
      <c r="AN30" s="130">
        <v>0.93168859240487456</v>
      </c>
      <c r="AO30" s="166">
        <v>0.77496866290124311</v>
      </c>
      <c r="AP30" s="150">
        <v>2.6351988784593572</v>
      </c>
      <c r="AQ30" s="159">
        <v>0.82755897357250763</v>
      </c>
      <c r="AR30" s="178">
        <v>0.57091474815523169</v>
      </c>
      <c r="AS30" s="179">
        <v>0.73</v>
      </c>
      <c r="AT30" s="179">
        <v>0.68</v>
      </c>
      <c r="AU30" s="179">
        <v>1.92</v>
      </c>
      <c r="AV30" s="180">
        <v>0.74</v>
      </c>
      <c r="AW30" s="193">
        <v>0.79</v>
      </c>
      <c r="AX30" s="194">
        <v>3.49</v>
      </c>
      <c r="AY30" s="159">
        <v>0.87</v>
      </c>
      <c r="AZ30" s="128">
        <v>3.4439076412848761</v>
      </c>
      <c r="BA30" s="129">
        <v>1.19</v>
      </c>
      <c r="BB30" s="129">
        <v>0.6</v>
      </c>
      <c r="BC30" s="129">
        <v>1.02</v>
      </c>
      <c r="BD30" s="130">
        <v>0.55000000000000004</v>
      </c>
      <c r="BE30" s="166">
        <v>1.02</v>
      </c>
      <c r="BF30" s="150">
        <v>9.24</v>
      </c>
      <c r="BG30" s="201">
        <v>1.3</v>
      </c>
    </row>
    <row r="31" spans="1:59" s="6" customFormat="1" ht="31" x14ac:dyDescent="0.35">
      <c r="A31" s="1494"/>
      <c r="B31" s="753" t="s">
        <v>692</v>
      </c>
      <c r="C31" s="753" t="s">
        <v>713</v>
      </c>
      <c r="D31" s="1501">
        <v>0.2996556357434037</v>
      </c>
      <c r="E31" s="1502">
        <v>0.29002931162605222</v>
      </c>
      <c r="F31" s="1502">
        <v>0.89925772794176928</v>
      </c>
      <c r="G31" s="1502">
        <v>1.3945021906079968</v>
      </c>
      <c r="H31" s="1503">
        <v>0.31268333014500566</v>
      </c>
      <c r="I31" s="1504">
        <v>0.58293443883271268</v>
      </c>
      <c r="J31" s="1505">
        <v>0.42472773359547528</v>
      </c>
      <c r="K31" s="1506">
        <v>0.57253141187039902</v>
      </c>
      <c r="L31" s="1501">
        <v>0.87110661318975435</v>
      </c>
      <c r="M31" s="1502">
        <v>0.46703820766926557</v>
      </c>
      <c r="N31" s="1502">
        <v>0.56451336337203029</v>
      </c>
      <c r="O31" s="1502">
        <v>0.65264811155453106</v>
      </c>
      <c r="P31" s="1503">
        <v>0.71597582636497925</v>
      </c>
      <c r="Q31" s="1504">
        <v>0.60964497746799062</v>
      </c>
      <c r="R31" s="1505">
        <v>0.90480828695813864</v>
      </c>
      <c r="S31" s="1506">
        <v>0.62842959973565038</v>
      </c>
      <c r="T31" s="1346">
        <v>0.83039807385607922</v>
      </c>
      <c r="U31" s="1347">
        <v>0.61669941508751525</v>
      </c>
      <c r="V31" s="1347">
        <v>0.82500005929687925</v>
      </c>
      <c r="W31" s="1347">
        <v>0.78884019882322787</v>
      </c>
      <c r="X31" s="1348">
        <v>0.76567638167068752</v>
      </c>
      <c r="Y31" s="1349">
        <v>0.76113787707426916</v>
      </c>
      <c r="Z31" s="1350">
        <v>2.1479288119113633</v>
      </c>
      <c r="AA31" s="1351">
        <v>0.84371496594262319</v>
      </c>
      <c r="AB31" s="1346">
        <v>1.4458326952810787</v>
      </c>
      <c r="AC31" s="1347">
        <v>0.74431054172270295</v>
      </c>
      <c r="AD31" s="1347">
        <v>1.0716920769075409</v>
      </c>
      <c r="AE31" s="1347">
        <v>1.2408853096241514</v>
      </c>
      <c r="AF31" s="1348">
        <v>1.1225792380573605</v>
      </c>
      <c r="AG31" s="1349">
        <v>1.1200000000000001</v>
      </c>
      <c r="AH31" s="1350">
        <v>4.6002859479636378</v>
      </c>
      <c r="AI31" s="1352">
        <v>1.3267208501127352</v>
      </c>
      <c r="AJ31" s="1346">
        <v>0.6390660024811099</v>
      </c>
      <c r="AK31" s="1347">
        <v>0.59</v>
      </c>
      <c r="AL31" s="1347">
        <v>0.89</v>
      </c>
      <c r="AM31" s="1347">
        <v>0.45</v>
      </c>
      <c r="AN31" s="1348">
        <v>0.98</v>
      </c>
      <c r="AO31" s="1349">
        <v>0.73</v>
      </c>
      <c r="AP31" s="1350">
        <v>2.37</v>
      </c>
      <c r="AQ31" s="1352">
        <v>0.86</v>
      </c>
      <c r="AR31" s="1353">
        <v>0.66115367349102139</v>
      </c>
      <c r="AS31" s="1354">
        <v>0.64</v>
      </c>
      <c r="AT31" s="1354">
        <v>0.64</v>
      </c>
      <c r="AU31" s="1354">
        <v>1.72</v>
      </c>
      <c r="AV31" s="1355">
        <v>0.69</v>
      </c>
      <c r="AW31" s="1356">
        <v>0.75</v>
      </c>
      <c r="AX31" s="1357">
        <v>4.03</v>
      </c>
      <c r="AY31" s="1352">
        <v>1.01</v>
      </c>
      <c r="AZ31" s="1346">
        <v>2.2462924942382596</v>
      </c>
      <c r="BA31" s="1347">
        <v>1.05</v>
      </c>
      <c r="BB31" s="1347">
        <v>0.83</v>
      </c>
      <c r="BC31" s="1347">
        <v>1.55</v>
      </c>
      <c r="BD31" s="1348">
        <v>0.92</v>
      </c>
      <c r="BE31" s="1349">
        <v>1.08</v>
      </c>
      <c r="BF31" s="1350">
        <v>6.83</v>
      </c>
      <c r="BG31" s="1358">
        <v>1.57</v>
      </c>
    </row>
    <row r="32" spans="1:59" s="6" customFormat="1" ht="24" customHeight="1" x14ac:dyDescent="0.35">
      <c r="A32" s="2770" t="s">
        <v>715</v>
      </c>
      <c r="B32" s="2770"/>
      <c r="C32" s="2770"/>
      <c r="D32" s="531"/>
      <c r="E32" s="532"/>
      <c r="F32" s="532"/>
      <c r="G32" s="532"/>
      <c r="H32" s="655"/>
      <c r="I32" s="538"/>
      <c r="J32" s="533"/>
      <c r="K32" s="501"/>
      <c r="L32" s="531"/>
      <c r="M32" s="532"/>
      <c r="N32" s="532"/>
      <c r="O32" s="532"/>
      <c r="P32" s="655"/>
      <c r="Q32" s="538"/>
      <c r="R32" s="533"/>
      <c r="S32" s="501"/>
      <c r="T32" s="122"/>
      <c r="U32" s="123"/>
      <c r="V32" s="123"/>
      <c r="W32" s="123"/>
      <c r="X32" s="124"/>
      <c r="Y32" s="164"/>
      <c r="Z32" s="148"/>
      <c r="AA32" s="207"/>
      <c r="AB32" s="122"/>
      <c r="AC32" s="123"/>
      <c r="AD32" s="123"/>
      <c r="AE32" s="123"/>
      <c r="AF32" s="124"/>
      <c r="AG32" s="164"/>
      <c r="AH32" s="148"/>
      <c r="AI32" s="157"/>
      <c r="AJ32" s="122"/>
      <c r="AK32" s="123"/>
      <c r="AL32" s="123"/>
      <c r="AM32" s="123"/>
      <c r="AN32" s="124"/>
      <c r="AO32" s="164"/>
      <c r="AP32" s="148"/>
      <c r="AQ32" s="157"/>
      <c r="AR32" s="174"/>
      <c r="AS32" s="71"/>
      <c r="AT32" s="71"/>
      <c r="AU32" s="71"/>
      <c r="AV32" s="175"/>
      <c r="AW32" s="189"/>
      <c r="AX32" s="190"/>
      <c r="AY32" s="157"/>
      <c r="AZ32" s="122"/>
      <c r="BA32" s="123"/>
      <c r="BB32" s="123"/>
      <c r="BC32" s="123"/>
      <c r="BD32" s="124"/>
      <c r="BE32" s="164"/>
      <c r="BF32" s="148"/>
      <c r="BG32" s="56"/>
    </row>
    <row r="33" spans="1:61" s="6" customFormat="1" ht="31" x14ac:dyDescent="0.35">
      <c r="A33" s="29"/>
      <c r="B33" s="5" t="s">
        <v>139</v>
      </c>
      <c r="C33" s="6" t="s">
        <v>1963</v>
      </c>
      <c r="D33" s="699">
        <v>0</v>
      </c>
      <c r="E33" s="692">
        <v>1</v>
      </c>
      <c r="F33" s="692">
        <v>6</v>
      </c>
      <c r="G33" s="692">
        <v>2</v>
      </c>
      <c r="H33" s="693">
        <v>1</v>
      </c>
      <c r="I33" s="696">
        <v>10</v>
      </c>
      <c r="J33" s="697">
        <v>1</v>
      </c>
      <c r="K33" s="103">
        <v>11</v>
      </c>
      <c r="L33" s="699">
        <v>0</v>
      </c>
      <c r="M33" s="692">
        <v>2</v>
      </c>
      <c r="N33" s="692">
        <v>4</v>
      </c>
      <c r="O33" s="692">
        <v>2</v>
      </c>
      <c r="P33" s="693">
        <v>1</v>
      </c>
      <c r="Q33" s="696">
        <v>9</v>
      </c>
      <c r="R33" s="697">
        <v>3</v>
      </c>
      <c r="S33" s="103">
        <v>12</v>
      </c>
      <c r="T33" s="125">
        <v>0</v>
      </c>
      <c r="U33" s="126">
        <v>1</v>
      </c>
      <c r="V33" s="126">
        <v>3</v>
      </c>
      <c r="W33" s="141">
        <v>0</v>
      </c>
      <c r="X33" s="127">
        <v>2</v>
      </c>
      <c r="Y33" s="165">
        <v>6</v>
      </c>
      <c r="Z33" s="149">
        <v>6</v>
      </c>
      <c r="AA33" s="208">
        <v>12</v>
      </c>
      <c r="AB33" s="125">
        <v>0</v>
      </c>
      <c r="AC33" s="126">
        <v>2</v>
      </c>
      <c r="AD33" s="126">
        <v>5</v>
      </c>
      <c r="AE33" s="126">
        <v>2</v>
      </c>
      <c r="AF33" s="127">
        <v>3</v>
      </c>
      <c r="AG33" s="165">
        <v>12</v>
      </c>
      <c r="AH33" s="149">
        <v>12</v>
      </c>
      <c r="AI33" s="158">
        <v>24</v>
      </c>
      <c r="AJ33" s="125">
        <v>1</v>
      </c>
      <c r="AK33" s="126">
        <v>0</v>
      </c>
      <c r="AL33" s="126">
        <v>2</v>
      </c>
      <c r="AM33" s="126">
        <v>1</v>
      </c>
      <c r="AN33" s="127">
        <v>2</v>
      </c>
      <c r="AO33" s="165">
        <v>6</v>
      </c>
      <c r="AP33" s="149">
        <v>7</v>
      </c>
      <c r="AQ33" s="158">
        <v>13</v>
      </c>
      <c r="AR33" s="176">
        <v>1</v>
      </c>
      <c r="AS33" s="70">
        <v>0</v>
      </c>
      <c r="AT33" s="70">
        <v>2</v>
      </c>
      <c r="AU33" s="70">
        <v>2</v>
      </c>
      <c r="AV33" s="177">
        <v>1</v>
      </c>
      <c r="AW33" s="191">
        <v>6</v>
      </c>
      <c r="AX33" s="192">
        <v>13</v>
      </c>
      <c r="AY33" s="158">
        <v>19</v>
      </c>
      <c r="AZ33" s="125">
        <v>0</v>
      </c>
      <c r="BA33" s="126">
        <v>0</v>
      </c>
      <c r="BB33" s="126">
        <v>6</v>
      </c>
      <c r="BC33" s="126">
        <v>4</v>
      </c>
      <c r="BD33" s="127">
        <v>3</v>
      </c>
      <c r="BE33" s="165">
        <v>13</v>
      </c>
      <c r="BF33" s="149">
        <v>17</v>
      </c>
      <c r="BG33" s="13">
        <v>30</v>
      </c>
    </row>
    <row r="34" spans="1:61" ht="31" x14ac:dyDescent="0.35">
      <c r="A34" s="29"/>
      <c r="B34" s="5" t="s">
        <v>569</v>
      </c>
      <c r="C34" s="6" t="s">
        <v>1964</v>
      </c>
      <c r="D34" s="699">
        <v>4</v>
      </c>
      <c r="E34" s="692">
        <v>5</v>
      </c>
      <c r="F34" s="692">
        <v>12</v>
      </c>
      <c r="G34" s="692">
        <v>7</v>
      </c>
      <c r="H34" s="693">
        <v>1</v>
      </c>
      <c r="I34" s="696">
        <v>29</v>
      </c>
      <c r="J34" s="697">
        <v>1</v>
      </c>
      <c r="K34" s="103">
        <v>30</v>
      </c>
      <c r="L34" s="699">
        <v>9</v>
      </c>
      <c r="M34" s="692">
        <v>7</v>
      </c>
      <c r="N34" s="692">
        <v>8</v>
      </c>
      <c r="O34" s="692">
        <v>2</v>
      </c>
      <c r="P34" s="693">
        <v>4</v>
      </c>
      <c r="Q34" s="696">
        <v>30</v>
      </c>
      <c r="R34" s="697">
        <v>1</v>
      </c>
      <c r="S34" s="103">
        <v>31</v>
      </c>
      <c r="T34" s="125">
        <v>14</v>
      </c>
      <c r="U34" s="126">
        <v>10</v>
      </c>
      <c r="V34" s="126">
        <v>13</v>
      </c>
      <c r="W34" s="126">
        <v>4</v>
      </c>
      <c r="X34" s="127">
        <v>3</v>
      </c>
      <c r="Y34" s="165">
        <v>44</v>
      </c>
      <c r="Z34" s="149">
        <v>3</v>
      </c>
      <c r="AA34" s="208">
        <v>47</v>
      </c>
      <c r="AB34" s="125">
        <v>23</v>
      </c>
      <c r="AC34" s="126">
        <v>10</v>
      </c>
      <c r="AD34" s="126">
        <v>13</v>
      </c>
      <c r="AE34" s="126">
        <v>4</v>
      </c>
      <c r="AF34" s="127">
        <v>4</v>
      </c>
      <c r="AG34" s="165">
        <v>54</v>
      </c>
      <c r="AH34" s="149">
        <v>7</v>
      </c>
      <c r="AI34" s="158">
        <v>61</v>
      </c>
      <c r="AJ34" s="125">
        <v>4</v>
      </c>
      <c r="AK34" s="126">
        <v>9</v>
      </c>
      <c r="AL34" s="126">
        <v>12</v>
      </c>
      <c r="AM34" s="126">
        <v>1</v>
      </c>
      <c r="AN34" s="127">
        <v>4</v>
      </c>
      <c r="AO34" s="165">
        <v>30</v>
      </c>
      <c r="AP34" s="149">
        <v>3</v>
      </c>
      <c r="AQ34" s="158">
        <v>33</v>
      </c>
      <c r="AR34" s="176">
        <v>2</v>
      </c>
      <c r="AS34" s="70">
        <v>10</v>
      </c>
      <c r="AT34" s="70">
        <v>10</v>
      </c>
      <c r="AU34" s="70">
        <v>6</v>
      </c>
      <c r="AV34" s="177">
        <v>3</v>
      </c>
      <c r="AW34" s="191">
        <v>31</v>
      </c>
      <c r="AX34" s="192">
        <v>4</v>
      </c>
      <c r="AY34" s="158">
        <v>35</v>
      </c>
      <c r="AZ34" s="125">
        <v>6</v>
      </c>
      <c r="BA34" s="126">
        <v>16</v>
      </c>
      <c r="BB34" s="126">
        <v>7</v>
      </c>
      <c r="BC34" s="126">
        <v>3</v>
      </c>
      <c r="BD34" s="127">
        <v>2</v>
      </c>
      <c r="BE34" s="165">
        <v>34</v>
      </c>
      <c r="BF34" s="149">
        <v>11</v>
      </c>
      <c r="BG34" s="13">
        <v>45</v>
      </c>
    </row>
    <row r="35" spans="1:61" s="6" customFormat="1" ht="31" x14ac:dyDescent="0.35">
      <c r="A35" s="751"/>
      <c r="B35" s="753" t="s">
        <v>692</v>
      </c>
      <c r="C35" s="752" t="s">
        <v>1965</v>
      </c>
      <c r="D35" s="2580">
        <v>4</v>
      </c>
      <c r="E35" s="2581">
        <v>6</v>
      </c>
      <c r="F35" s="2581">
        <v>18</v>
      </c>
      <c r="G35" s="2581">
        <v>9</v>
      </c>
      <c r="H35" s="2582">
        <v>2</v>
      </c>
      <c r="I35" s="2583">
        <v>39</v>
      </c>
      <c r="J35" s="2584">
        <v>2</v>
      </c>
      <c r="K35" s="2585">
        <v>41</v>
      </c>
      <c r="L35" s="2580">
        <v>9</v>
      </c>
      <c r="M35" s="2581">
        <v>9</v>
      </c>
      <c r="N35" s="2581">
        <v>12</v>
      </c>
      <c r="O35" s="2581">
        <v>4</v>
      </c>
      <c r="P35" s="2582">
        <v>5</v>
      </c>
      <c r="Q35" s="2583">
        <v>39</v>
      </c>
      <c r="R35" s="2584">
        <v>4</v>
      </c>
      <c r="S35" s="2585">
        <v>43</v>
      </c>
      <c r="T35" s="1042">
        <v>14</v>
      </c>
      <c r="U35" s="1031">
        <v>11</v>
      </c>
      <c r="V35" s="1031">
        <v>16</v>
      </c>
      <c r="W35" s="1031">
        <v>4</v>
      </c>
      <c r="X35" s="2586">
        <v>5</v>
      </c>
      <c r="Y35" s="2274">
        <v>50</v>
      </c>
      <c r="Z35" s="1034">
        <v>9</v>
      </c>
      <c r="AA35" s="1340">
        <v>59</v>
      </c>
      <c r="AB35" s="1359">
        <v>23</v>
      </c>
      <c r="AC35" s="1031">
        <v>12</v>
      </c>
      <c r="AD35" s="1360">
        <v>18</v>
      </c>
      <c r="AE35" s="1360">
        <v>6</v>
      </c>
      <c r="AF35" s="1361">
        <v>7</v>
      </c>
      <c r="AG35" s="2274">
        <v>66</v>
      </c>
      <c r="AH35" s="1363">
        <v>19</v>
      </c>
      <c r="AI35" s="1364">
        <v>85</v>
      </c>
      <c r="AJ35" s="1359">
        <v>5</v>
      </c>
      <c r="AK35" s="1360">
        <v>9</v>
      </c>
      <c r="AL35" s="1360">
        <v>14</v>
      </c>
      <c r="AM35" s="1360">
        <v>2</v>
      </c>
      <c r="AN35" s="1361">
        <v>6</v>
      </c>
      <c r="AO35" s="1362">
        <v>36</v>
      </c>
      <c r="AP35" s="1363">
        <v>10</v>
      </c>
      <c r="AQ35" s="1364">
        <v>46</v>
      </c>
      <c r="AR35" s="1365">
        <v>3</v>
      </c>
      <c r="AS35" s="1366">
        <v>10</v>
      </c>
      <c r="AT35" s="1366">
        <v>12</v>
      </c>
      <c r="AU35" s="1366">
        <v>8</v>
      </c>
      <c r="AV35" s="1367">
        <v>4</v>
      </c>
      <c r="AW35" s="1368">
        <v>37</v>
      </c>
      <c r="AX35" s="1369">
        <v>17</v>
      </c>
      <c r="AY35" s="1364">
        <v>54</v>
      </c>
      <c r="AZ35" s="1359">
        <v>6</v>
      </c>
      <c r="BA35" s="1360">
        <v>16</v>
      </c>
      <c r="BB35" s="1360">
        <v>13</v>
      </c>
      <c r="BC35" s="1360">
        <v>7</v>
      </c>
      <c r="BD35" s="1361">
        <v>5</v>
      </c>
      <c r="BE35" s="1362">
        <v>47</v>
      </c>
      <c r="BF35" s="1363">
        <v>28</v>
      </c>
      <c r="BG35" s="1370">
        <v>75</v>
      </c>
    </row>
    <row r="36" spans="1:61" s="6" customFormat="1" ht="24" customHeight="1" x14ac:dyDescent="0.35">
      <c r="A36" s="2783" t="s">
        <v>700</v>
      </c>
      <c r="B36" s="2783"/>
      <c r="C36" s="2783"/>
      <c r="D36" s="900"/>
      <c r="E36" s="901"/>
      <c r="F36" s="901"/>
      <c r="G36" s="901"/>
      <c r="H36" s="902"/>
      <c r="I36" s="903"/>
      <c r="J36" s="904"/>
      <c r="K36" s="1310"/>
      <c r="L36" s="900"/>
      <c r="M36" s="901"/>
      <c r="N36" s="901"/>
      <c r="O36" s="901"/>
      <c r="P36" s="902"/>
      <c r="Q36" s="903"/>
      <c r="R36" s="904"/>
      <c r="S36" s="1310"/>
      <c r="T36" s="1094"/>
      <c r="U36" s="1089"/>
      <c r="V36" s="1089"/>
      <c r="W36" s="1089"/>
      <c r="X36" s="1090"/>
      <c r="Y36" s="1091"/>
      <c r="Z36" s="1092"/>
      <c r="AA36" s="1108"/>
      <c r="AB36" s="1094"/>
      <c r="AC36" s="1089"/>
      <c r="AD36" s="1089"/>
      <c r="AE36" s="1089"/>
      <c r="AF36" s="1090"/>
      <c r="AG36" s="1091"/>
      <c r="AH36" s="1092"/>
      <c r="AI36" s="1087"/>
      <c r="AJ36" s="1094"/>
      <c r="AK36" s="1089"/>
      <c r="AL36" s="1089"/>
      <c r="AM36" s="1089"/>
      <c r="AN36" s="1090"/>
      <c r="AO36" s="1091"/>
      <c r="AP36" s="1092"/>
      <c r="AQ36" s="1087"/>
      <c r="AR36" s="1109"/>
      <c r="AS36" s="1110"/>
      <c r="AT36" s="1110"/>
      <c r="AU36" s="1110"/>
      <c r="AV36" s="1111"/>
      <c r="AW36" s="1112"/>
      <c r="AX36" s="1113"/>
      <c r="AY36" s="1087"/>
      <c r="AZ36" s="1094"/>
      <c r="BA36" s="1089"/>
      <c r="BB36" s="1089"/>
      <c r="BC36" s="1089"/>
      <c r="BD36" s="1090"/>
      <c r="BE36" s="1091"/>
      <c r="BF36" s="1092"/>
      <c r="BG36" s="1095"/>
    </row>
    <row r="37" spans="1:61" s="6" customFormat="1" ht="46.5" x14ac:dyDescent="0.35">
      <c r="A37" s="29" t="s">
        <v>321</v>
      </c>
      <c r="B37" s="5" t="s">
        <v>139</v>
      </c>
      <c r="C37" s="6" t="s">
        <v>701</v>
      </c>
      <c r="D37" s="1512">
        <v>0</v>
      </c>
      <c r="E37" s="1513">
        <v>2.546804272345915</v>
      </c>
      <c r="F37" s="1513">
        <v>3.3578784039344223</v>
      </c>
      <c r="G37" s="1513">
        <v>6.0038719516022425</v>
      </c>
      <c r="H37" s="1514">
        <v>6.0061548891247423</v>
      </c>
      <c r="I37" s="1515">
        <v>3.5266846536843741</v>
      </c>
      <c r="J37" s="1516">
        <v>6.3231798287753156</v>
      </c>
      <c r="K37" s="1517">
        <v>4.0276699070627862</v>
      </c>
      <c r="L37" s="1512">
        <v>0</v>
      </c>
      <c r="M37" s="1513">
        <v>0.86489441152800461</v>
      </c>
      <c r="N37" s="1513">
        <v>4.0690534649210965</v>
      </c>
      <c r="O37" s="1513">
        <v>2.2377309408260024</v>
      </c>
      <c r="P37" s="1514">
        <v>4.0032437712386377</v>
      </c>
      <c r="Q37" s="1515">
        <v>2.7356227068953527</v>
      </c>
      <c r="R37" s="1516">
        <v>4.4971899481577777</v>
      </c>
      <c r="S37" s="1517">
        <v>3.0761492042035443</v>
      </c>
      <c r="T37" s="128">
        <v>0.77565919396599203</v>
      </c>
      <c r="U37" s="129">
        <v>0.94258680222950053</v>
      </c>
      <c r="V37" s="129">
        <v>2.124807924003695</v>
      </c>
      <c r="W37" s="129">
        <v>4.2090718124774327</v>
      </c>
      <c r="X37" s="130">
        <v>1.74960626568996</v>
      </c>
      <c r="Y37" s="166">
        <v>2.0008523979189499</v>
      </c>
      <c r="Z37" s="150">
        <v>5.9621132254401266</v>
      </c>
      <c r="AA37" s="209">
        <v>2.7881483731000891</v>
      </c>
      <c r="AB37" s="128">
        <v>0</v>
      </c>
      <c r="AC37" s="129">
        <v>3.0570305980922061</v>
      </c>
      <c r="AD37" s="129">
        <v>3.3751231709012179</v>
      </c>
      <c r="AE37" s="129">
        <v>8.5749556781978384</v>
      </c>
      <c r="AF37" s="130">
        <v>4.4305644705281617</v>
      </c>
      <c r="AG37" s="166">
        <v>3.8617395058778103</v>
      </c>
      <c r="AH37" s="150">
        <v>8.955027009006221</v>
      </c>
      <c r="AI37" s="159">
        <v>4.8827401027858821</v>
      </c>
      <c r="AJ37" s="128">
        <v>0.81637917873887378</v>
      </c>
      <c r="AK37" s="129">
        <v>0.51100069521644587</v>
      </c>
      <c r="AL37" s="129">
        <v>4.4329441947154402</v>
      </c>
      <c r="AM37" s="129">
        <v>7.248256917761112</v>
      </c>
      <c r="AN37" s="130">
        <v>8.7593334804171405</v>
      </c>
      <c r="AO37" s="166">
        <v>4.4394357538199136</v>
      </c>
      <c r="AP37" s="150">
        <v>8.4216281663297483</v>
      </c>
      <c r="AQ37" s="159">
        <v>5.3222646148190611</v>
      </c>
      <c r="AR37" s="178">
        <v>0.96676924088312433</v>
      </c>
      <c r="AS37" s="179">
        <v>1.5857148237246723</v>
      </c>
      <c r="AT37" s="179">
        <v>4.3315685801009902</v>
      </c>
      <c r="AU37" s="179">
        <v>4.6110390910719747</v>
      </c>
      <c r="AV37" s="180">
        <v>5.6806239597357377</v>
      </c>
      <c r="AW37" s="193">
        <v>3.7643810213808155</v>
      </c>
      <c r="AX37" s="194">
        <v>11.064245822263622</v>
      </c>
      <c r="AY37" s="159">
        <v>5.4334401986569345</v>
      </c>
      <c r="AZ37" s="128">
        <v>0</v>
      </c>
      <c r="BA37" s="129">
        <v>1.1100000000000001</v>
      </c>
      <c r="BB37" s="129">
        <v>4.68</v>
      </c>
      <c r="BC37" s="129">
        <v>9.49</v>
      </c>
      <c r="BD37" s="130">
        <v>3.85</v>
      </c>
      <c r="BE37" s="166">
        <v>4.22</v>
      </c>
      <c r="BF37" s="150">
        <v>5.85</v>
      </c>
      <c r="BG37" s="201">
        <v>4.58</v>
      </c>
    </row>
    <row r="38" spans="1:61" ht="46.5" x14ac:dyDescent="0.35">
      <c r="A38" s="29" t="s">
        <v>321</v>
      </c>
      <c r="B38" s="5" t="s">
        <v>569</v>
      </c>
      <c r="C38" s="6" t="s">
        <v>701</v>
      </c>
      <c r="D38" s="1512">
        <v>4.9235520915631286</v>
      </c>
      <c r="E38" s="1513">
        <v>4.1250856178243298</v>
      </c>
      <c r="F38" s="1513">
        <v>4.212979346771534</v>
      </c>
      <c r="G38" s="1513">
        <v>6.4910266965109651</v>
      </c>
      <c r="H38" s="1514">
        <v>6.1339035526912173</v>
      </c>
      <c r="I38" s="1515">
        <v>4.6974088346481375</v>
      </c>
      <c r="J38" s="1516">
        <v>3.2219435837678483</v>
      </c>
      <c r="K38" s="1517">
        <v>4.6480985097395768</v>
      </c>
      <c r="L38" s="1512">
        <v>3.985697987056446</v>
      </c>
      <c r="M38" s="1513">
        <v>3.3612551422043855</v>
      </c>
      <c r="N38" s="1513">
        <v>4.5893737395667475</v>
      </c>
      <c r="O38" s="1513">
        <v>6.91028969777157</v>
      </c>
      <c r="P38" s="1514">
        <v>8.5961625966065398</v>
      </c>
      <c r="Q38" s="1515">
        <v>4.6813060288999173</v>
      </c>
      <c r="R38" s="1516">
        <v>5.2283071003024579</v>
      </c>
      <c r="S38" s="1517">
        <v>4.6941535477075336</v>
      </c>
      <c r="T38" s="137">
        <v>7.1290220690117598</v>
      </c>
      <c r="U38" s="138">
        <v>3.3725589299153049</v>
      </c>
      <c r="V38" s="138">
        <v>5.5829293085405887</v>
      </c>
      <c r="W38" s="138">
        <v>7.3364105173607355</v>
      </c>
      <c r="X38" s="139">
        <v>10.590796141295341</v>
      </c>
      <c r="Y38" s="170">
        <v>5.9413957294727311</v>
      </c>
      <c r="Z38" s="151">
        <v>2.9878729705806557</v>
      </c>
      <c r="AA38" s="210">
        <v>5.8651669331668383</v>
      </c>
      <c r="AB38" s="137">
        <v>11.355722028616283</v>
      </c>
      <c r="AC38" s="138">
        <v>3.6724164938394508</v>
      </c>
      <c r="AD38" s="138">
        <v>5.2624816551913529</v>
      </c>
      <c r="AE38" s="138">
        <v>8.7429073164395383</v>
      </c>
      <c r="AF38" s="139">
        <v>9.9322776676574112</v>
      </c>
      <c r="AG38" s="170">
        <v>7.2802623560733188</v>
      </c>
      <c r="AH38" s="151">
        <v>5.9770630206582238</v>
      </c>
      <c r="AI38" s="161">
        <v>7.2395658001545513</v>
      </c>
      <c r="AJ38" s="137">
        <v>6.3646026260350439</v>
      </c>
      <c r="AK38" s="138">
        <v>4.8666948271099555</v>
      </c>
      <c r="AL38" s="138">
        <v>7.6374131179166245</v>
      </c>
      <c r="AM38" s="138">
        <v>8.1614553507181409</v>
      </c>
      <c r="AN38" s="139">
        <v>8.61811947974509</v>
      </c>
      <c r="AO38" s="170">
        <v>6.6130659234239415</v>
      </c>
      <c r="AP38" s="151">
        <v>6.1487973830718339</v>
      </c>
      <c r="AQ38" s="161">
        <v>6.5953942439263482</v>
      </c>
      <c r="AR38" s="184">
        <v>3.9964032370866223</v>
      </c>
      <c r="AS38" s="185">
        <v>4.7679084959823612</v>
      </c>
      <c r="AT38" s="185">
        <v>5.9228755819650756</v>
      </c>
      <c r="AU38" s="185">
        <v>13.437424314507394</v>
      </c>
      <c r="AV38" s="186">
        <v>8.8651085089281487</v>
      </c>
      <c r="AW38" s="197">
        <v>6.2546082877251052</v>
      </c>
      <c r="AX38" s="198">
        <v>9.5947441735916001</v>
      </c>
      <c r="AY38" s="161">
        <v>6.346699303557064</v>
      </c>
      <c r="AZ38" s="137">
        <v>6.3138306756889397</v>
      </c>
      <c r="BA38" s="138">
        <v>4.0199999999999996</v>
      </c>
      <c r="BB38" s="138">
        <v>6.29</v>
      </c>
      <c r="BC38" s="138">
        <v>6.81</v>
      </c>
      <c r="BD38" s="139">
        <v>5.23</v>
      </c>
      <c r="BE38" s="170">
        <v>5.31</v>
      </c>
      <c r="BF38" s="151">
        <v>9.23</v>
      </c>
      <c r="BG38" s="203">
        <v>5.44</v>
      </c>
    </row>
    <row r="39" spans="1:61" s="6" customFormat="1" ht="46.5" x14ac:dyDescent="0.35">
      <c r="A39" s="751" t="s">
        <v>321</v>
      </c>
      <c r="B39" s="753" t="s">
        <v>692</v>
      </c>
      <c r="C39" s="752" t="s">
        <v>701</v>
      </c>
      <c r="D39" s="1518">
        <v>4.345006718279353</v>
      </c>
      <c r="E39" s="1519">
        <v>3.9153957069517054</v>
      </c>
      <c r="F39" s="1519">
        <v>3.9967010130745302</v>
      </c>
      <c r="G39" s="1519">
        <v>6.352732201658652</v>
      </c>
      <c r="H39" s="1520">
        <v>6.0973249378276106</v>
      </c>
      <c r="I39" s="1521">
        <v>4.4691640310507967</v>
      </c>
      <c r="J39" s="1522">
        <v>5.0967328031457031</v>
      </c>
      <c r="K39" s="1523">
        <v>4.5104303910765582</v>
      </c>
      <c r="L39" s="1518">
        <v>3.4844264527590174</v>
      </c>
      <c r="M39" s="1519">
        <v>3.061694916942963</v>
      </c>
      <c r="N39" s="1519">
        <v>4.4690641266952396</v>
      </c>
      <c r="O39" s="1519">
        <v>5.5475089482135145</v>
      </c>
      <c r="P39" s="1520">
        <v>7.4461485941957841</v>
      </c>
      <c r="Q39" s="1521">
        <v>4.3144106097734722</v>
      </c>
      <c r="R39" s="1522">
        <v>4.7502435065302278</v>
      </c>
      <c r="S39" s="1523">
        <v>4.3405486307322825</v>
      </c>
      <c r="T39" s="1346">
        <v>6.6431845908486338</v>
      </c>
      <c r="U39" s="1347">
        <v>3.0834970754375761</v>
      </c>
      <c r="V39" s="1347">
        <v>4.7437503409570558</v>
      </c>
      <c r="W39" s="1373">
        <v>6.3107215905858229</v>
      </c>
      <c r="X39" s="1348">
        <v>8.2693049220434247</v>
      </c>
      <c r="Y39" s="1349">
        <v>5.2518513518124568</v>
      </c>
      <c r="Z39" s="1350">
        <v>5.0118338944598468</v>
      </c>
      <c r="AA39" s="1351">
        <v>5.2338928395762725</v>
      </c>
      <c r="AB39" s="1346">
        <v>10.435140322463438</v>
      </c>
      <c r="AC39" s="1347">
        <v>3.6</v>
      </c>
      <c r="AD39" s="1347">
        <v>4.76</v>
      </c>
      <c r="AE39" s="1347">
        <v>8.69</v>
      </c>
      <c r="AF39" s="1348">
        <v>8.34</v>
      </c>
      <c r="AG39" s="1349">
        <v>6.64</v>
      </c>
      <c r="AH39" s="1350">
        <v>7.99</v>
      </c>
      <c r="AI39" s="1352">
        <v>6.73</v>
      </c>
      <c r="AJ39" s="1346">
        <v>5.4959676213375444</v>
      </c>
      <c r="AK39" s="1347">
        <v>4.3099999999999996</v>
      </c>
      <c r="AL39" s="1347">
        <v>6.77</v>
      </c>
      <c r="AM39" s="1347">
        <v>7.85</v>
      </c>
      <c r="AN39" s="1348">
        <v>8.66</v>
      </c>
      <c r="AO39" s="1349">
        <v>6.14</v>
      </c>
      <c r="AP39" s="1350">
        <v>7.81</v>
      </c>
      <c r="AQ39" s="1352">
        <v>6.27</v>
      </c>
      <c r="AR39" s="1353">
        <v>3.3057683674551073</v>
      </c>
      <c r="AS39" s="1354">
        <v>4.380115938512632</v>
      </c>
      <c r="AT39" s="1354">
        <v>5.571962035622402</v>
      </c>
      <c r="AU39" s="1354">
        <v>10.551941934170957</v>
      </c>
      <c r="AV39" s="1355">
        <v>7.902104605312207</v>
      </c>
      <c r="AW39" s="1356">
        <v>5.7320513117839935</v>
      </c>
      <c r="AX39" s="1357">
        <v>10.664966920578753</v>
      </c>
      <c r="AY39" s="1352">
        <v>6.1178411793577903</v>
      </c>
      <c r="AZ39" s="1346">
        <v>4.1182029061034759</v>
      </c>
      <c r="BA39" s="1347">
        <v>3.67</v>
      </c>
      <c r="BB39" s="1347">
        <v>5.87</v>
      </c>
      <c r="BC39" s="1347">
        <v>7.75</v>
      </c>
      <c r="BD39" s="1348">
        <v>4.7699999999999996</v>
      </c>
      <c r="BE39" s="1349">
        <v>5.05</v>
      </c>
      <c r="BF39" s="1350">
        <v>6.83</v>
      </c>
      <c r="BG39" s="1358">
        <v>5.2</v>
      </c>
    </row>
    <row r="40" spans="1:61" ht="24" customHeight="1" x14ac:dyDescent="0.35">
      <c r="A40" s="2770" t="s">
        <v>702</v>
      </c>
      <c r="B40" s="2770"/>
      <c r="C40" s="2770"/>
      <c r="D40" s="531"/>
      <c r="E40" s="532"/>
      <c r="F40" s="532"/>
      <c r="G40" s="532"/>
      <c r="H40" s="655"/>
      <c r="I40" s="538"/>
      <c r="J40" s="533"/>
      <c r="K40" s="501"/>
      <c r="L40" s="531"/>
      <c r="M40" s="532"/>
      <c r="N40" s="532"/>
      <c r="O40" s="532"/>
      <c r="P40" s="655"/>
      <c r="Q40" s="538"/>
      <c r="R40" s="533"/>
      <c r="S40" s="501"/>
      <c r="T40" s="122"/>
      <c r="U40" s="123"/>
      <c r="V40" s="123"/>
      <c r="W40" s="123"/>
      <c r="X40" s="124"/>
      <c r="Y40" s="164"/>
      <c r="Z40" s="148"/>
      <c r="AA40" s="207"/>
      <c r="AB40" s="122"/>
      <c r="AC40" s="123"/>
      <c r="AD40" s="123"/>
      <c r="AE40" s="123"/>
      <c r="AF40" s="124"/>
      <c r="AG40" s="164"/>
      <c r="AH40" s="148"/>
      <c r="AI40" s="157"/>
      <c r="AJ40" s="122"/>
      <c r="AK40" s="123"/>
      <c r="AL40" s="123"/>
      <c r="AM40" s="123"/>
      <c r="AN40" s="124"/>
      <c r="AO40" s="164"/>
      <c r="AP40" s="148"/>
      <c r="AQ40" s="157"/>
      <c r="AR40" s="174"/>
      <c r="AS40" s="71"/>
      <c r="AT40" s="71"/>
      <c r="AU40" s="71"/>
      <c r="AV40" s="175"/>
      <c r="AW40" s="189"/>
      <c r="AX40" s="190"/>
      <c r="AY40" s="157"/>
      <c r="AZ40" s="122"/>
      <c r="BA40" s="123"/>
      <c r="BB40" s="123"/>
      <c r="BC40" s="123"/>
      <c r="BD40" s="124"/>
      <c r="BE40" s="164"/>
      <c r="BF40" s="148"/>
      <c r="BG40" s="56"/>
    </row>
    <row r="41" spans="1:61" x14ac:dyDescent="0.35">
      <c r="A41" s="29" t="s">
        <v>321</v>
      </c>
      <c r="B41" s="5" t="s">
        <v>139</v>
      </c>
      <c r="C41" s="5" t="s">
        <v>703</v>
      </c>
      <c r="D41" s="907">
        <v>1568543</v>
      </c>
      <c r="E41" s="854">
        <v>2748542.5857057138</v>
      </c>
      <c r="F41" s="854">
        <v>5062720.55</v>
      </c>
      <c r="G41" s="854">
        <v>1832151</v>
      </c>
      <c r="H41" s="908">
        <v>1831454.6</v>
      </c>
      <c r="I41" s="909">
        <v>13043411.735705713</v>
      </c>
      <c r="J41" s="890">
        <v>2846669</v>
      </c>
      <c r="K41" s="288">
        <v>15890080.735705713</v>
      </c>
      <c r="L41" s="907">
        <v>1299391</v>
      </c>
      <c r="M41" s="854">
        <v>2312421</v>
      </c>
      <c r="N41" s="854">
        <v>4915148</v>
      </c>
      <c r="O41" s="854">
        <v>1787525</v>
      </c>
      <c r="P41" s="908">
        <v>1748582</v>
      </c>
      <c r="Q41" s="909">
        <v>12063067</v>
      </c>
      <c r="R41" s="890">
        <v>2890694</v>
      </c>
      <c r="S41" s="288">
        <v>14953761</v>
      </c>
      <c r="T41" s="125">
        <v>1289226</v>
      </c>
      <c r="U41" s="126">
        <v>2121820.5</v>
      </c>
      <c r="V41" s="132">
        <v>4706307.75</v>
      </c>
      <c r="W41" s="126">
        <v>1663074.5</v>
      </c>
      <c r="X41" s="127">
        <v>1714671.5</v>
      </c>
      <c r="Y41" s="165">
        <v>11495100.800000001</v>
      </c>
      <c r="Z41" s="152">
        <v>2851338</v>
      </c>
      <c r="AA41" s="211">
        <v>14346438.800000001</v>
      </c>
      <c r="AB41" s="125">
        <v>1289607</v>
      </c>
      <c r="AC41" s="126">
        <v>1962688.8928571425</v>
      </c>
      <c r="AD41" s="126">
        <v>4444282.25</v>
      </c>
      <c r="AE41" s="126">
        <v>1632661.5</v>
      </c>
      <c r="AF41" s="127">
        <v>1805639</v>
      </c>
      <c r="AG41" s="165">
        <v>11134878.449090442</v>
      </c>
      <c r="AH41" s="149">
        <v>2791728.04</v>
      </c>
      <c r="AI41" s="158">
        <v>13926606.489090443</v>
      </c>
      <c r="AJ41" s="140">
        <v>1224921</v>
      </c>
      <c r="AK41" s="126">
        <v>1956944.5</v>
      </c>
      <c r="AL41" s="126">
        <v>4286090.5</v>
      </c>
      <c r="AM41" s="126">
        <v>1517606.25</v>
      </c>
      <c r="AN41" s="249">
        <v>1826623</v>
      </c>
      <c r="AO41" s="165">
        <v>10812184.85</v>
      </c>
      <c r="AP41" s="149">
        <v>3087289</v>
      </c>
      <c r="AQ41" s="158">
        <v>13903855.85</v>
      </c>
      <c r="AR41" s="176">
        <v>1034373</v>
      </c>
      <c r="AS41" s="70">
        <v>1891891.25</v>
      </c>
      <c r="AT41" s="70">
        <v>4155538.5</v>
      </c>
      <c r="AU41" s="70">
        <v>1518096</v>
      </c>
      <c r="AV41" s="177">
        <v>1760370</v>
      </c>
      <c r="AW41" s="191">
        <v>10360269</v>
      </c>
      <c r="AX41" s="192">
        <v>3072961.37</v>
      </c>
      <c r="AY41" s="158">
        <v>13435318.57</v>
      </c>
      <c r="AZ41" s="125">
        <v>928862</v>
      </c>
      <c r="BA41" s="126">
        <v>1808180.7666666666</v>
      </c>
      <c r="BB41" s="126">
        <v>4061991.7250000001</v>
      </c>
      <c r="BC41" s="126">
        <v>1580502.9666666668</v>
      </c>
      <c r="BD41" s="127">
        <v>1820716.0333333332</v>
      </c>
      <c r="BE41" s="165">
        <v>10200253.216090631</v>
      </c>
      <c r="BF41" s="149">
        <v>2907022</v>
      </c>
      <c r="BG41" s="13">
        <v>13107275.216090631</v>
      </c>
    </row>
    <row r="42" spans="1:61" ht="17.5" x14ac:dyDescent="0.35">
      <c r="A42" s="29" t="s">
        <v>321</v>
      </c>
      <c r="B42" s="39" t="s">
        <v>704</v>
      </c>
      <c r="C42" s="39" t="s">
        <v>703</v>
      </c>
      <c r="D42" s="1524">
        <v>11780113</v>
      </c>
      <c r="E42" s="1525">
        <v>17939021.600000001</v>
      </c>
      <c r="F42" s="1525">
        <v>14953788</v>
      </c>
      <c r="G42" s="1525">
        <v>4621765</v>
      </c>
      <c r="H42" s="1526">
        <v>4564793</v>
      </c>
      <c r="I42" s="1527">
        <v>53859480.600000001</v>
      </c>
      <c r="J42" s="1480">
        <v>1862230</v>
      </c>
      <c r="K42" s="1528">
        <v>55721710.600000001</v>
      </c>
      <c r="L42" s="1524">
        <v>9032295</v>
      </c>
      <c r="M42" s="1525">
        <v>16957951</v>
      </c>
      <c r="N42" s="1525">
        <v>16342099</v>
      </c>
      <c r="O42" s="1525">
        <v>4341352</v>
      </c>
      <c r="P42" s="1526">
        <v>5234894</v>
      </c>
      <c r="Q42" s="1527">
        <v>51908591</v>
      </c>
      <c r="R42" s="1480">
        <v>1530132</v>
      </c>
      <c r="S42" s="1528">
        <v>53470769</v>
      </c>
      <c r="T42" s="140">
        <v>15570158</v>
      </c>
      <c r="U42" s="141">
        <v>15715070.1</v>
      </c>
      <c r="V42" s="132">
        <v>14687630</v>
      </c>
      <c r="W42" s="141">
        <v>3407661</v>
      </c>
      <c r="X42" s="142">
        <v>4815502</v>
      </c>
      <c r="Y42" s="171">
        <v>54196019.700000003</v>
      </c>
      <c r="Z42" s="152">
        <v>1338745</v>
      </c>
      <c r="AA42" s="211">
        <v>55582390.700000003</v>
      </c>
      <c r="AB42" s="140">
        <v>14618181</v>
      </c>
      <c r="AC42" s="141">
        <v>14159614</v>
      </c>
      <c r="AD42" s="141">
        <v>12351587</v>
      </c>
      <c r="AE42" s="141">
        <v>3202596</v>
      </c>
      <c r="AF42" s="276">
        <v>4430001</v>
      </c>
      <c r="AG42" s="171">
        <v>48761978.983333334</v>
      </c>
      <c r="AH42" s="172">
        <v>1338450</v>
      </c>
      <c r="AI42" s="162">
        <v>50141128.628494628</v>
      </c>
      <c r="AJ42" s="140">
        <v>6598998</v>
      </c>
      <c r="AK42" s="141">
        <v>13356087.1</v>
      </c>
      <c r="AL42" s="141">
        <v>11522226</v>
      </c>
      <c r="AM42" s="141">
        <v>2940652</v>
      </c>
      <c r="AN42" s="276">
        <v>4293280</v>
      </c>
      <c r="AO42" s="171">
        <v>38711242.70714286</v>
      </c>
      <c r="AP42" s="172">
        <v>1138434</v>
      </c>
      <c r="AQ42" s="162">
        <v>39876312.20714286</v>
      </c>
      <c r="AR42" s="187">
        <v>3503150</v>
      </c>
      <c r="AS42" s="188">
        <v>13632811.966666667</v>
      </c>
      <c r="AT42" s="188">
        <v>14688811</v>
      </c>
      <c r="AU42" s="188">
        <v>3125599</v>
      </c>
      <c r="AV42" s="1107">
        <v>4060864</v>
      </c>
      <c r="AW42" s="199">
        <v>39011236</v>
      </c>
      <c r="AX42" s="200">
        <v>1146461</v>
      </c>
      <c r="AY42" s="162">
        <v>40178364.81666667</v>
      </c>
      <c r="AZ42" s="140">
        <v>1742207</v>
      </c>
      <c r="BA42" s="141">
        <v>13440947.9</v>
      </c>
      <c r="BB42" s="141">
        <v>11604718.266666666</v>
      </c>
      <c r="BC42" s="141">
        <v>2936470.1666666665</v>
      </c>
      <c r="BD42" s="276">
        <v>3632330.0333333332</v>
      </c>
      <c r="BE42" s="171">
        <v>33356672.961635947</v>
      </c>
      <c r="BF42" s="172">
        <v>1191131</v>
      </c>
      <c r="BG42" s="204">
        <v>34547803.961635947</v>
      </c>
    </row>
    <row r="43" spans="1:61" ht="17.5" x14ac:dyDescent="0.35">
      <c r="A43" s="751" t="s">
        <v>321</v>
      </c>
      <c r="B43" s="753" t="s">
        <v>705</v>
      </c>
      <c r="C43" s="753" t="s">
        <v>703</v>
      </c>
      <c r="D43" s="1529">
        <v>13348656</v>
      </c>
      <c r="E43" s="1530">
        <v>20687564.185705699</v>
      </c>
      <c r="F43" s="1530">
        <v>20016508.550000001</v>
      </c>
      <c r="G43" s="1530">
        <v>6453916</v>
      </c>
      <c r="H43" s="1531">
        <v>6396247.5999999996</v>
      </c>
      <c r="I43" s="1532">
        <v>66902892.335705712</v>
      </c>
      <c r="J43" s="1533">
        <v>4708899</v>
      </c>
      <c r="K43" s="1534">
        <v>71611791.335705712</v>
      </c>
      <c r="L43" s="1529">
        <v>10331686</v>
      </c>
      <c r="M43" s="1530">
        <v>19270372</v>
      </c>
      <c r="N43" s="1530">
        <v>21257247</v>
      </c>
      <c r="O43" s="1530">
        <v>6128877</v>
      </c>
      <c r="P43" s="1531">
        <v>6983476</v>
      </c>
      <c r="Q43" s="1532">
        <v>63971658</v>
      </c>
      <c r="R43" s="1533">
        <v>4420826</v>
      </c>
      <c r="S43" s="1534">
        <v>68424530</v>
      </c>
      <c r="T43" s="1042">
        <v>16859384</v>
      </c>
      <c r="U43" s="1031">
        <v>17836890.600000001</v>
      </c>
      <c r="V43" s="1360">
        <v>19393938</v>
      </c>
      <c r="W43" s="1360">
        <v>5070735.5</v>
      </c>
      <c r="X43" s="1339">
        <v>6530174</v>
      </c>
      <c r="Y43" s="1362">
        <v>65691120.5</v>
      </c>
      <c r="Z43" s="1363">
        <v>4190083</v>
      </c>
      <c r="AA43" s="1384">
        <v>69928829.5</v>
      </c>
      <c r="AB43" s="1042">
        <v>15907788</v>
      </c>
      <c r="AC43" s="1031">
        <v>16122302.892857142</v>
      </c>
      <c r="AD43" s="1031">
        <v>16795869.25</v>
      </c>
      <c r="AE43" s="1031">
        <v>4835257.5</v>
      </c>
      <c r="AF43" s="1339">
        <v>6235640</v>
      </c>
      <c r="AG43" s="1033">
        <v>59896857.432423778</v>
      </c>
      <c r="AH43" s="1034">
        <v>4130178.04</v>
      </c>
      <c r="AI43" s="1037">
        <v>64067735.11758507</v>
      </c>
      <c r="AJ43" s="1042">
        <v>7823918</v>
      </c>
      <c r="AK43" s="1031">
        <v>15313031.6</v>
      </c>
      <c r="AL43" s="1031">
        <v>15808316.5</v>
      </c>
      <c r="AM43" s="1031">
        <v>4458258.25</v>
      </c>
      <c r="AN43" s="1339">
        <v>6119903</v>
      </c>
      <c r="AO43" s="1033">
        <v>49523427.557142861</v>
      </c>
      <c r="AP43" s="1034">
        <v>4225723</v>
      </c>
      <c r="AQ43" s="1037">
        <v>53780168.057142861</v>
      </c>
      <c r="AR43" s="1341">
        <v>4537523</v>
      </c>
      <c r="AS43" s="1342">
        <v>15524703.216666667</v>
      </c>
      <c r="AT43" s="1342">
        <v>18844349.5</v>
      </c>
      <c r="AU43" s="1342">
        <v>4643695</v>
      </c>
      <c r="AV43" s="1343">
        <v>5821234</v>
      </c>
      <c r="AW43" s="1344">
        <v>49371505</v>
      </c>
      <c r="AX43" s="1345">
        <v>4219422.37</v>
      </c>
      <c r="AY43" s="1037">
        <v>53613683.38666667</v>
      </c>
      <c r="AZ43" s="1042">
        <v>2671068</v>
      </c>
      <c r="BA43" s="1031">
        <v>15249128.666666668</v>
      </c>
      <c r="BB43" s="1031">
        <v>15666709.991666665</v>
      </c>
      <c r="BC43" s="1031">
        <v>4516973.1333333328</v>
      </c>
      <c r="BD43" s="1339">
        <v>5453046.0666666664</v>
      </c>
      <c r="BE43" s="1033">
        <v>43556926</v>
      </c>
      <c r="BF43" s="1034">
        <v>4098153</v>
      </c>
      <c r="BG43" s="768">
        <v>47655079.177726582</v>
      </c>
    </row>
    <row r="44" spans="1:61" ht="20.149999999999999" customHeight="1" x14ac:dyDescent="0.35">
      <c r="A44" s="2770" t="s">
        <v>706</v>
      </c>
      <c r="B44" s="2770"/>
      <c r="C44" s="2770"/>
      <c r="D44" s="531"/>
      <c r="E44" s="532"/>
      <c r="F44" s="532"/>
      <c r="G44" s="532"/>
      <c r="H44" s="655"/>
      <c r="I44" s="538"/>
      <c r="J44" s="533"/>
      <c r="K44" s="501"/>
      <c r="L44" s="531"/>
      <c r="M44" s="532"/>
      <c r="N44" s="532"/>
      <c r="O44" s="532"/>
      <c r="P44" s="655"/>
      <c r="Q44" s="538"/>
      <c r="R44" s="533"/>
      <c r="S44" s="501"/>
      <c r="T44" s="122"/>
      <c r="U44" s="123"/>
      <c r="V44" s="123"/>
      <c r="W44" s="123"/>
      <c r="X44" s="268"/>
      <c r="Y44" s="164"/>
      <c r="Z44" s="148"/>
      <c r="AA44" s="157"/>
      <c r="AB44" s="122"/>
      <c r="AC44" s="123"/>
      <c r="AD44" s="123"/>
      <c r="AE44" s="123"/>
      <c r="AF44" s="268"/>
      <c r="AG44" s="164"/>
      <c r="AH44" s="148"/>
      <c r="AI44" s="157"/>
      <c r="AJ44" s="122"/>
      <c r="AK44" s="123"/>
      <c r="AL44" s="123"/>
      <c r="AM44" s="123"/>
      <c r="AN44" s="268"/>
      <c r="AO44" s="164"/>
      <c r="AP44" s="148"/>
      <c r="AQ44" s="157"/>
      <c r="AR44" s="122"/>
      <c r="AS44" s="123"/>
      <c r="AT44" s="123"/>
      <c r="AU44" s="123"/>
      <c r="AV44" s="268"/>
      <c r="AW44" s="164"/>
      <c r="AX44" s="148"/>
      <c r="AY44" s="157"/>
      <c r="AZ44" s="122"/>
      <c r="BA44" s="123"/>
      <c r="BB44" s="123"/>
      <c r="BC44" s="123"/>
      <c r="BD44" s="268"/>
      <c r="BE44" s="164"/>
      <c r="BF44" s="148"/>
      <c r="BG44" s="56"/>
    </row>
    <row r="45" spans="1:61" ht="46.5" x14ac:dyDescent="0.35">
      <c r="A45" s="29" t="s">
        <v>321</v>
      </c>
      <c r="B45" s="6" t="s">
        <v>139</v>
      </c>
      <c r="C45" s="6" t="s">
        <v>707</v>
      </c>
      <c r="D45" s="1535">
        <v>28.68904454643577</v>
      </c>
      <c r="E45" s="1536">
        <v>511.90765874152891</v>
      </c>
      <c r="F45" s="1536">
        <v>300.43135602260332</v>
      </c>
      <c r="G45" s="1536">
        <v>481.94717575134365</v>
      </c>
      <c r="H45" s="1537">
        <v>422.06888448122055</v>
      </c>
      <c r="I45" s="1538">
        <v>354.89181004141233</v>
      </c>
      <c r="J45" s="1539">
        <v>197.07243799683067</v>
      </c>
      <c r="K45" s="1540">
        <v>326.61885652587284</v>
      </c>
      <c r="L45" s="1535">
        <v>28.474877846621993</v>
      </c>
      <c r="M45" s="1536">
        <v>355.90405034377392</v>
      </c>
      <c r="N45" s="1536">
        <v>336.10381620248262</v>
      </c>
      <c r="O45" s="1536">
        <v>708.24184277142979</v>
      </c>
      <c r="P45" s="1537">
        <v>435.20978713037192</v>
      </c>
      <c r="Q45" s="1538">
        <v>376.27246868478807</v>
      </c>
      <c r="R45" s="1539">
        <v>275.36639990258396</v>
      </c>
      <c r="S45" s="1540">
        <v>356.76643487882416</v>
      </c>
      <c r="T45" s="143">
        <v>19.3914798491498</v>
      </c>
      <c r="U45" s="144">
        <v>402.01327115088196</v>
      </c>
      <c r="V45" s="144">
        <v>249.87741186283452</v>
      </c>
      <c r="W45" s="144">
        <v>911.56469538796966</v>
      </c>
      <c r="X45" s="1104">
        <v>292.18424637022309</v>
      </c>
      <c r="Y45" s="206">
        <v>354.15087443165351</v>
      </c>
      <c r="Z45" s="145">
        <v>197.10044898219712</v>
      </c>
      <c r="AA45" s="1105">
        <v>322.93728531431782</v>
      </c>
      <c r="AB45" s="154">
        <v>20.936610921001513</v>
      </c>
      <c r="AC45" s="155">
        <v>446</v>
      </c>
      <c r="AD45" s="155">
        <v>390</v>
      </c>
      <c r="AE45" s="155">
        <v>1512</v>
      </c>
      <c r="AF45" s="1106">
        <v>348</v>
      </c>
      <c r="AG45" s="173">
        <v>515</v>
      </c>
      <c r="AH45" s="156">
        <v>243</v>
      </c>
      <c r="AI45" s="163">
        <v>460</v>
      </c>
      <c r="AJ45" s="154">
        <v>14.694825217299728</v>
      </c>
      <c r="AK45" s="155">
        <v>395</v>
      </c>
      <c r="AL45" s="155">
        <v>303</v>
      </c>
      <c r="AM45" s="155">
        <v>1111</v>
      </c>
      <c r="AN45" s="1106">
        <v>806</v>
      </c>
      <c r="AO45" s="173">
        <v>485</v>
      </c>
      <c r="AP45" s="156">
        <v>178</v>
      </c>
      <c r="AQ45" s="163">
        <v>417</v>
      </c>
      <c r="AR45" s="154">
        <v>18.368615576779362</v>
      </c>
      <c r="AS45" s="155">
        <v>752</v>
      </c>
      <c r="AT45" s="155">
        <v>229</v>
      </c>
      <c r="AU45" s="155">
        <v>746</v>
      </c>
      <c r="AV45" s="1106">
        <v>790</v>
      </c>
      <c r="AW45" s="173">
        <v>475</v>
      </c>
      <c r="AX45" s="156">
        <v>251</v>
      </c>
      <c r="AY45" s="163">
        <v>423</v>
      </c>
      <c r="AZ45" s="154">
        <v>20.455137576948999</v>
      </c>
      <c r="BA45" s="155">
        <v>945</v>
      </c>
      <c r="BB45" s="155">
        <v>257</v>
      </c>
      <c r="BC45" s="155">
        <v>256</v>
      </c>
      <c r="BD45" s="1106">
        <v>408</v>
      </c>
      <c r="BE45" s="173">
        <v>384</v>
      </c>
      <c r="BF45" s="156">
        <v>289</v>
      </c>
      <c r="BG45" s="205">
        <v>363</v>
      </c>
    </row>
    <row r="46" spans="1:61" ht="46.5" x14ac:dyDescent="0.35">
      <c r="A46" s="29" t="s">
        <v>321</v>
      </c>
      <c r="B46" s="6" t="s">
        <v>569</v>
      </c>
      <c r="C46" s="6" t="s">
        <v>707</v>
      </c>
      <c r="D46" s="1535">
        <v>247.11138169897012</v>
      </c>
      <c r="E46" s="1536">
        <v>187.63565121076613</v>
      </c>
      <c r="F46" s="1536">
        <v>231.3126279441704</v>
      </c>
      <c r="G46" s="1536">
        <v>106.45283782277983</v>
      </c>
      <c r="H46" s="1537">
        <v>96.608980954886675</v>
      </c>
      <c r="I46" s="1538">
        <v>198.08954488877859</v>
      </c>
      <c r="J46" s="1539">
        <v>68.19780585641945</v>
      </c>
      <c r="K46" s="1540">
        <v>193.7485386530829</v>
      </c>
      <c r="L46" s="1535">
        <v>188.32422988841705</v>
      </c>
      <c r="M46" s="1536">
        <v>208.3978188166719</v>
      </c>
      <c r="N46" s="1536">
        <v>242.80846664801138</v>
      </c>
      <c r="O46" s="1536">
        <v>151.33534438119739</v>
      </c>
      <c r="P46" s="1537">
        <v>165.81042519676618</v>
      </c>
      <c r="Q46" s="1538">
        <v>206.67099209069266</v>
      </c>
      <c r="R46" s="1539">
        <v>73.196299404234409</v>
      </c>
      <c r="S46" s="1540">
        <v>202.72758747868392</v>
      </c>
      <c r="T46" s="125">
        <v>199.09881453996806</v>
      </c>
      <c r="U46" s="144">
        <v>218.45273219621211</v>
      </c>
      <c r="V46" s="144">
        <v>226.51714401846996</v>
      </c>
      <c r="W46" s="144">
        <v>147.02166676790912</v>
      </c>
      <c r="X46" s="1104">
        <v>101.33938268533582</v>
      </c>
      <c r="Y46" s="206">
        <v>200.18075238835297</v>
      </c>
      <c r="Z46" s="145">
        <v>85.901347904193855</v>
      </c>
      <c r="AA46" s="1105">
        <v>197.25671857435955</v>
      </c>
      <c r="AB46" s="125">
        <v>194.6206576591164</v>
      </c>
      <c r="AC46" s="155">
        <v>180</v>
      </c>
      <c r="AD46" s="155">
        <v>307</v>
      </c>
      <c r="AE46" s="155">
        <v>234</v>
      </c>
      <c r="AF46" s="1106">
        <v>213</v>
      </c>
      <c r="AG46" s="173">
        <v>223</v>
      </c>
      <c r="AH46" s="156">
        <v>87</v>
      </c>
      <c r="AI46" s="163">
        <v>219</v>
      </c>
      <c r="AJ46" s="154">
        <v>166.08582090796207</v>
      </c>
      <c r="AK46" s="155">
        <v>225</v>
      </c>
      <c r="AL46" s="155">
        <v>204</v>
      </c>
      <c r="AM46" s="155">
        <v>186</v>
      </c>
      <c r="AN46" s="1106">
        <v>589</v>
      </c>
      <c r="AO46" s="173">
        <v>246</v>
      </c>
      <c r="AP46" s="156">
        <v>199</v>
      </c>
      <c r="AQ46" s="163">
        <v>245</v>
      </c>
      <c r="AR46" s="154">
        <v>144.44143128327363</v>
      </c>
      <c r="AS46" s="155">
        <v>188</v>
      </c>
      <c r="AT46" s="155">
        <v>161</v>
      </c>
      <c r="AU46" s="155">
        <v>248</v>
      </c>
      <c r="AV46" s="1106">
        <v>403</v>
      </c>
      <c r="AW46" s="173">
        <v>201</v>
      </c>
      <c r="AX46" s="156">
        <v>18</v>
      </c>
      <c r="AY46" s="163">
        <v>196</v>
      </c>
      <c r="AZ46" s="154">
        <v>108.4830907004736</v>
      </c>
      <c r="BA46" s="155">
        <v>147</v>
      </c>
      <c r="BB46" s="155">
        <v>96</v>
      </c>
      <c r="BC46" s="155">
        <v>132</v>
      </c>
      <c r="BD46" s="1106">
        <v>281</v>
      </c>
      <c r="BE46" s="173">
        <v>141</v>
      </c>
      <c r="BF46" s="156">
        <v>0</v>
      </c>
      <c r="BG46" s="205">
        <v>136</v>
      </c>
    </row>
    <row r="47" spans="1:61" ht="46.5" x14ac:dyDescent="0.35">
      <c r="A47" s="751" t="s">
        <v>321</v>
      </c>
      <c r="B47" s="752" t="s">
        <v>692</v>
      </c>
      <c r="C47" s="752" t="s">
        <v>707</v>
      </c>
      <c r="D47" s="1541">
        <v>221.44551481437531</v>
      </c>
      <c r="E47" s="1542">
        <v>230.71831739852456</v>
      </c>
      <c r="F47" s="1542">
        <v>248.79463806388952</v>
      </c>
      <c r="G47" s="1542">
        <v>213.04894578733283</v>
      </c>
      <c r="H47" s="1543">
        <v>189.79878139801843</v>
      </c>
      <c r="I47" s="1544">
        <v>228.65977039135481</v>
      </c>
      <c r="J47" s="1545">
        <v>146.1063403568435</v>
      </c>
      <c r="K47" s="1546">
        <v>223.23139390634631</v>
      </c>
      <c r="L47" s="1541">
        <v>168.22036596931034</v>
      </c>
      <c r="M47" s="1542">
        <v>226.09838564610999</v>
      </c>
      <c r="N47" s="1542">
        <v>264.38042517923418</v>
      </c>
      <c r="O47" s="1542">
        <v>313.76057962984083</v>
      </c>
      <c r="P47" s="1543">
        <v>233.26492422971026</v>
      </c>
      <c r="Q47" s="1544">
        <v>238.65256079496956</v>
      </c>
      <c r="R47" s="1545">
        <v>205.39148113949747</v>
      </c>
      <c r="S47" s="1546">
        <v>236.39183199358476</v>
      </c>
      <c r="T47" s="1385">
        <v>185.35671291430339</v>
      </c>
      <c r="U47" s="1386">
        <v>240.28851755137185</v>
      </c>
      <c r="V47" s="1386">
        <v>232.18595418836546</v>
      </c>
      <c r="W47" s="1386">
        <v>397.77267025661268</v>
      </c>
      <c r="X47" s="1387">
        <v>151.45078829446197</v>
      </c>
      <c r="Y47" s="1388">
        <v>227.1235425189619</v>
      </c>
      <c r="Z47" s="1389">
        <v>161.57197840711032</v>
      </c>
      <c r="AA47" s="1390">
        <v>223.04105633571345</v>
      </c>
      <c r="AB47" s="1391">
        <v>180.5405000368373</v>
      </c>
      <c r="AC47" s="1392">
        <v>212</v>
      </c>
      <c r="AD47" s="1392">
        <v>329</v>
      </c>
      <c r="AE47" s="1392">
        <v>666</v>
      </c>
      <c r="AF47" s="1393">
        <v>252</v>
      </c>
      <c r="AG47" s="1394">
        <v>277</v>
      </c>
      <c r="AH47" s="1395">
        <v>192</v>
      </c>
      <c r="AI47" s="1396">
        <v>272</v>
      </c>
      <c r="AJ47" s="1391">
        <v>142.38390535279129</v>
      </c>
      <c r="AK47" s="1392">
        <v>247</v>
      </c>
      <c r="AL47" s="1392">
        <v>231</v>
      </c>
      <c r="AM47" s="1392">
        <v>501</v>
      </c>
      <c r="AN47" s="1393">
        <v>654</v>
      </c>
      <c r="AO47" s="1394">
        <v>298</v>
      </c>
      <c r="AP47" s="1395">
        <v>184</v>
      </c>
      <c r="AQ47" s="1396">
        <v>289</v>
      </c>
      <c r="AR47" s="1391">
        <v>115.70189286092875</v>
      </c>
      <c r="AS47" s="1392">
        <v>257</v>
      </c>
      <c r="AT47" s="1392">
        <v>176</v>
      </c>
      <c r="AU47" s="1392">
        <v>411</v>
      </c>
      <c r="AV47" s="1393">
        <v>520</v>
      </c>
      <c r="AW47" s="1394">
        <v>259</v>
      </c>
      <c r="AX47" s="1395">
        <v>187</v>
      </c>
      <c r="AY47" s="1396">
        <v>253</v>
      </c>
      <c r="AZ47" s="1391">
        <v>77.871473133593</v>
      </c>
      <c r="BA47" s="1392">
        <v>242</v>
      </c>
      <c r="BB47" s="1392">
        <v>138</v>
      </c>
      <c r="BC47" s="1392">
        <v>176</v>
      </c>
      <c r="BD47" s="1393">
        <v>323</v>
      </c>
      <c r="BE47" s="1394">
        <v>198</v>
      </c>
      <c r="BF47" s="1395">
        <v>205</v>
      </c>
      <c r="BG47" s="1397">
        <v>198</v>
      </c>
      <c r="BI47" s="80"/>
    </row>
    <row r="48" spans="1:61" s="39" customFormat="1" ht="24" customHeight="1" x14ac:dyDescent="0.35">
      <c r="A48" s="2770" t="s">
        <v>1896</v>
      </c>
      <c r="B48" s="2770"/>
      <c r="C48" s="2844"/>
      <c r="D48" s="668"/>
      <c r="E48" s="669"/>
      <c r="F48" s="669"/>
      <c r="G48" s="669"/>
      <c r="H48" s="670"/>
      <c r="I48" s="671"/>
      <c r="J48" s="672"/>
      <c r="K48" s="1103"/>
      <c r="L48" s="668"/>
      <c r="M48" s="669"/>
      <c r="N48" s="669"/>
      <c r="O48" s="669"/>
      <c r="P48" s="670"/>
      <c r="Q48" s="671"/>
      <c r="R48" s="672"/>
      <c r="S48" s="1103"/>
      <c r="T48" s="668"/>
      <c r="U48" s="669"/>
      <c r="V48" s="669"/>
      <c r="W48" s="669"/>
      <c r="X48" s="670"/>
      <c r="Y48" s="671"/>
      <c r="Z48" s="672"/>
      <c r="AA48" s="1103"/>
      <c r="AB48" s="668"/>
      <c r="AC48" s="669"/>
      <c r="AD48" s="669"/>
      <c r="AE48" s="669"/>
      <c r="AF48" s="670"/>
      <c r="AG48" s="671"/>
      <c r="AH48" s="672"/>
      <c r="AI48" s="1103"/>
      <c r="AJ48" s="668"/>
      <c r="AK48" s="669"/>
      <c r="AL48" s="669"/>
      <c r="AM48" s="669"/>
      <c r="AN48" s="670"/>
      <c r="AO48" s="671"/>
      <c r="AP48" s="672"/>
      <c r="AQ48" s="1103"/>
      <c r="AR48" s="668"/>
      <c r="AS48" s="669"/>
      <c r="AT48" s="669"/>
      <c r="AU48" s="669"/>
      <c r="AV48" s="670"/>
      <c r="AW48" s="671"/>
      <c r="AX48" s="672"/>
      <c r="AY48" s="1103"/>
      <c r="AZ48" s="1127"/>
      <c r="BA48" s="1128"/>
      <c r="BB48" s="1128"/>
      <c r="BC48" s="1128"/>
      <c r="BD48" s="1129"/>
      <c r="BE48" s="1130"/>
      <c r="BF48" s="1131"/>
      <c r="BG48" s="1132"/>
    </row>
    <row r="49" spans="1:59" ht="31" x14ac:dyDescent="0.35">
      <c r="A49" s="261" t="s">
        <v>321</v>
      </c>
      <c r="B49" s="5" t="s">
        <v>139</v>
      </c>
      <c r="C49" s="39" t="s">
        <v>1755</v>
      </c>
      <c r="D49" s="682">
        <v>0</v>
      </c>
      <c r="E49" s="573">
        <v>4</v>
      </c>
      <c r="F49" s="573">
        <v>4</v>
      </c>
      <c r="G49" s="573">
        <v>1</v>
      </c>
      <c r="H49" s="706">
        <v>0</v>
      </c>
      <c r="I49" s="707">
        <v>9</v>
      </c>
      <c r="J49" s="708">
        <v>2</v>
      </c>
      <c r="K49" s="104">
        <v>11</v>
      </c>
      <c r="L49" s="682">
        <v>0</v>
      </c>
      <c r="M49" s="573">
        <v>4</v>
      </c>
      <c r="N49" s="573">
        <v>5</v>
      </c>
      <c r="O49" s="573">
        <v>1</v>
      </c>
      <c r="P49" s="706">
        <v>2</v>
      </c>
      <c r="Q49" s="707">
        <v>12</v>
      </c>
      <c r="R49" s="708">
        <v>5</v>
      </c>
      <c r="S49" s="104">
        <v>17</v>
      </c>
      <c r="T49" s="1148"/>
      <c r="U49" s="1149"/>
      <c r="V49" s="1149"/>
      <c r="W49" s="1149"/>
      <c r="X49" s="1150"/>
      <c r="Y49" s="1151"/>
      <c r="Z49" s="1152"/>
      <c r="AA49" s="1153"/>
      <c r="AB49" s="1148"/>
      <c r="AC49" s="1149"/>
      <c r="AD49" s="1149"/>
      <c r="AE49" s="1149"/>
      <c r="AF49" s="1150"/>
      <c r="AG49" s="1151"/>
      <c r="AH49" s="1152"/>
      <c r="AI49" s="1153"/>
      <c r="AJ49" s="1148"/>
      <c r="AK49" s="1149"/>
      <c r="AL49" s="1149"/>
      <c r="AM49" s="1149"/>
      <c r="AN49" s="1150"/>
      <c r="AO49" s="1151"/>
      <c r="AP49" s="1152"/>
      <c r="AQ49" s="1153"/>
      <c r="AR49" s="1148"/>
      <c r="AS49" s="1149"/>
      <c r="AT49" s="1149"/>
      <c r="AU49" s="1149"/>
      <c r="AV49" s="1150"/>
      <c r="AW49" s="1151"/>
      <c r="AX49" s="1152"/>
      <c r="AY49" s="1153"/>
      <c r="AZ49" s="1154"/>
      <c r="BA49" s="1155"/>
      <c r="BB49" s="1155"/>
      <c r="BC49" s="1155"/>
      <c r="BD49" s="1156"/>
      <c r="BE49" s="1157"/>
      <c r="BF49" s="1158"/>
      <c r="BG49" s="1159"/>
    </row>
    <row r="50" spans="1:59" ht="31" x14ac:dyDescent="0.35">
      <c r="A50" s="261" t="s">
        <v>321</v>
      </c>
      <c r="B50" s="39" t="s">
        <v>569</v>
      </c>
      <c r="C50" s="39" t="s">
        <v>1756</v>
      </c>
      <c r="D50" s="682">
        <v>2</v>
      </c>
      <c r="E50" s="573">
        <v>7</v>
      </c>
      <c r="F50" s="573">
        <v>1</v>
      </c>
      <c r="G50" s="573">
        <v>0</v>
      </c>
      <c r="H50" s="706">
        <v>0</v>
      </c>
      <c r="I50" s="707">
        <v>10</v>
      </c>
      <c r="J50" s="708">
        <v>0</v>
      </c>
      <c r="K50" s="104">
        <v>10</v>
      </c>
      <c r="L50" s="682">
        <v>2</v>
      </c>
      <c r="M50" s="573">
        <v>10</v>
      </c>
      <c r="N50" s="573">
        <v>3</v>
      </c>
      <c r="O50" s="573">
        <v>0</v>
      </c>
      <c r="P50" s="706">
        <v>2</v>
      </c>
      <c r="Q50" s="707">
        <v>17</v>
      </c>
      <c r="R50" s="708">
        <v>0</v>
      </c>
      <c r="S50" s="104">
        <v>17</v>
      </c>
      <c r="T50" s="1148"/>
      <c r="U50" s="1149"/>
      <c r="V50" s="1149"/>
      <c r="W50" s="1149"/>
      <c r="X50" s="1150"/>
      <c r="Y50" s="1151"/>
      <c r="Z50" s="1152"/>
      <c r="AA50" s="1153"/>
      <c r="AB50" s="1148"/>
      <c r="AC50" s="1149"/>
      <c r="AD50" s="1149"/>
      <c r="AE50" s="1149"/>
      <c r="AF50" s="1150"/>
      <c r="AG50" s="1151"/>
      <c r="AH50" s="1152"/>
      <c r="AI50" s="1153"/>
      <c r="AJ50" s="1148"/>
      <c r="AK50" s="1149"/>
      <c r="AL50" s="1149"/>
      <c r="AM50" s="1149"/>
      <c r="AN50" s="1150"/>
      <c r="AO50" s="1151"/>
      <c r="AP50" s="1152"/>
      <c r="AQ50" s="1153"/>
      <c r="AR50" s="1148"/>
      <c r="AS50" s="1149"/>
      <c r="AT50" s="1149"/>
      <c r="AU50" s="1149"/>
      <c r="AV50" s="1150"/>
      <c r="AW50" s="1151"/>
      <c r="AX50" s="1152"/>
      <c r="AY50" s="1153"/>
      <c r="AZ50" s="1154"/>
      <c r="BA50" s="1155"/>
      <c r="BB50" s="1155"/>
      <c r="BC50" s="1155"/>
      <c r="BD50" s="1156"/>
      <c r="BE50" s="1157"/>
      <c r="BF50" s="1158"/>
      <c r="BG50" s="1159"/>
    </row>
    <row r="51" spans="1:59" ht="31" x14ac:dyDescent="0.35">
      <c r="A51" s="1194" t="s">
        <v>321</v>
      </c>
      <c r="B51" s="753" t="s">
        <v>692</v>
      </c>
      <c r="C51" s="1338" t="s">
        <v>1757</v>
      </c>
      <c r="D51" s="1507">
        <v>2</v>
      </c>
      <c r="E51" s="1508">
        <v>11</v>
      </c>
      <c r="F51" s="1508">
        <v>5</v>
      </c>
      <c r="G51" s="1508">
        <v>1</v>
      </c>
      <c r="H51" s="1509">
        <v>0</v>
      </c>
      <c r="I51" s="1510">
        <v>19</v>
      </c>
      <c r="J51" s="853">
        <v>2</v>
      </c>
      <c r="K51" s="1511">
        <v>21</v>
      </c>
      <c r="L51" s="1507">
        <v>2</v>
      </c>
      <c r="M51" s="1508">
        <v>14</v>
      </c>
      <c r="N51" s="1508">
        <v>8</v>
      </c>
      <c r="O51" s="1508">
        <v>1</v>
      </c>
      <c r="P51" s="1509">
        <v>4</v>
      </c>
      <c r="Q51" s="1510">
        <v>29</v>
      </c>
      <c r="R51" s="853">
        <v>5</v>
      </c>
      <c r="S51" s="1511">
        <v>34</v>
      </c>
      <c r="T51" s="1398"/>
      <c r="U51" s="1399"/>
      <c r="V51" s="1399"/>
      <c r="W51" s="1399"/>
      <c r="X51" s="1400"/>
      <c r="Y51" s="1401"/>
      <c r="Z51" s="1402"/>
      <c r="AA51" s="1403"/>
      <c r="AB51" s="1398"/>
      <c r="AC51" s="1399"/>
      <c r="AD51" s="1399"/>
      <c r="AE51" s="1399"/>
      <c r="AF51" s="1400"/>
      <c r="AG51" s="1401"/>
      <c r="AH51" s="1402"/>
      <c r="AI51" s="1403"/>
      <c r="AJ51" s="1398"/>
      <c r="AK51" s="1399"/>
      <c r="AL51" s="1399"/>
      <c r="AM51" s="1399"/>
      <c r="AN51" s="1400"/>
      <c r="AO51" s="1401"/>
      <c r="AP51" s="1402"/>
      <c r="AQ51" s="1403"/>
      <c r="AR51" s="1398"/>
      <c r="AS51" s="1399"/>
      <c r="AT51" s="1399"/>
      <c r="AU51" s="1399"/>
      <c r="AV51" s="1400"/>
      <c r="AW51" s="1401"/>
      <c r="AX51" s="1402"/>
      <c r="AY51" s="1403"/>
      <c r="AZ51" s="1404"/>
      <c r="BA51" s="1405"/>
      <c r="BB51" s="1405"/>
      <c r="BC51" s="1405"/>
      <c r="BD51" s="1406"/>
      <c r="BE51" s="1407"/>
      <c r="BF51" s="1408"/>
      <c r="BG51" s="1409"/>
    </row>
    <row r="52" spans="1:59" s="39" customFormat="1" ht="20.149999999999999" customHeight="1" x14ac:dyDescent="0.35">
      <c r="A52" s="2783" t="s">
        <v>1897</v>
      </c>
      <c r="B52" s="2783"/>
      <c r="C52" s="2783"/>
      <c r="D52" s="1133"/>
      <c r="E52" s="1134"/>
      <c r="F52" s="1134"/>
      <c r="G52" s="1134"/>
      <c r="H52" s="1135"/>
      <c r="I52" s="1136"/>
      <c r="J52" s="1137"/>
      <c r="K52" s="1138"/>
      <c r="L52" s="1133"/>
      <c r="M52" s="1134"/>
      <c r="N52" s="1134"/>
      <c r="O52" s="1134"/>
      <c r="P52" s="1135"/>
      <c r="Q52" s="1136"/>
      <c r="R52" s="1137"/>
      <c r="S52" s="1138"/>
      <c r="T52" s="1133"/>
      <c r="U52" s="1134"/>
      <c r="V52" s="1134"/>
      <c r="W52" s="1134"/>
      <c r="X52" s="1135"/>
      <c r="Y52" s="1136"/>
      <c r="Z52" s="1137"/>
      <c r="AA52" s="1138"/>
      <c r="AB52" s="1133"/>
      <c r="AC52" s="1134"/>
      <c r="AD52" s="1134"/>
      <c r="AE52" s="1134"/>
      <c r="AF52" s="1135"/>
      <c r="AG52" s="1136"/>
      <c r="AH52" s="1137"/>
      <c r="AI52" s="1138"/>
      <c r="AJ52" s="1133"/>
      <c r="AK52" s="1134"/>
      <c r="AL52" s="1134"/>
      <c r="AM52" s="1134"/>
      <c r="AN52" s="1135"/>
      <c r="AO52" s="1136"/>
      <c r="AP52" s="1137"/>
      <c r="AQ52" s="1138"/>
      <c r="AR52" s="1133"/>
      <c r="AS52" s="1134"/>
      <c r="AT52" s="1134"/>
      <c r="AU52" s="1134"/>
      <c r="AV52" s="1135"/>
      <c r="AW52" s="1136"/>
      <c r="AX52" s="1137"/>
      <c r="AY52" s="1138"/>
      <c r="AZ52" s="1139"/>
      <c r="BA52" s="1140"/>
      <c r="BB52" s="1140"/>
      <c r="BC52" s="1140"/>
      <c r="BD52" s="1141"/>
      <c r="BE52" s="1142"/>
      <c r="BF52" s="1143"/>
      <c r="BG52" s="1144"/>
    </row>
    <row r="53" spans="1:59" s="6" customFormat="1" ht="31" x14ac:dyDescent="0.35">
      <c r="A53" s="261" t="s">
        <v>321</v>
      </c>
      <c r="B53" s="5" t="s">
        <v>139</v>
      </c>
      <c r="C53" s="39" t="s">
        <v>1898</v>
      </c>
      <c r="D53" s="1495">
        <v>0</v>
      </c>
      <c r="E53" s="1496">
        <v>0.29106334541096168</v>
      </c>
      <c r="F53" s="1496">
        <v>0.15801780724397282</v>
      </c>
      <c r="G53" s="1496">
        <v>0.10916130821094987</v>
      </c>
      <c r="H53" s="1497">
        <v>0</v>
      </c>
      <c r="I53" s="1498">
        <v>0.13800070383982332</v>
      </c>
      <c r="J53" s="1499">
        <v>0.14051510730611813</v>
      </c>
      <c r="K53" s="1500">
        <v>0.13845115305528327</v>
      </c>
      <c r="L53" s="1495">
        <v>0</v>
      </c>
      <c r="M53" s="1496">
        <v>0.34595776461120187</v>
      </c>
      <c r="N53" s="1496">
        <v>0.20345267324605484</v>
      </c>
      <c r="O53" s="1496">
        <v>0.11188654704130012</v>
      </c>
      <c r="P53" s="1497">
        <v>0.22875678692792217</v>
      </c>
      <c r="Q53" s="1498">
        <v>0.19895437868329838</v>
      </c>
      <c r="R53" s="1499">
        <v>0.34593768831982907</v>
      </c>
      <c r="S53" s="1500">
        <v>0.22736754987591415</v>
      </c>
      <c r="T53" s="1148"/>
      <c r="U53" s="1149"/>
      <c r="V53" s="1149"/>
      <c r="W53" s="1149"/>
      <c r="X53" s="1150"/>
      <c r="Y53" s="1151"/>
      <c r="Z53" s="1152"/>
      <c r="AA53" s="1153"/>
      <c r="AB53" s="1148"/>
      <c r="AC53" s="1149"/>
      <c r="AD53" s="1149"/>
      <c r="AE53" s="1149"/>
      <c r="AF53" s="1150"/>
      <c r="AG53" s="1151"/>
      <c r="AH53" s="1152"/>
      <c r="AI53" s="1153"/>
      <c r="AJ53" s="1148"/>
      <c r="AK53" s="1149"/>
      <c r="AL53" s="1149"/>
      <c r="AM53" s="1149"/>
      <c r="AN53" s="1150"/>
      <c r="AO53" s="1151"/>
      <c r="AP53" s="1152"/>
      <c r="AQ53" s="1153"/>
      <c r="AR53" s="1148"/>
      <c r="AS53" s="1149"/>
      <c r="AT53" s="1149"/>
      <c r="AU53" s="1149"/>
      <c r="AV53" s="1150"/>
      <c r="AW53" s="1151"/>
      <c r="AX53" s="1152"/>
      <c r="AY53" s="1153"/>
      <c r="AZ53" s="1148"/>
      <c r="BA53" s="1149"/>
      <c r="BB53" s="1149"/>
      <c r="BC53" s="1149"/>
      <c r="BD53" s="1150"/>
      <c r="BE53" s="1151"/>
      <c r="BF53" s="1152"/>
      <c r="BG53" s="521"/>
    </row>
    <row r="54" spans="1:59" s="6" customFormat="1" ht="31" x14ac:dyDescent="0.35">
      <c r="A54" s="261" t="s">
        <v>321</v>
      </c>
      <c r="B54" s="39" t="s">
        <v>569</v>
      </c>
      <c r="C54" s="39" t="s">
        <v>1899</v>
      </c>
      <c r="D54" s="1495">
        <v>3.395553166595261E-2</v>
      </c>
      <c r="E54" s="1496">
        <v>7.8042160337217045E-2</v>
      </c>
      <c r="F54" s="1496">
        <v>1.3374537608798519E-2</v>
      </c>
      <c r="G54" s="1496">
        <v>0</v>
      </c>
      <c r="H54" s="1497">
        <v>0</v>
      </c>
      <c r="I54" s="1498">
        <v>3.7133666677060376E-2</v>
      </c>
      <c r="J54" s="1499">
        <v>0</v>
      </c>
      <c r="K54" s="1500">
        <v>3.5892652584861601E-2</v>
      </c>
      <c r="L54" s="1495">
        <v>4.4285533189516064E-2</v>
      </c>
      <c r="M54" s="1496">
        <v>0.11793877691945212</v>
      </c>
      <c r="N54" s="1496">
        <v>3.6714989916533977E-2</v>
      </c>
      <c r="O54" s="1496">
        <v>0</v>
      </c>
      <c r="P54" s="1497">
        <v>7.6410334192058144E-2</v>
      </c>
      <c r="Q54" s="1498">
        <v>6.5499755136871271E-2</v>
      </c>
      <c r="R54" s="1499">
        <v>0</v>
      </c>
      <c r="S54" s="1500">
        <v>6.3586143674125947E-2</v>
      </c>
      <c r="T54" s="1148"/>
      <c r="U54" s="1149"/>
      <c r="V54" s="1149"/>
      <c r="W54" s="1149"/>
      <c r="X54" s="1150"/>
      <c r="Y54" s="1151"/>
      <c r="Z54" s="1152"/>
      <c r="AA54" s="1153"/>
      <c r="AB54" s="1148"/>
      <c r="AC54" s="1149"/>
      <c r="AD54" s="1149"/>
      <c r="AE54" s="1149"/>
      <c r="AF54" s="1150"/>
      <c r="AG54" s="1151"/>
      <c r="AH54" s="1152"/>
      <c r="AI54" s="1153"/>
      <c r="AJ54" s="1148"/>
      <c r="AK54" s="1149"/>
      <c r="AL54" s="1149"/>
      <c r="AM54" s="1149"/>
      <c r="AN54" s="1150"/>
      <c r="AO54" s="1151"/>
      <c r="AP54" s="1152"/>
      <c r="AQ54" s="1153"/>
      <c r="AR54" s="1148"/>
      <c r="AS54" s="1149"/>
      <c r="AT54" s="1149"/>
      <c r="AU54" s="1149"/>
      <c r="AV54" s="1150"/>
      <c r="AW54" s="1151"/>
      <c r="AX54" s="1152"/>
      <c r="AY54" s="1153"/>
      <c r="AZ54" s="1148"/>
      <c r="BA54" s="1149"/>
      <c r="BB54" s="1149"/>
      <c r="BC54" s="1149"/>
      <c r="BD54" s="1150"/>
      <c r="BE54" s="1151"/>
      <c r="BF54" s="1152"/>
      <c r="BG54" s="521"/>
    </row>
    <row r="55" spans="1:59" s="6" customFormat="1" ht="31" x14ac:dyDescent="0.35">
      <c r="A55" s="1194" t="s">
        <v>321</v>
      </c>
      <c r="B55" s="753" t="s">
        <v>692</v>
      </c>
      <c r="C55" s="1338" t="s">
        <v>1898</v>
      </c>
      <c r="D55" s="1501">
        <v>2.9965563574340368E-2</v>
      </c>
      <c r="E55" s="1502">
        <v>0.10634408092955248</v>
      </c>
      <c r="F55" s="1502">
        <v>4.9958762663431626E-2</v>
      </c>
      <c r="G55" s="1502">
        <v>3.0988937569066594E-2</v>
      </c>
      <c r="H55" s="1503">
        <v>0</v>
      </c>
      <c r="I55" s="1504">
        <v>5.6798740193956615E-2</v>
      </c>
      <c r="J55" s="1505">
        <v>8.4945546719095058E-2</v>
      </c>
      <c r="K55" s="1506">
        <v>5.8649559264772583E-2</v>
      </c>
      <c r="L55" s="1501">
        <v>3.8715849475100192E-2</v>
      </c>
      <c r="M55" s="1502">
        <v>0.14530077571932706</v>
      </c>
      <c r="N55" s="1502">
        <v>7.5268448449604036E-2</v>
      </c>
      <c r="O55" s="1502">
        <v>3.2632405577726557E-2</v>
      </c>
      <c r="P55" s="1503">
        <v>0.11455613221839668</v>
      </c>
      <c r="Q55" s="1504">
        <v>9.0665150495239627E-2</v>
      </c>
      <c r="R55" s="1505">
        <v>0.22620207173953466</v>
      </c>
      <c r="S55" s="1506">
        <v>9.9379564609358664E-2</v>
      </c>
      <c r="T55" s="1398"/>
      <c r="U55" s="1399"/>
      <c r="V55" s="1399"/>
      <c r="W55" s="1399"/>
      <c r="X55" s="1400"/>
      <c r="Y55" s="1401"/>
      <c r="Z55" s="1402"/>
      <c r="AA55" s="1403"/>
      <c r="AB55" s="1398"/>
      <c r="AC55" s="1399"/>
      <c r="AD55" s="1399"/>
      <c r="AE55" s="1399"/>
      <c r="AF55" s="1400"/>
      <c r="AG55" s="1401"/>
      <c r="AH55" s="1402"/>
      <c r="AI55" s="1403"/>
      <c r="AJ55" s="1398"/>
      <c r="AK55" s="1399"/>
      <c r="AL55" s="1399"/>
      <c r="AM55" s="1399"/>
      <c r="AN55" s="1400"/>
      <c r="AO55" s="1401"/>
      <c r="AP55" s="1402"/>
      <c r="AQ55" s="1403"/>
      <c r="AR55" s="1398"/>
      <c r="AS55" s="1399"/>
      <c r="AT55" s="1399"/>
      <c r="AU55" s="1399"/>
      <c r="AV55" s="1400"/>
      <c r="AW55" s="1401"/>
      <c r="AX55" s="1402"/>
      <c r="AY55" s="1403"/>
      <c r="AZ55" s="1398"/>
      <c r="BA55" s="1399"/>
      <c r="BB55" s="1399"/>
      <c r="BC55" s="1399"/>
      <c r="BD55" s="1400"/>
      <c r="BE55" s="1401"/>
      <c r="BF55" s="1402"/>
      <c r="BG55" s="1410"/>
    </row>
    <row r="56" spans="1:59" x14ac:dyDescent="0.35">
      <c r="A56" s="2770" t="s">
        <v>708</v>
      </c>
      <c r="B56" s="2770"/>
      <c r="C56" s="2770"/>
      <c r="D56" s="531"/>
      <c r="E56" s="532"/>
      <c r="F56" s="532"/>
      <c r="G56" s="532"/>
      <c r="H56" s="655"/>
      <c r="I56" s="538"/>
      <c r="J56" s="533"/>
      <c r="K56" s="501"/>
      <c r="L56" s="531"/>
      <c r="M56" s="532"/>
      <c r="N56" s="532"/>
      <c r="O56" s="532"/>
      <c r="P56" s="655"/>
      <c r="Q56" s="538"/>
      <c r="R56" s="533"/>
      <c r="S56" s="501"/>
      <c r="T56" s="122"/>
      <c r="U56" s="123"/>
      <c r="V56" s="123"/>
      <c r="W56" s="123"/>
      <c r="X56" s="268"/>
      <c r="Y56" s="164"/>
      <c r="Z56" s="148"/>
      <c r="AA56" s="157"/>
      <c r="AB56" s="122"/>
      <c r="AC56" s="123"/>
      <c r="AD56" s="123"/>
      <c r="AE56" s="123"/>
      <c r="AF56" s="268"/>
      <c r="AG56" s="164"/>
      <c r="AH56" s="148"/>
      <c r="AI56" s="157"/>
      <c r="AJ56" s="122"/>
      <c r="AK56" s="123"/>
      <c r="AL56" s="123"/>
      <c r="AM56" s="123"/>
      <c r="AN56" s="268"/>
      <c r="AO56" s="164"/>
      <c r="AP56" s="148"/>
      <c r="AQ56" s="157"/>
      <c r="AR56" s="122"/>
      <c r="AS56" s="123"/>
      <c r="AT56" s="123"/>
      <c r="AU56" s="123"/>
      <c r="AV56" s="268"/>
      <c r="AW56" s="164"/>
      <c r="AX56" s="148"/>
      <c r="AY56" s="157"/>
      <c r="AZ56" s="122"/>
      <c r="BA56" s="123"/>
      <c r="BB56" s="123"/>
      <c r="BC56" s="123"/>
      <c r="BD56" s="268"/>
      <c r="BE56" s="164"/>
      <c r="BF56" s="148"/>
      <c r="BG56" s="56"/>
    </row>
    <row r="57" spans="1:59" ht="31" x14ac:dyDescent="0.35">
      <c r="A57" s="261" t="s">
        <v>323</v>
      </c>
      <c r="B57" s="5" t="s">
        <v>139</v>
      </c>
      <c r="C57" s="39" t="s">
        <v>709</v>
      </c>
      <c r="D57" s="1449">
        <v>0</v>
      </c>
      <c r="E57" s="574">
        <v>0</v>
      </c>
      <c r="F57" s="574">
        <v>1</v>
      </c>
      <c r="G57" s="574">
        <v>1</v>
      </c>
      <c r="H57" s="575">
        <v>0</v>
      </c>
      <c r="I57" s="576">
        <v>2</v>
      </c>
      <c r="J57" s="1450">
        <v>0</v>
      </c>
      <c r="K57" s="1547">
        <v>2</v>
      </c>
      <c r="L57" s="1449">
        <v>0</v>
      </c>
      <c r="M57" s="574">
        <v>3</v>
      </c>
      <c r="N57" s="574">
        <v>4</v>
      </c>
      <c r="O57" s="574">
        <v>4</v>
      </c>
      <c r="P57" s="575">
        <v>0</v>
      </c>
      <c r="Q57" s="576">
        <v>11</v>
      </c>
      <c r="R57" s="1450">
        <v>1</v>
      </c>
      <c r="S57" s="1547">
        <v>12</v>
      </c>
      <c r="T57" s="125">
        <v>0</v>
      </c>
      <c r="U57" s="126">
        <v>3</v>
      </c>
      <c r="V57" s="126">
        <v>7</v>
      </c>
      <c r="W57" s="126">
        <v>5</v>
      </c>
      <c r="X57" s="249">
        <v>11</v>
      </c>
      <c r="Y57" s="165">
        <v>26</v>
      </c>
      <c r="Z57" s="149">
        <v>4</v>
      </c>
      <c r="AA57" s="158">
        <v>30</v>
      </c>
      <c r="AB57" s="125">
        <v>0</v>
      </c>
      <c r="AC57" s="141">
        <v>2</v>
      </c>
      <c r="AD57" s="141">
        <v>0</v>
      </c>
      <c r="AE57" s="141">
        <v>0</v>
      </c>
      <c r="AF57" s="276">
        <v>0</v>
      </c>
      <c r="AG57" s="171">
        <v>2</v>
      </c>
      <c r="AH57" s="172">
        <v>0</v>
      </c>
      <c r="AI57" s="162">
        <v>2</v>
      </c>
      <c r="AJ57" s="140">
        <v>0</v>
      </c>
      <c r="AK57" s="141">
        <v>0</v>
      </c>
      <c r="AL57" s="141">
        <v>0</v>
      </c>
      <c r="AM57" s="141">
        <v>0</v>
      </c>
      <c r="AN57" s="276">
        <v>0</v>
      </c>
      <c r="AO57" s="171">
        <v>0</v>
      </c>
      <c r="AP57" s="172">
        <v>0</v>
      </c>
      <c r="AQ57" s="162">
        <v>0</v>
      </c>
      <c r="AR57" s="140">
        <v>0</v>
      </c>
      <c r="AS57" s="141">
        <v>0</v>
      </c>
      <c r="AT57" s="141">
        <v>1</v>
      </c>
      <c r="AU57" s="141">
        <v>1</v>
      </c>
      <c r="AV57" s="276">
        <v>1</v>
      </c>
      <c r="AW57" s="171">
        <v>3</v>
      </c>
      <c r="AX57" s="172">
        <v>4</v>
      </c>
      <c r="AY57" s="162">
        <v>7</v>
      </c>
      <c r="AZ57" s="140">
        <v>0</v>
      </c>
      <c r="BA57" s="141">
        <v>0</v>
      </c>
      <c r="BB57" s="141">
        <v>1</v>
      </c>
      <c r="BC57" s="141">
        <v>0</v>
      </c>
      <c r="BD57" s="276">
        <v>3</v>
      </c>
      <c r="BE57" s="171">
        <v>4</v>
      </c>
      <c r="BF57" s="172">
        <v>1</v>
      </c>
      <c r="BG57" s="204">
        <v>5</v>
      </c>
    </row>
    <row r="58" spans="1:59" ht="31" x14ac:dyDescent="0.35">
      <c r="A58" s="261" t="s">
        <v>323</v>
      </c>
      <c r="B58" s="39" t="s">
        <v>569</v>
      </c>
      <c r="C58" s="39" t="s">
        <v>709</v>
      </c>
      <c r="D58" s="1449">
        <v>0</v>
      </c>
      <c r="E58" s="574">
        <v>0</v>
      </c>
      <c r="F58" s="574">
        <v>1</v>
      </c>
      <c r="G58" s="574">
        <v>0</v>
      </c>
      <c r="H58" s="575">
        <v>0</v>
      </c>
      <c r="I58" s="576">
        <v>1</v>
      </c>
      <c r="J58" s="1450">
        <v>0</v>
      </c>
      <c r="K58" s="1547">
        <v>1</v>
      </c>
      <c r="L58" s="1449">
        <v>1</v>
      </c>
      <c r="M58" s="574">
        <v>0</v>
      </c>
      <c r="N58" s="574">
        <v>0</v>
      </c>
      <c r="O58" s="574">
        <v>0</v>
      </c>
      <c r="P58" s="575">
        <v>0</v>
      </c>
      <c r="Q58" s="576">
        <v>1</v>
      </c>
      <c r="R58" s="1450">
        <v>0</v>
      </c>
      <c r="S58" s="1547">
        <v>1</v>
      </c>
      <c r="T58" s="341"/>
      <c r="U58" s="342"/>
      <c r="V58" s="342"/>
      <c r="W58" s="342"/>
      <c r="X58" s="1018"/>
      <c r="Y58" s="331"/>
      <c r="Z58" s="315"/>
      <c r="AA58" s="447"/>
      <c r="AB58" s="365"/>
      <c r="AC58" s="342"/>
      <c r="AD58" s="342"/>
      <c r="AE58" s="342"/>
      <c r="AF58" s="1018"/>
      <c r="AG58" s="331"/>
      <c r="AH58" s="315"/>
      <c r="AI58" s="447"/>
      <c r="AJ58" s="341"/>
      <c r="AK58" s="342"/>
      <c r="AL58" s="342"/>
      <c r="AM58" s="342"/>
      <c r="AN58" s="1018"/>
      <c r="AO58" s="331"/>
      <c r="AP58" s="315"/>
      <c r="AQ58" s="447"/>
      <c r="AR58" s="341"/>
      <c r="AS58" s="342"/>
      <c r="AT58" s="342"/>
      <c r="AU58" s="342"/>
      <c r="AV58" s="1018"/>
      <c r="AW58" s="331"/>
      <c r="AX58" s="315"/>
      <c r="AY58" s="447"/>
      <c r="AZ58" s="341"/>
      <c r="BA58" s="342"/>
      <c r="BB58" s="342"/>
      <c r="BC58" s="342"/>
      <c r="BD58" s="1018"/>
      <c r="BE58" s="331"/>
      <c r="BF58" s="315"/>
      <c r="BG58" s="448"/>
    </row>
    <row r="59" spans="1:59" ht="31" x14ac:dyDescent="0.35">
      <c r="A59" s="1194" t="s">
        <v>323</v>
      </c>
      <c r="B59" s="753" t="s">
        <v>692</v>
      </c>
      <c r="C59" s="1338" t="s">
        <v>709</v>
      </c>
      <c r="D59" s="1548">
        <v>0</v>
      </c>
      <c r="E59" s="1549">
        <v>0</v>
      </c>
      <c r="F59" s="1549">
        <v>2</v>
      </c>
      <c r="G59" s="1549">
        <v>1</v>
      </c>
      <c r="H59" s="1550">
        <v>0</v>
      </c>
      <c r="I59" s="1551">
        <v>3</v>
      </c>
      <c r="J59" s="1552">
        <v>0</v>
      </c>
      <c r="K59" s="1553">
        <v>3</v>
      </c>
      <c r="L59" s="1548">
        <v>1</v>
      </c>
      <c r="M59" s="1549">
        <v>3</v>
      </c>
      <c r="N59" s="1549">
        <v>4</v>
      </c>
      <c r="O59" s="1549">
        <v>4</v>
      </c>
      <c r="P59" s="1550">
        <v>0</v>
      </c>
      <c r="Q59" s="1551">
        <v>12</v>
      </c>
      <c r="R59" s="1552">
        <v>1</v>
      </c>
      <c r="S59" s="1553">
        <v>13</v>
      </c>
      <c r="T59" s="1050"/>
      <c r="U59" s="1051"/>
      <c r="V59" s="1051"/>
      <c r="W59" s="1051"/>
      <c r="X59" s="1052"/>
      <c r="Y59" s="1566"/>
      <c r="Z59" s="1567"/>
      <c r="AA59" s="1568"/>
      <c r="AB59" s="1050"/>
      <c r="AC59" s="1051"/>
      <c r="AD59" s="1051"/>
      <c r="AE59" s="1051"/>
      <c r="AF59" s="1052"/>
      <c r="AG59" s="1566"/>
      <c r="AH59" s="1567"/>
      <c r="AI59" s="1568"/>
      <c r="AJ59" s="1050"/>
      <c r="AK59" s="1051"/>
      <c r="AL59" s="1051"/>
      <c r="AM59" s="1051"/>
      <c r="AN59" s="1052"/>
      <c r="AO59" s="1566"/>
      <c r="AP59" s="1567"/>
      <c r="AQ59" s="1568"/>
      <c r="AR59" s="1050"/>
      <c r="AS59" s="1051"/>
      <c r="AT59" s="1051"/>
      <c r="AU59" s="1051"/>
      <c r="AV59" s="1052"/>
      <c r="AW59" s="1566"/>
      <c r="AX59" s="1567"/>
      <c r="AY59" s="1568"/>
      <c r="AZ59" s="1050"/>
      <c r="BA59" s="1051"/>
      <c r="BB59" s="1051"/>
      <c r="BC59" s="1051"/>
      <c r="BD59" s="1052"/>
      <c r="BE59" s="1566"/>
      <c r="BF59" s="1567"/>
      <c r="BG59" s="1569"/>
    </row>
    <row r="60" spans="1:59" x14ac:dyDescent="0.35">
      <c r="A60" s="2783" t="s">
        <v>710</v>
      </c>
      <c r="B60" s="2783"/>
      <c r="C60" s="2783"/>
      <c r="D60" s="900"/>
      <c r="E60" s="901"/>
      <c r="F60" s="901"/>
      <c r="G60" s="901"/>
      <c r="H60" s="902"/>
      <c r="I60" s="903"/>
      <c r="J60" s="904"/>
      <c r="K60" s="1310"/>
      <c r="L60" s="900"/>
      <c r="M60" s="901"/>
      <c r="N60" s="901"/>
      <c r="O60" s="901"/>
      <c r="P60" s="902"/>
      <c r="Q60" s="903"/>
      <c r="R60" s="904"/>
      <c r="S60" s="1310"/>
      <c r="T60" s="1094"/>
      <c r="U60" s="1089"/>
      <c r="V60" s="1089"/>
      <c r="W60" s="1089"/>
      <c r="X60" s="1145"/>
      <c r="Y60" s="1091"/>
      <c r="Z60" s="1092"/>
      <c r="AA60" s="1087"/>
      <c r="AB60" s="1094"/>
      <c r="AC60" s="1089"/>
      <c r="AD60" s="1089"/>
      <c r="AE60" s="1089"/>
      <c r="AF60" s="1090"/>
      <c r="AG60" s="1091"/>
      <c r="AH60" s="1092"/>
      <c r="AI60" s="1087"/>
      <c r="AJ60" s="1094"/>
      <c r="AK60" s="1089"/>
      <c r="AL60" s="1089"/>
      <c r="AM60" s="1089"/>
      <c r="AN60" s="1145"/>
      <c r="AO60" s="1091"/>
      <c r="AP60" s="1092"/>
      <c r="AQ60" s="1087"/>
      <c r="AR60" s="1146"/>
      <c r="AS60" s="1110"/>
      <c r="AT60" s="1110"/>
      <c r="AU60" s="1110"/>
      <c r="AV60" s="1147"/>
      <c r="AW60" s="1112"/>
      <c r="AX60" s="1113"/>
      <c r="AY60" s="1087"/>
      <c r="AZ60" s="1094"/>
      <c r="BA60" s="1089"/>
      <c r="BB60" s="1089"/>
      <c r="BC60" s="1089"/>
      <c r="BD60" s="1145"/>
      <c r="BE60" s="1091"/>
      <c r="BF60" s="1092"/>
      <c r="BG60" s="1095"/>
    </row>
    <row r="61" spans="1:59" ht="30" customHeight="1" x14ac:dyDescent="0.35">
      <c r="A61" s="261" t="s">
        <v>323</v>
      </c>
      <c r="B61" s="5" t="s">
        <v>139</v>
      </c>
      <c r="C61" s="39" t="s">
        <v>711</v>
      </c>
      <c r="D61" s="1554">
        <v>0</v>
      </c>
      <c r="E61" s="1555">
        <v>0</v>
      </c>
      <c r="F61" s="1555">
        <v>0.19752225905496601</v>
      </c>
      <c r="G61" s="1555">
        <v>0.54580654105474935</v>
      </c>
      <c r="H61" s="1556">
        <v>0</v>
      </c>
      <c r="I61" s="1557">
        <v>0.15333411537758149</v>
      </c>
      <c r="J61" s="1558">
        <v>0</v>
      </c>
      <c r="K61" s="1559">
        <v>0.12586468459571207</v>
      </c>
      <c r="L61" s="1554">
        <v>0</v>
      </c>
      <c r="M61" s="1555">
        <v>1.2973416172920069</v>
      </c>
      <c r="N61" s="1555">
        <v>0.81381069298421937</v>
      </c>
      <c r="O61" s="1555">
        <v>2.2377309408260024</v>
      </c>
      <c r="P61" s="1556">
        <v>0</v>
      </c>
      <c r="Q61" s="1557">
        <v>0.91187423563178416</v>
      </c>
      <c r="R61" s="1558">
        <v>0.34593768831982907</v>
      </c>
      <c r="S61" s="1559">
        <v>0.80247370544440288</v>
      </c>
      <c r="T61" s="137">
        <v>0</v>
      </c>
      <c r="U61" s="129">
        <v>1.4138802033442508</v>
      </c>
      <c r="V61" s="129">
        <v>1.4873655468025864</v>
      </c>
      <c r="W61" s="129">
        <v>3.0064798660553089</v>
      </c>
      <c r="X61" s="130">
        <v>6.4152229741965154</v>
      </c>
      <c r="Y61" s="166">
        <v>2.2618331454735916</v>
      </c>
      <c r="Z61" s="150">
        <v>1.4028501706917946</v>
      </c>
      <c r="AA61" s="209">
        <v>2.0911112798250668</v>
      </c>
      <c r="AB61" s="128">
        <v>0</v>
      </c>
      <c r="AC61" s="138">
        <v>1.0190101993640688</v>
      </c>
      <c r="AD61" s="138">
        <v>0</v>
      </c>
      <c r="AE61" s="138">
        <v>0</v>
      </c>
      <c r="AF61" s="139">
        <v>0</v>
      </c>
      <c r="AG61" s="170">
        <v>0.17961579097106101</v>
      </c>
      <c r="AH61" s="151">
        <v>0</v>
      </c>
      <c r="AI61" s="161">
        <v>0.14361000302311419</v>
      </c>
      <c r="AJ61" s="137">
        <v>0</v>
      </c>
      <c r="AK61" s="138">
        <v>0</v>
      </c>
      <c r="AL61" s="138">
        <v>0</v>
      </c>
      <c r="AM61" s="138">
        <v>0</v>
      </c>
      <c r="AN61" s="139">
        <v>0</v>
      </c>
      <c r="AO61" s="170">
        <v>0</v>
      </c>
      <c r="AP61" s="151">
        <v>0</v>
      </c>
      <c r="AQ61" s="161">
        <v>0</v>
      </c>
      <c r="AR61" s="184">
        <v>0</v>
      </c>
      <c r="AS61" s="185">
        <v>0</v>
      </c>
      <c r="AT61" s="185">
        <v>0.24064269889449946</v>
      </c>
      <c r="AU61" s="185">
        <v>0.65871987015313915</v>
      </c>
      <c r="AV61" s="186">
        <v>0.56806239597357377</v>
      </c>
      <c r="AW61" s="197">
        <v>0.28956777087544733</v>
      </c>
      <c r="AX61" s="198">
        <v>1.301675979089838</v>
      </c>
      <c r="AY61" s="161">
        <v>0.52101481356984303</v>
      </c>
      <c r="AZ61" s="137">
        <v>0</v>
      </c>
      <c r="BA61" s="138">
        <v>0</v>
      </c>
      <c r="BB61" s="138">
        <v>0.24618464726192912</v>
      </c>
      <c r="BC61" s="138">
        <v>0</v>
      </c>
      <c r="BD61" s="139">
        <v>1.6477034007920803</v>
      </c>
      <c r="BE61" s="170">
        <v>0.39214712765072396</v>
      </c>
      <c r="BF61" s="151">
        <v>0.34399464469137142</v>
      </c>
      <c r="BG61" s="203">
        <v>0.38146753749871271</v>
      </c>
    </row>
    <row r="62" spans="1:59" ht="40" customHeight="1" x14ac:dyDescent="0.35">
      <c r="A62" s="261" t="s">
        <v>323</v>
      </c>
      <c r="B62" s="39" t="s">
        <v>569</v>
      </c>
      <c r="C62" s="39" t="s">
        <v>711</v>
      </c>
      <c r="D62" s="1554">
        <v>0</v>
      </c>
      <c r="E62" s="1555">
        <v>0</v>
      </c>
      <c r="F62" s="1555">
        <v>6.6872688043992601E-2</v>
      </c>
      <c r="G62" s="1555">
        <v>0</v>
      </c>
      <c r="H62" s="1556">
        <v>0</v>
      </c>
      <c r="I62" s="1557">
        <v>1.8566833338530188E-2</v>
      </c>
      <c r="J62" s="1558">
        <v>0</v>
      </c>
      <c r="K62" s="1559">
        <v>1.79463262924308E-2</v>
      </c>
      <c r="L62" s="1554">
        <v>0.11071383297379016</v>
      </c>
      <c r="M62" s="1555">
        <v>0</v>
      </c>
      <c r="N62" s="1555">
        <v>0</v>
      </c>
      <c r="O62" s="1555">
        <v>0</v>
      </c>
      <c r="P62" s="1556">
        <v>0</v>
      </c>
      <c r="Q62" s="1557">
        <v>1.9264633863785668E-2</v>
      </c>
      <c r="R62" s="1558">
        <v>0</v>
      </c>
      <c r="S62" s="1559">
        <v>1.8701806962978219E-2</v>
      </c>
      <c r="T62" s="1570"/>
      <c r="U62" s="1571"/>
      <c r="V62" s="1571"/>
      <c r="W62" s="1571"/>
      <c r="X62" s="1572"/>
      <c r="Y62" s="1573"/>
      <c r="Z62" s="1574"/>
      <c r="AA62" s="1575"/>
      <c r="AB62" s="1570"/>
      <c r="AC62" s="1571"/>
      <c r="AD62" s="1571"/>
      <c r="AE62" s="1571"/>
      <c r="AF62" s="1572"/>
      <c r="AG62" s="1573"/>
      <c r="AH62" s="1574"/>
      <c r="AI62" s="1576"/>
      <c r="AJ62" s="1570"/>
      <c r="AK62" s="1571"/>
      <c r="AL62" s="1571"/>
      <c r="AM62" s="1571"/>
      <c r="AN62" s="1572"/>
      <c r="AO62" s="1573"/>
      <c r="AP62" s="1574"/>
      <c r="AQ62" s="1576"/>
      <c r="AR62" s="1577"/>
      <c r="AS62" s="1578"/>
      <c r="AT62" s="1578"/>
      <c r="AU62" s="1578"/>
      <c r="AV62" s="1579"/>
      <c r="AW62" s="1580"/>
      <c r="AX62" s="1581"/>
      <c r="AY62" s="1576"/>
      <c r="AZ62" s="1570"/>
      <c r="BA62" s="1571"/>
      <c r="BB62" s="1571"/>
      <c r="BC62" s="1571"/>
      <c r="BD62" s="1572"/>
      <c r="BE62" s="1573"/>
      <c r="BF62" s="1574"/>
      <c r="BG62" s="1582"/>
    </row>
    <row r="63" spans="1:59" ht="24" customHeight="1" thickBot="1" x14ac:dyDescent="0.4">
      <c r="A63" s="715" t="s">
        <v>323</v>
      </c>
      <c r="B63" s="1411" t="s">
        <v>692</v>
      </c>
      <c r="C63" s="1412" t="s">
        <v>711</v>
      </c>
      <c r="D63" s="1560">
        <v>0</v>
      </c>
      <c r="E63" s="1561">
        <v>0</v>
      </c>
      <c r="F63" s="1561">
        <v>9.9917525326863252E-2</v>
      </c>
      <c r="G63" s="1561">
        <v>0.15494468784533297</v>
      </c>
      <c r="H63" s="1562">
        <v>0</v>
      </c>
      <c r="I63" s="1563">
        <v>4.4841110679439432E-2</v>
      </c>
      <c r="J63" s="1564">
        <v>0</v>
      </c>
      <c r="K63" s="1565">
        <v>4.189254233198042E-2</v>
      </c>
      <c r="L63" s="1560">
        <v>9.6789623687750473E-2</v>
      </c>
      <c r="M63" s="1561">
        <v>0.15567940255642185</v>
      </c>
      <c r="N63" s="1561">
        <v>0.18817112112401008</v>
      </c>
      <c r="O63" s="1561">
        <v>0.65264811155453106</v>
      </c>
      <c r="P63" s="1562">
        <v>0</v>
      </c>
      <c r="Q63" s="1563">
        <v>0.18758306999015095</v>
      </c>
      <c r="R63" s="1564">
        <v>0.22620207173953466</v>
      </c>
      <c r="S63" s="1565">
        <v>0.18999034410612686</v>
      </c>
      <c r="T63" s="1583"/>
      <c r="U63" s="1584"/>
      <c r="V63" s="1584"/>
      <c r="W63" s="1584"/>
      <c r="X63" s="1585"/>
      <c r="Y63" s="1586"/>
      <c r="Z63" s="1587"/>
      <c r="AA63" s="1588"/>
      <c r="AB63" s="1583"/>
      <c r="AC63" s="1584"/>
      <c r="AD63" s="1584"/>
      <c r="AE63" s="1584"/>
      <c r="AF63" s="1585"/>
      <c r="AG63" s="1586"/>
      <c r="AH63" s="1587"/>
      <c r="AI63" s="1589"/>
      <c r="AJ63" s="1583"/>
      <c r="AK63" s="1584"/>
      <c r="AL63" s="1584"/>
      <c r="AM63" s="1584"/>
      <c r="AN63" s="1590"/>
      <c r="AO63" s="1586"/>
      <c r="AP63" s="1587"/>
      <c r="AQ63" s="1589"/>
      <c r="AR63" s="1591"/>
      <c r="AS63" s="1592"/>
      <c r="AT63" s="1592"/>
      <c r="AU63" s="1592"/>
      <c r="AV63" s="1593"/>
      <c r="AW63" s="1594"/>
      <c r="AX63" s="1595"/>
      <c r="AY63" s="1589"/>
      <c r="AZ63" s="1583"/>
      <c r="BA63" s="1584"/>
      <c r="BB63" s="1584"/>
      <c r="BC63" s="1584"/>
      <c r="BD63" s="1585"/>
      <c r="BE63" s="1586"/>
      <c r="BF63" s="1587"/>
      <c r="BG63" s="1596"/>
    </row>
    <row r="64" spans="1:59" ht="16" thickTop="1" x14ac:dyDescent="0.35">
      <c r="N64" s="884"/>
      <c r="S64" s="80"/>
      <c r="AZ64" s="42"/>
      <c r="BA64" s="42"/>
      <c r="BB64" s="42"/>
      <c r="BC64" s="42"/>
      <c r="BD64" s="42"/>
      <c r="BE64" s="42"/>
      <c r="BF64" s="42"/>
      <c r="BG64" s="42"/>
    </row>
    <row r="65" spans="1:59" x14ac:dyDescent="0.35">
      <c r="A65" s="2781" t="s">
        <v>716</v>
      </c>
      <c r="B65" s="2781"/>
      <c r="C65" s="2781"/>
      <c r="N65" s="884"/>
      <c r="S65" s="80"/>
      <c r="AZ65" s="42"/>
      <c r="BA65" s="42"/>
      <c r="BB65" s="42"/>
      <c r="BC65" s="42"/>
      <c r="BD65" s="42"/>
      <c r="BE65" s="42"/>
      <c r="BF65" s="42"/>
      <c r="BG65" s="42"/>
    </row>
    <row r="66" spans="1:59" x14ac:dyDescent="0.35">
      <c r="A66" s="2781" t="s">
        <v>1522</v>
      </c>
      <c r="B66" s="2781"/>
      <c r="C66" s="2781"/>
      <c r="N66" s="884"/>
      <c r="S66" s="80"/>
      <c r="AZ66" s="42"/>
      <c r="BA66" s="42"/>
      <c r="BB66" s="42"/>
      <c r="BC66" s="42"/>
      <c r="BD66" s="42"/>
      <c r="BE66" s="42"/>
      <c r="BF66" s="42"/>
      <c r="BG66" s="42"/>
    </row>
    <row r="67" spans="1:59" ht="24" customHeight="1" x14ac:dyDescent="0.35">
      <c r="A67" s="2781" t="s">
        <v>717</v>
      </c>
      <c r="B67" s="2781"/>
      <c r="C67" s="2781"/>
      <c r="N67" s="884"/>
      <c r="S67" s="80"/>
      <c r="AZ67" s="42"/>
      <c r="BA67" s="42"/>
      <c r="BB67" s="42"/>
      <c r="BC67" s="42"/>
      <c r="BD67" s="42"/>
      <c r="BE67" s="42"/>
      <c r="BF67" s="42"/>
      <c r="BG67" s="42"/>
    </row>
    <row r="68" spans="1:59" x14ac:dyDescent="0.35">
      <c r="A68" s="2807" t="s">
        <v>1900</v>
      </c>
      <c r="B68" s="2807"/>
      <c r="C68" s="2807"/>
      <c r="I68" s="80"/>
      <c r="AZ68" s="42"/>
      <c r="BA68" s="42"/>
      <c r="BB68" s="42"/>
      <c r="BC68" s="42"/>
      <c r="BD68" s="42"/>
      <c r="BE68" s="42"/>
      <c r="BF68" s="42"/>
      <c r="BG68" s="42"/>
    </row>
    <row r="69" spans="1:59" ht="15.75" customHeight="1" x14ac:dyDescent="0.35">
      <c r="H69" s="884"/>
      <c r="K69" s="80"/>
      <c r="M69" s="80"/>
      <c r="Q69" s="1413"/>
      <c r="R69" s="884"/>
      <c r="S69" s="1413"/>
    </row>
    <row r="70" spans="1:59" x14ac:dyDescent="0.35">
      <c r="S70" s="80"/>
    </row>
    <row r="71" spans="1:59" x14ac:dyDescent="0.35">
      <c r="A71" s="2807"/>
      <c r="B71" s="2807"/>
      <c r="C71" s="2807"/>
    </row>
  </sheetData>
  <sheetProtection algorithmName="SHA-512" hashValue="LaYa6zJ2Dd6JKF5xHvWVQ1v/ghce9NYlrLQ59KScQr/WrP0ovMcqjn0yIUqzOoUxC2ESBWKv+CbpVcKwLHmBug==" saltValue="HbXAsPHYuybwO/55CdofiA==" spinCount="100000" sheet="1" formatCells="0" formatColumns="0" formatRows="0" insertColumns="0" insertRows="0" insertHyperlinks="0" deleteColumns="0" deleteRows="0" sort="0" autoFilter="0" pivotTables="0"/>
  <mergeCells count="29">
    <mergeCell ref="A66:C66"/>
    <mergeCell ref="A67:C67"/>
    <mergeCell ref="A68:C68"/>
    <mergeCell ref="A71:C71"/>
    <mergeCell ref="A28:C28"/>
    <mergeCell ref="A32:C32"/>
    <mergeCell ref="A48:C48"/>
    <mergeCell ref="A52:C52"/>
    <mergeCell ref="A56:C56"/>
    <mergeCell ref="A60:C60"/>
    <mergeCell ref="A65:C65"/>
    <mergeCell ref="A44:C44"/>
    <mergeCell ref="A36:C36"/>
    <mergeCell ref="A40:C40"/>
    <mergeCell ref="AB9:AI9"/>
    <mergeCell ref="AJ9:AQ9"/>
    <mergeCell ref="AR9:AY9"/>
    <mergeCell ref="AZ9:BG9"/>
    <mergeCell ref="A11:C11"/>
    <mergeCell ref="A12:C12"/>
    <mergeCell ref="T9:AA9"/>
    <mergeCell ref="A16:C16"/>
    <mergeCell ref="A20:C20"/>
    <mergeCell ref="A24:C24"/>
    <mergeCell ref="A1:C4"/>
    <mergeCell ref="A7:C7"/>
    <mergeCell ref="A9:C9"/>
    <mergeCell ref="D9:K9"/>
    <mergeCell ref="L9:S9"/>
  </mergeCells>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74D814-47C4-4C41-9369-855D468C387D}">
  <sheetPr>
    <tabColor theme="7" tint="0.39997558519241921"/>
    <pageSetUpPr autoPageBreaks="0"/>
  </sheetPr>
  <dimension ref="A1:BQ39"/>
  <sheetViews>
    <sheetView showGridLines="0" zoomScale="90" zoomScaleNormal="90" workbookViewId="0">
      <pane xSplit="3" topLeftCell="D1" activePane="topRight" state="frozen"/>
      <selection activeCell="K16" sqref="K16"/>
      <selection pane="topRight" activeCell="D6" sqref="D6"/>
    </sheetView>
  </sheetViews>
  <sheetFormatPr baseColWidth="10" defaultColWidth="11" defaultRowHeight="15.5" x14ac:dyDescent="0.35"/>
  <cols>
    <col min="1" max="1" width="18.58203125" style="255" customWidth="1"/>
    <col min="2" max="2" width="50.58203125" customWidth="1"/>
    <col min="3" max="3" width="35.58203125" customWidth="1"/>
    <col min="4" max="51" width="15.58203125" customWidth="1"/>
    <col min="52" max="53" width="15.58203125" style="1" customWidth="1"/>
    <col min="54" max="54" width="13.08203125" style="1" customWidth="1"/>
    <col min="55" max="55" width="13.5" style="1" customWidth="1"/>
    <col min="56" max="56" width="11" style="1"/>
    <col min="57" max="57" width="14.33203125" style="1" customWidth="1"/>
    <col min="58" max="58" width="13.5" style="1" customWidth="1"/>
    <col min="59" max="59" width="14" style="1" customWidth="1"/>
    <col min="60" max="69" width="11" style="1"/>
  </cols>
  <sheetData>
    <row r="1" spans="1:19" s="5" customFormat="1" ht="15.65" customHeight="1" x14ac:dyDescent="0.35">
      <c r="A1" s="2635" t="s">
        <v>398</v>
      </c>
      <c r="B1" s="2635"/>
      <c r="C1" s="2635"/>
    </row>
    <row r="2" spans="1:19" s="5" customFormat="1" ht="15.65" customHeight="1" x14ac:dyDescent="0.35">
      <c r="A2" s="2635"/>
      <c r="B2" s="2635"/>
      <c r="C2" s="2635"/>
    </row>
    <row r="3" spans="1:19" s="5" customFormat="1" ht="15.65" customHeight="1" x14ac:dyDescent="0.35">
      <c r="A3" s="2635"/>
      <c r="B3" s="2635"/>
      <c r="C3" s="2635"/>
    </row>
    <row r="4" spans="1:19" s="5" customFormat="1" ht="15.65" customHeight="1" x14ac:dyDescent="0.35">
      <c r="A4" s="2635"/>
      <c r="B4" s="2635"/>
      <c r="C4" s="2635"/>
    </row>
    <row r="5" spans="1:19" s="5" customFormat="1" ht="15.65" customHeight="1" x14ac:dyDescent="0.35"/>
    <row r="6" spans="1:19" s="5" customFormat="1" ht="15.65" customHeight="1" x14ac:dyDescent="0.35"/>
    <row r="7" spans="1:19" s="5" customFormat="1" ht="31.5" customHeight="1" x14ac:dyDescent="0.35">
      <c r="A7" s="2687" t="s">
        <v>718</v>
      </c>
      <c r="B7" s="2687"/>
      <c r="C7" s="2687"/>
      <c r="E7" s="2808"/>
      <c r="F7" s="2808"/>
      <c r="G7" s="2808"/>
      <c r="M7" s="2808"/>
      <c r="N7" s="2808"/>
      <c r="O7" s="2808"/>
    </row>
    <row r="8" spans="1:19" s="5" customFormat="1" ht="15.65" customHeight="1" thickBot="1" x14ac:dyDescent="0.4">
      <c r="A8" s="45"/>
      <c r="B8" s="45"/>
      <c r="C8" s="45"/>
    </row>
    <row r="9" spans="1:19" ht="30" customHeight="1" thickTop="1" x14ac:dyDescent="0.35">
      <c r="A9" s="2688" t="s">
        <v>400</v>
      </c>
      <c r="B9" s="2690"/>
      <c r="C9" s="2690"/>
      <c r="D9" s="2771">
        <v>2024</v>
      </c>
      <c r="E9" s="2690"/>
      <c r="F9" s="2690"/>
      <c r="G9" s="2690"/>
      <c r="H9" s="2690"/>
      <c r="I9" s="2690"/>
      <c r="J9" s="2690"/>
      <c r="K9" s="2741"/>
      <c r="L9" s="2771">
        <v>2023</v>
      </c>
      <c r="M9" s="2690"/>
      <c r="N9" s="2690"/>
      <c r="O9" s="2690"/>
      <c r="P9" s="2690"/>
      <c r="Q9" s="2690"/>
      <c r="R9" s="2690"/>
      <c r="S9" s="2741"/>
    </row>
    <row r="10" spans="1:19" ht="40" customHeight="1" x14ac:dyDescent="0.35">
      <c r="A10" s="63" t="s">
        <v>401</v>
      </c>
      <c r="B10" s="273" t="s">
        <v>402</v>
      </c>
      <c r="C10" s="273" t="s">
        <v>403</v>
      </c>
      <c r="D10" s="2049" t="s">
        <v>689</v>
      </c>
      <c r="E10" s="213" t="s">
        <v>405</v>
      </c>
      <c r="F10" s="213" t="s">
        <v>719</v>
      </c>
      <c r="G10" s="213" t="s">
        <v>720</v>
      </c>
      <c r="H10" s="267" t="s">
        <v>461</v>
      </c>
      <c r="I10" s="215" t="s">
        <v>370</v>
      </c>
      <c r="J10" s="216" t="s">
        <v>371</v>
      </c>
      <c r="K10" s="217" t="s">
        <v>372</v>
      </c>
      <c r="L10" s="2049" t="s">
        <v>689</v>
      </c>
      <c r="M10" s="213" t="s">
        <v>405</v>
      </c>
      <c r="N10" s="213" t="s">
        <v>719</v>
      </c>
      <c r="O10" s="213" t="s">
        <v>720</v>
      </c>
      <c r="P10" s="267" t="s">
        <v>461</v>
      </c>
      <c r="Q10" s="215" t="s">
        <v>370</v>
      </c>
      <c r="R10" s="216" t="s">
        <v>371</v>
      </c>
      <c r="S10" s="217" t="s">
        <v>372</v>
      </c>
    </row>
    <row r="11" spans="1:19" ht="27" customHeight="1" x14ac:dyDescent="0.35">
      <c r="A11" s="2773" t="s">
        <v>721</v>
      </c>
      <c r="B11" s="2774"/>
      <c r="C11" s="2774"/>
      <c r="D11" s="858"/>
      <c r="E11" s="627"/>
      <c r="F11" s="627"/>
      <c r="G11" s="627"/>
      <c r="H11" s="632"/>
      <c r="I11" s="626"/>
      <c r="J11" s="628"/>
      <c r="K11" s="631"/>
      <c r="L11" s="858"/>
      <c r="M11" s="627"/>
      <c r="N11" s="627"/>
      <c r="O11" s="627"/>
      <c r="P11" s="632"/>
      <c r="Q11" s="626"/>
      <c r="R11" s="628"/>
      <c r="S11" s="631"/>
    </row>
    <row r="12" spans="1:19" ht="24" customHeight="1" x14ac:dyDescent="0.35">
      <c r="A12" s="2770" t="s">
        <v>354</v>
      </c>
      <c r="B12" s="2770"/>
      <c r="C12" s="2770"/>
      <c r="D12" s="859"/>
      <c r="E12" s="93"/>
      <c r="F12" s="93"/>
      <c r="G12" s="93"/>
      <c r="H12" s="640"/>
      <c r="I12" s="92"/>
      <c r="J12" s="94"/>
      <c r="K12" s="102"/>
      <c r="L12" s="859"/>
      <c r="M12" s="93"/>
      <c r="N12" s="93"/>
      <c r="O12" s="93"/>
      <c r="P12" s="640"/>
      <c r="Q12" s="92"/>
      <c r="R12" s="94"/>
      <c r="S12" s="102"/>
    </row>
    <row r="13" spans="1:19" ht="31.5" customHeight="1" x14ac:dyDescent="0.35">
      <c r="A13" s="252" t="s">
        <v>353</v>
      </c>
      <c r="B13" s="10" t="s">
        <v>722</v>
      </c>
      <c r="C13" s="19" t="s">
        <v>723</v>
      </c>
      <c r="D13" s="1902"/>
      <c r="E13" s="854">
        <v>0</v>
      </c>
      <c r="F13" s="1894"/>
      <c r="G13" s="1894"/>
      <c r="H13" s="1685">
        <v>0</v>
      </c>
      <c r="I13" s="1686">
        <v>0</v>
      </c>
      <c r="J13" s="1898"/>
      <c r="K13" s="1903">
        <v>0</v>
      </c>
      <c r="L13" s="1902"/>
      <c r="M13" s="854">
        <v>0</v>
      </c>
      <c r="N13" s="1894"/>
      <c r="O13" s="1894"/>
      <c r="P13" s="1685">
        <v>0</v>
      </c>
      <c r="Q13" s="1686">
        <v>0</v>
      </c>
      <c r="R13" s="1898"/>
      <c r="S13" s="1903">
        <v>0</v>
      </c>
    </row>
    <row r="14" spans="1:19" x14ac:dyDescent="0.35">
      <c r="A14" s="252" t="s">
        <v>353</v>
      </c>
      <c r="B14" s="10" t="s">
        <v>724</v>
      </c>
      <c r="C14" s="19" t="s">
        <v>723</v>
      </c>
      <c r="D14" s="1902"/>
      <c r="E14" s="854">
        <v>0</v>
      </c>
      <c r="F14" s="1894"/>
      <c r="G14" s="1894"/>
      <c r="H14" s="1685">
        <v>0</v>
      </c>
      <c r="I14" s="1686">
        <v>0</v>
      </c>
      <c r="J14" s="1898"/>
      <c r="K14" s="1903">
        <v>0</v>
      </c>
      <c r="L14" s="1902"/>
      <c r="M14" s="854">
        <v>0</v>
      </c>
      <c r="N14" s="1894"/>
      <c r="O14" s="1894"/>
      <c r="P14" s="1685">
        <v>0</v>
      </c>
      <c r="Q14" s="1686">
        <v>0</v>
      </c>
      <c r="R14" s="1898"/>
      <c r="S14" s="1903">
        <v>0</v>
      </c>
    </row>
    <row r="15" spans="1:19" x14ac:dyDescent="0.35">
      <c r="A15" s="252" t="s">
        <v>353</v>
      </c>
      <c r="B15" s="10" t="s">
        <v>725</v>
      </c>
      <c r="C15" s="10" t="s">
        <v>726</v>
      </c>
      <c r="D15" s="1904"/>
      <c r="E15" s="854">
        <v>0</v>
      </c>
      <c r="F15" s="1895"/>
      <c r="G15" s="1895"/>
      <c r="H15" s="1687">
        <v>0</v>
      </c>
      <c r="I15" s="1688">
        <v>0</v>
      </c>
      <c r="J15" s="1899"/>
      <c r="K15" s="1905">
        <v>0</v>
      </c>
      <c r="L15" s="1904"/>
      <c r="M15" s="854">
        <v>0</v>
      </c>
      <c r="N15" s="1895"/>
      <c r="O15" s="1895"/>
      <c r="P15" s="1687">
        <v>0</v>
      </c>
      <c r="Q15" s="1688">
        <v>0</v>
      </c>
      <c r="R15" s="1899"/>
      <c r="S15" s="1905">
        <v>0</v>
      </c>
    </row>
    <row r="16" spans="1:19" ht="46.5" x14ac:dyDescent="0.35">
      <c r="A16" s="252" t="s">
        <v>353</v>
      </c>
      <c r="B16" s="10" t="s">
        <v>727</v>
      </c>
      <c r="C16" s="10" t="s">
        <v>726</v>
      </c>
      <c r="D16" s="1906"/>
      <c r="E16" s="854">
        <v>0</v>
      </c>
      <c r="F16" s="1896"/>
      <c r="G16" s="1896"/>
      <c r="H16" s="1627">
        <v>0</v>
      </c>
      <c r="I16" s="1689">
        <v>0</v>
      </c>
      <c r="J16" s="1900"/>
      <c r="K16" s="897">
        <v>0</v>
      </c>
      <c r="L16" s="1906"/>
      <c r="M16" s="854">
        <v>0</v>
      </c>
      <c r="N16" s="1896"/>
      <c r="O16" s="1896"/>
      <c r="P16" s="1627">
        <v>0</v>
      </c>
      <c r="Q16" s="1689">
        <v>0</v>
      </c>
      <c r="R16" s="1900"/>
      <c r="S16" s="897">
        <v>0</v>
      </c>
    </row>
    <row r="17" spans="1:69" ht="16" thickBot="1" x14ac:dyDescent="0.4">
      <c r="A17" s="625" t="s">
        <v>353</v>
      </c>
      <c r="B17" s="90" t="s">
        <v>728</v>
      </c>
      <c r="C17" s="841" t="s">
        <v>723</v>
      </c>
      <c r="D17" s="1907"/>
      <c r="E17" s="1690">
        <v>0</v>
      </c>
      <c r="F17" s="1897"/>
      <c r="G17" s="1897"/>
      <c r="H17" s="1691">
        <v>0</v>
      </c>
      <c r="I17" s="1692">
        <v>0</v>
      </c>
      <c r="J17" s="1901"/>
      <c r="K17" s="1908">
        <v>0</v>
      </c>
      <c r="L17" s="1907"/>
      <c r="M17" s="1690">
        <v>0</v>
      </c>
      <c r="N17" s="1897"/>
      <c r="O17" s="1897"/>
      <c r="P17" s="1691">
        <v>0</v>
      </c>
      <c r="Q17" s="1692">
        <v>0</v>
      </c>
      <c r="R17" s="1901"/>
      <c r="S17" s="1908">
        <v>0</v>
      </c>
    </row>
    <row r="18" spans="1:69" ht="16" thickTop="1" x14ac:dyDescent="0.35"/>
    <row r="19" spans="1:69" ht="17.5" x14ac:dyDescent="0.35">
      <c r="A19" s="2851" t="s">
        <v>1962</v>
      </c>
      <c r="B19" s="2851"/>
      <c r="C19" s="2851"/>
    </row>
    <row r="20" spans="1:69" ht="16" thickBot="1" x14ac:dyDescent="0.4"/>
    <row r="21" spans="1:69" ht="30" customHeight="1" thickTop="1" x14ac:dyDescent="0.35">
      <c r="A21" s="2688" t="s">
        <v>400</v>
      </c>
      <c r="B21" s="2690"/>
      <c r="C21" s="2690"/>
      <c r="D21" s="2771">
        <v>2024</v>
      </c>
      <c r="E21" s="2690"/>
      <c r="F21" s="2690"/>
      <c r="G21" s="2690"/>
      <c r="H21" s="2690"/>
      <c r="I21" s="2690"/>
      <c r="J21" s="2690"/>
      <c r="K21" s="2741"/>
      <c r="L21" s="2771">
        <v>2023</v>
      </c>
      <c r="M21" s="2690"/>
      <c r="N21" s="2690"/>
      <c r="O21" s="2690"/>
      <c r="P21" s="2690"/>
      <c r="Q21" s="2690"/>
      <c r="R21" s="2690"/>
      <c r="S21" s="2741"/>
    </row>
    <row r="22" spans="1:69" ht="40" customHeight="1" x14ac:dyDescent="0.35">
      <c r="A22" s="63" t="s">
        <v>401</v>
      </c>
      <c r="B22" s="273" t="s">
        <v>402</v>
      </c>
      <c r="C22" s="273" t="s">
        <v>403</v>
      </c>
      <c r="D22" s="212" t="s">
        <v>404</v>
      </c>
      <c r="E22" s="213" t="s">
        <v>405</v>
      </c>
      <c r="F22" s="213" t="s">
        <v>1290</v>
      </c>
      <c r="G22" s="213" t="s">
        <v>1705</v>
      </c>
      <c r="H22" s="267" t="s">
        <v>461</v>
      </c>
      <c r="I22" s="215" t="s">
        <v>370</v>
      </c>
      <c r="J22" s="216" t="s">
        <v>371</v>
      </c>
      <c r="K22" s="217" t="s">
        <v>372</v>
      </c>
      <c r="L22" s="212" t="s">
        <v>404</v>
      </c>
      <c r="M22" s="213" t="s">
        <v>405</v>
      </c>
      <c r="N22" s="2848" t="s">
        <v>729</v>
      </c>
      <c r="O22" s="2849"/>
      <c r="P22" s="2850"/>
      <c r="Q22" s="215" t="s">
        <v>370</v>
      </c>
      <c r="R22" s="216" t="s">
        <v>371</v>
      </c>
      <c r="S22" s="217" t="s">
        <v>372</v>
      </c>
    </row>
    <row r="23" spans="1:69" ht="27" customHeight="1" x14ac:dyDescent="0.35">
      <c r="A23" s="2773" t="s">
        <v>730</v>
      </c>
      <c r="B23" s="2774"/>
      <c r="C23" s="2774"/>
      <c r="D23" s="630"/>
      <c r="E23" s="627"/>
      <c r="F23" s="627"/>
      <c r="G23" s="627"/>
      <c r="H23" s="893"/>
      <c r="I23" s="626"/>
      <c r="J23" s="628"/>
      <c r="K23" s="631"/>
      <c r="L23" s="630"/>
      <c r="M23" s="627"/>
      <c r="N23" s="893"/>
      <c r="O23" s="893"/>
      <c r="P23" s="893"/>
      <c r="Q23" s="626"/>
      <c r="R23" s="628"/>
      <c r="S23" s="631"/>
    </row>
    <row r="24" spans="1:69" ht="24" customHeight="1" x14ac:dyDescent="0.35">
      <c r="A24" s="2770" t="s">
        <v>1893</v>
      </c>
      <c r="B24" s="2770"/>
      <c r="C24" s="2770"/>
      <c r="D24" s="95"/>
      <c r="E24" s="93"/>
      <c r="F24" s="93"/>
      <c r="G24" s="93"/>
      <c r="H24" s="894"/>
      <c r="I24" s="92"/>
      <c r="J24" s="94"/>
      <c r="K24" s="102"/>
      <c r="L24" s="95"/>
      <c r="M24" s="93"/>
      <c r="N24" s="894"/>
      <c r="O24" s="894"/>
      <c r="P24" s="894"/>
      <c r="Q24" s="92"/>
      <c r="R24" s="94"/>
      <c r="S24" s="102"/>
    </row>
    <row r="25" spans="1:69" s="255" customFormat="1" x14ac:dyDescent="0.35">
      <c r="A25" s="895"/>
      <c r="B25" s="5" t="s">
        <v>1894</v>
      </c>
      <c r="C25" s="61" t="s">
        <v>731</v>
      </c>
      <c r="D25" s="2508">
        <v>0</v>
      </c>
      <c r="E25" s="381">
        <v>18</v>
      </c>
      <c r="F25" s="381">
        <v>2</v>
      </c>
      <c r="G25" s="381">
        <v>2</v>
      </c>
      <c r="H25" s="2225">
        <v>1</v>
      </c>
      <c r="I25" s="1689">
        <v>23</v>
      </c>
      <c r="J25" s="1900"/>
      <c r="K25" s="897">
        <v>23</v>
      </c>
      <c r="L25" s="896"/>
      <c r="M25" s="381">
        <v>6</v>
      </c>
      <c r="N25" s="2845">
        <v>2</v>
      </c>
      <c r="O25" s="2846"/>
      <c r="P25" s="2847"/>
      <c r="Q25" s="1683">
        <v>8</v>
      </c>
      <c r="R25" s="1900"/>
      <c r="S25" s="897">
        <v>8</v>
      </c>
      <c r="AZ25" s="11"/>
      <c r="BA25" s="11"/>
      <c r="BB25" s="11"/>
      <c r="BC25" s="11"/>
      <c r="BD25" s="11"/>
      <c r="BE25" s="11"/>
      <c r="BF25" s="11"/>
      <c r="BG25" s="11"/>
      <c r="BH25" s="11"/>
      <c r="BI25" s="11"/>
      <c r="BJ25" s="11"/>
      <c r="BK25" s="11"/>
      <c r="BL25" s="11"/>
      <c r="BM25" s="11"/>
      <c r="BN25" s="11"/>
      <c r="BO25" s="11"/>
      <c r="BP25" s="11"/>
      <c r="BQ25" s="11"/>
    </row>
    <row r="26" spans="1:69" s="255" customFormat="1" ht="15.75" customHeight="1" x14ac:dyDescent="0.35">
      <c r="A26" s="895"/>
      <c r="B26" s="5" t="s">
        <v>732</v>
      </c>
      <c r="C26" s="61" t="s">
        <v>731</v>
      </c>
      <c r="D26" s="2508">
        <v>0</v>
      </c>
      <c r="E26" s="381">
        <v>66</v>
      </c>
      <c r="F26" s="381">
        <v>20</v>
      </c>
      <c r="G26" s="381">
        <v>3</v>
      </c>
      <c r="H26" s="2225">
        <v>1</v>
      </c>
      <c r="I26" s="1689">
        <v>90</v>
      </c>
      <c r="J26" s="1900"/>
      <c r="K26" s="897">
        <v>90</v>
      </c>
      <c r="L26" s="896"/>
      <c r="M26" s="381">
        <v>84</v>
      </c>
      <c r="N26" s="2845">
        <v>41</v>
      </c>
      <c r="O26" s="2846"/>
      <c r="P26" s="2847"/>
      <c r="Q26" s="1683">
        <v>125</v>
      </c>
      <c r="R26" s="1900"/>
      <c r="S26" s="897">
        <v>125</v>
      </c>
      <c r="AZ26" s="11"/>
      <c r="BA26" s="11"/>
      <c r="BB26" s="11"/>
      <c r="BC26" s="11"/>
      <c r="BD26" s="11"/>
      <c r="BE26" s="11"/>
      <c r="BF26" s="11"/>
      <c r="BG26" s="11"/>
      <c r="BH26" s="11"/>
      <c r="BI26" s="11"/>
      <c r="BJ26" s="11"/>
      <c r="BK26" s="11"/>
      <c r="BL26" s="11"/>
      <c r="BM26" s="11"/>
      <c r="BN26" s="11"/>
      <c r="BO26" s="11"/>
      <c r="BP26" s="11"/>
      <c r="BQ26" s="11"/>
    </row>
    <row r="27" spans="1:69" s="255" customFormat="1" x14ac:dyDescent="0.35">
      <c r="A27" s="895"/>
      <c r="B27" s="5" t="s">
        <v>733</v>
      </c>
      <c r="C27" s="61" t="s">
        <v>731</v>
      </c>
      <c r="D27" s="2508">
        <v>1</v>
      </c>
      <c r="E27" s="381">
        <v>61</v>
      </c>
      <c r="F27" s="381">
        <v>5</v>
      </c>
      <c r="G27" s="381">
        <v>0</v>
      </c>
      <c r="H27" s="2225">
        <v>0</v>
      </c>
      <c r="I27" s="1689">
        <v>67</v>
      </c>
      <c r="J27" s="1900"/>
      <c r="K27" s="897">
        <v>67</v>
      </c>
      <c r="L27" s="896"/>
      <c r="M27" s="381">
        <v>25</v>
      </c>
      <c r="N27" s="2845">
        <v>11</v>
      </c>
      <c r="O27" s="2846"/>
      <c r="P27" s="2847"/>
      <c r="Q27" s="1683">
        <v>36</v>
      </c>
      <c r="R27" s="1900"/>
      <c r="S27" s="897">
        <v>36</v>
      </c>
      <c r="AZ27" s="11"/>
      <c r="BA27" s="11"/>
      <c r="BB27" s="11"/>
      <c r="BC27" s="11"/>
      <c r="BD27" s="11"/>
      <c r="BE27" s="11"/>
      <c r="BF27" s="11"/>
      <c r="BG27" s="11"/>
      <c r="BH27" s="11"/>
      <c r="BI27" s="11"/>
      <c r="BJ27" s="11"/>
      <c r="BK27" s="11"/>
      <c r="BL27" s="11"/>
      <c r="BM27" s="11"/>
      <c r="BN27" s="11"/>
      <c r="BO27" s="11"/>
      <c r="BP27" s="11"/>
      <c r="BQ27" s="11"/>
    </row>
    <row r="28" spans="1:69" s="255" customFormat="1" x14ac:dyDescent="0.35">
      <c r="A28" s="895"/>
      <c r="B28" s="5" t="s">
        <v>734</v>
      </c>
      <c r="C28" s="61" t="s">
        <v>731</v>
      </c>
      <c r="D28" s="2508">
        <v>0</v>
      </c>
      <c r="E28" s="381">
        <v>3</v>
      </c>
      <c r="F28" s="381">
        <v>1</v>
      </c>
      <c r="G28" s="381">
        <v>0</v>
      </c>
      <c r="H28" s="2225">
        <v>0</v>
      </c>
      <c r="I28" s="1689">
        <v>4</v>
      </c>
      <c r="J28" s="1900"/>
      <c r="K28" s="897">
        <v>4</v>
      </c>
      <c r="L28" s="896"/>
      <c r="M28" s="381">
        <v>0</v>
      </c>
      <c r="N28" s="2845">
        <v>3</v>
      </c>
      <c r="O28" s="2846"/>
      <c r="P28" s="2847"/>
      <c r="Q28" s="1683">
        <v>3</v>
      </c>
      <c r="R28" s="1900"/>
      <c r="S28" s="897">
        <v>3</v>
      </c>
      <c r="AZ28" s="11"/>
      <c r="BA28" s="11"/>
      <c r="BB28" s="11"/>
      <c r="BC28" s="11"/>
      <c r="BD28" s="11"/>
      <c r="BE28" s="11"/>
      <c r="BF28" s="11"/>
      <c r="BG28" s="11"/>
      <c r="BH28" s="11"/>
      <c r="BI28" s="11"/>
      <c r="BJ28" s="11"/>
      <c r="BK28" s="11"/>
      <c r="BL28" s="11"/>
      <c r="BM28" s="11"/>
      <c r="BN28" s="11"/>
      <c r="BO28" s="11"/>
      <c r="BP28" s="11"/>
      <c r="BQ28" s="11"/>
    </row>
    <row r="29" spans="1:69" s="255" customFormat="1" x14ac:dyDescent="0.35">
      <c r="A29" s="895"/>
      <c r="B29" s="5" t="s">
        <v>735</v>
      </c>
      <c r="C29" s="61" t="s">
        <v>731</v>
      </c>
      <c r="D29" s="2508">
        <v>2</v>
      </c>
      <c r="E29" s="381">
        <v>6</v>
      </c>
      <c r="F29" s="381">
        <v>1</v>
      </c>
      <c r="G29" s="381">
        <v>0</v>
      </c>
      <c r="H29" s="2225">
        <v>1</v>
      </c>
      <c r="I29" s="1689">
        <v>10</v>
      </c>
      <c r="J29" s="1900"/>
      <c r="K29" s="897">
        <v>10</v>
      </c>
      <c r="L29" s="896"/>
      <c r="M29" s="381">
        <v>4</v>
      </c>
      <c r="N29" s="2845">
        <v>3</v>
      </c>
      <c r="O29" s="2846"/>
      <c r="P29" s="2847"/>
      <c r="Q29" s="1683">
        <v>7</v>
      </c>
      <c r="R29" s="1900"/>
      <c r="S29" s="897">
        <v>7</v>
      </c>
      <c r="AZ29" s="11"/>
      <c r="BA29" s="11"/>
      <c r="BB29" s="11"/>
      <c r="BC29" s="11"/>
      <c r="BD29" s="11"/>
      <c r="BE29" s="11"/>
      <c r="BF29" s="11"/>
      <c r="BG29" s="11"/>
      <c r="BH29" s="11"/>
      <c r="BI29" s="11"/>
      <c r="BJ29" s="11"/>
      <c r="BK29" s="11"/>
      <c r="BL29" s="11"/>
      <c r="BM29" s="11"/>
      <c r="BN29" s="11"/>
      <c r="BO29" s="11"/>
      <c r="BP29" s="11"/>
      <c r="BQ29" s="11"/>
    </row>
    <row r="30" spans="1:69" s="255" customFormat="1" ht="16" thickBot="1" x14ac:dyDescent="0.4">
      <c r="A30" s="1600"/>
      <c r="B30" s="1411" t="s">
        <v>736</v>
      </c>
      <c r="C30" s="1601" t="s">
        <v>731</v>
      </c>
      <c r="D30" s="2509">
        <v>3</v>
      </c>
      <c r="E30" s="1602">
        <v>154</v>
      </c>
      <c r="F30" s="1602">
        <v>29</v>
      </c>
      <c r="G30" s="1602">
        <v>5</v>
      </c>
      <c r="H30" s="2224">
        <v>3</v>
      </c>
      <c r="I30" s="2510">
        <v>194</v>
      </c>
      <c r="J30" s="1909"/>
      <c r="K30" s="1603">
        <v>194</v>
      </c>
      <c r="L30" s="1599"/>
      <c r="M30" s="1602">
        <v>119</v>
      </c>
      <c r="N30" s="2853">
        <v>60</v>
      </c>
      <c r="O30" s="2854"/>
      <c r="P30" s="2855"/>
      <c r="Q30" s="1684">
        <v>179</v>
      </c>
      <c r="R30" s="1909"/>
      <c r="S30" s="1603">
        <v>179</v>
      </c>
      <c r="AZ30" s="11"/>
      <c r="BA30" s="11"/>
      <c r="BB30" s="11"/>
      <c r="BC30" s="11"/>
      <c r="BD30" s="11"/>
      <c r="BE30" s="11"/>
      <c r="BF30" s="11"/>
      <c r="BG30" s="11"/>
      <c r="BH30" s="11"/>
      <c r="BI30" s="11"/>
      <c r="BJ30" s="11"/>
      <c r="BK30" s="11"/>
      <c r="BL30" s="11"/>
      <c r="BM30" s="11"/>
      <c r="BN30" s="11"/>
      <c r="BO30" s="11"/>
      <c r="BP30" s="11"/>
      <c r="BQ30" s="11"/>
    </row>
    <row r="31" spans="1:69" ht="15.75" customHeight="1" thickTop="1" x14ac:dyDescent="0.35"/>
    <row r="32" spans="1:69" s="1845" customFormat="1" ht="72.650000000000006" customHeight="1" x14ac:dyDescent="0.35">
      <c r="A32" s="2781" t="s">
        <v>1528</v>
      </c>
      <c r="B32" s="2781"/>
      <c r="C32" s="2781"/>
      <c r="E32"/>
      <c r="I32" s="2511"/>
      <c r="M32"/>
      <c r="AW32" s="559"/>
      <c r="AX32" s="559"/>
      <c r="AY32" s="559"/>
      <c r="AZ32" s="559"/>
      <c r="BA32" s="559"/>
      <c r="BB32" s="559"/>
      <c r="BC32" s="559"/>
      <c r="BD32" s="559"/>
      <c r="BE32" s="559"/>
      <c r="BF32" s="559"/>
      <c r="BG32" s="559"/>
      <c r="BH32" s="559"/>
      <c r="BI32" s="559"/>
      <c r="BJ32" s="559"/>
      <c r="BK32" s="559"/>
      <c r="BL32" s="559"/>
      <c r="BM32" s="559"/>
      <c r="BN32" s="559"/>
    </row>
    <row r="33" spans="1:69" s="840" customFormat="1" ht="100" customHeight="1" x14ac:dyDescent="0.35">
      <c r="A33" s="2781" t="s">
        <v>1892</v>
      </c>
      <c r="B33" s="2781"/>
      <c r="C33" s="2781"/>
      <c r="I33" s="2511"/>
      <c r="AW33" s="18"/>
      <c r="AX33" s="18"/>
      <c r="AY33" s="18"/>
      <c r="AZ33" s="18"/>
      <c r="BA33" s="18"/>
      <c r="BB33" s="18"/>
      <c r="BC33" s="18"/>
      <c r="BD33" s="18"/>
      <c r="BE33" s="18"/>
      <c r="BF33" s="18"/>
      <c r="BG33" s="18"/>
      <c r="BH33" s="18"/>
      <c r="BI33" s="18"/>
      <c r="BJ33" s="18"/>
      <c r="BK33" s="18"/>
      <c r="BL33" s="18"/>
      <c r="BM33" s="18"/>
      <c r="BN33" s="18"/>
    </row>
    <row r="34" spans="1:69" x14ac:dyDescent="0.35">
      <c r="A34" s="259"/>
      <c r="B34" s="259"/>
      <c r="C34" s="259"/>
      <c r="I34" s="2511"/>
      <c r="AW34" s="1"/>
      <c r="AX34" s="1"/>
      <c r="AY34" s="1"/>
      <c r="BO34"/>
      <c r="BP34"/>
      <c r="BQ34"/>
    </row>
    <row r="35" spans="1:69" x14ac:dyDescent="0.35">
      <c r="A35" s="259"/>
      <c r="B35" s="259"/>
      <c r="C35" s="259"/>
      <c r="I35" s="2511"/>
      <c r="AW35" s="1"/>
      <c r="AX35" s="1"/>
      <c r="AY35" s="1"/>
      <c r="BO35"/>
      <c r="BP35"/>
      <c r="BQ35"/>
    </row>
    <row r="36" spans="1:69" x14ac:dyDescent="0.35">
      <c r="A36" s="2852"/>
      <c r="B36" s="2852"/>
      <c r="C36" s="2852"/>
    </row>
    <row r="37" spans="1:69" x14ac:dyDescent="0.35">
      <c r="A37" s="2852"/>
      <c r="B37" s="2852"/>
      <c r="C37" s="2852"/>
    </row>
    <row r="38" spans="1:69" x14ac:dyDescent="0.35">
      <c r="A38" s="2852"/>
      <c r="B38" s="2852"/>
      <c r="C38" s="2852"/>
    </row>
    <row r="39" spans="1:69" x14ac:dyDescent="0.35">
      <c r="A39" s="2852"/>
      <c r="B39" s="2852"/>
      <c r="C39" s="2852"/>
    </row>
  </sheetData>
  <sheetProtection algorithmName="SHA-512" hashValue="rB6Ld9rIuXr1hXptB19skFfMNOoiCyToui64lZZGofVCmpYNplgmroXjsoqwc0t6GxJnPw73OdYJ4gy0LnrcyA==" saltValue="4WtQAIl9kcyvQW4gqQSq2w==" spinCount="100000" sheet="1" formatCells="0" formatColumns="0" formatRows="0" insertColumns="0" insertRows="0" insertHyperlinks="0" deleteColumns="0" deleteRows="0" sort="0" autoFilter="0" pivotTables="0"/>
  <mergeCells count="28">
    <mergeCell ref="A36:C36"/>
    <mergeCell ref="A37:C37"/>
    <mergeCell ref="A38:C38"/>
    <mergeCell ref="A39:C39"/>
    <mergeCell ref="N29:P29"/>
    <mergeCell ref="N30:P30"/>
    <mergeCell ref="A32:C32"/>
    <mergeCell ref="A33:C33"/>
    <mergeCell ref="N28:P28"/>
    <mergeCell ref="A11:C11"/>
    <mergeCell ref="A12:C12"/>
    <mergeCell ref="A21:C21"/>
    <mergeCell ref="D21:K21"/>
    <mergeCell ref="L21:S21"/>
    <mergeCell ref="N22:P22"/>
    <mergeCell ref="A19:C19"/>
    <mergeCell ref="A23:C23"/>
    <mergeCell ref="A24:C24"/>
    <mergeCell ref="N25:P25"/>
    <mergeCell ref="N26:P26"/>
    <mergeCell ref="N27:P27"/>
    <mergeCell ref="A1:C4"/>
    <mergeCell ref="A7:C7"/>
    <mergeCell ref="E7:G7"/>
    <mergeCell ref="M7:O7"/>
    <mergeCell ref="A9:C9"/>
    <mergeCell ref="D9:K9"/>
    <mergeCell ref="L9:S9"/>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E08A70-44D3-4924-ACFD-A51142932FDC}">
  <sheetPr>
    <tabColor theme="7" tint="0.39997558519241921"/>
    <outlinePr summaryRight="0"/>
    <pageSetUpPr autoPageBreaks="0"/>
  </sheetPr>
  <dimension ref="A1:BK303"/>
  <sheetViews>
    <sheetView showGridLines="0" zoomScale="90" zoomScaleNormal="90" workbookViewId="0">
      <pane xSplit="3" topLeftCell="D1" activePane="topRight" state="frozen"/>
      <selection activeCell="P71" sqref="P71"/>
      <selection pane="topRight" activeCell="D1" sqref="D1"/>
    </sheetView>
  </sheetViews>
  <sheetFormatPr baseColWidth="10" defaultColWidth="9" defaultRowHeight="15.5" x14ac:dyDescent="0.35"/>
  <cols>
    <col min="1" max="1" width="18.58203125" style="5" customWidth="1"/>
    <col min="2" max="2" width="50.58203125" style="5" customWidth="1"/>
    <col min="3" max="3" width="35.58203125" style="5" customWidth="1"/>
    <col min="4" max="21" width="15.58203125" style="5" customWidth="1"/>
    <col min="22" max="22" width="19.58203125" style="5" customWidth="1"/>
    <col min="23" max="25" width="15.58203125" style="5" customWidth="1"/>
    <col min="26" max="26" width="15.58203125" style="37" customWidth="1"/>
    <col min="27" max="33" width="15.58203125" style="5" customWidth="1"/>
    <col min="34" max="34" width="15.58203125" style="37" customWidth="1"/>
    <col min="35" max="41" width="15.58203125" style="5" customWidth="1"/>
    <col min="42" max="42" width="15.58203125" style="37" customWidth="1"/>
    <col min="43" max="49" width="15.58203125" style="5" customWidth="1"/>
    <col min="50" max="50" width="15.58203125" style="37" customWidth="1"/>
    <col min="51" max="91" width="15.58203125" style="5" customWidth="1"/>
    <col min="92" max="16384" width="9" style="5"/>
  </cols>
  <sheetData>
    <row r="1" spans="1:59" ht="15.65" customHeight="1" x14ac:dyDescent="0.35">
      <c r="A1" s="2635" t="s">
        <v>398</v>
      </c>
      <c r="B1" s="2635"/>
      <c r="C1" s="2635"/>
      <c r="D1" s="49"/>
      <c r="E1" s="336"/>
      <c r="F1" s="336"/>
      <c r="G1" s="336"/>
      <c r="H1" s="336"/>
      <c r="I1" s="336"/>
      <c r="J1" s="49"/>
      <c r="K1" s="49"/>
      <c r="L1" s="49"/>
      <c r="M1" s="336"/>
      <c r="N1" s="336"/>
      <c r="O1" s="336"/>
      <c r="P1" s="336"/>
      <c r="Q1" s="336"/>
      <c r="R1" s="49"/>
      <c r="S1" s="49"/>
    </row>
    <row r="2" spans="1:59" ht="15.65" customHeight="1" x14ac:dyDescent="0.35">
      <c r="A2" s="2635"/>
      <c r="B2" s="2635"/>
      <c r="C2" s="2635"/>
      <c r="D2" s="49"/>
      <c r="E2" s="336"/>
      <c r="F2" s="336"/>
      <c r="G2" s="336"/>
      <c r="H2" s="336"/>
      <c r="I2" s="336"/>
      <c r="J2" s="49"/>
      <c r="K2" s="49"/>
      <c r="L2" s="49"/>
      <c r="M2" s="336"/>
      <c r="N2" s="336"/>
      <c r="O2" s="336"/>
      <c r="P2" s="336"/>
      <c r="Q2" s="336"/>
      <c r="R2" s="49"/>
      <c r="S2" s="49"/>
      <c r="W2" s="76"/>
      <c r="X2" s="76"/>
      <c r="Y2" s="76"/>
      <c r="Z2" s="76"/>
    </row>
    <row r="3" spans="1:59" ht="15.65" customHeight="1" x14ac:dyDescent="0.35">
      <c r="A3" s="2635"/>
      <c r="B3" s="2635"/>
      <c r="C3" s="2635"/>
      <c r="D3" s="49"/>
      <c r="E3" s="336"/>
      <c r="F3" s="336"/>
      <c r="G3" s="2862"/>
      <c r="H3" s="2862"/>
      <c r="I3" s="2862"/>
      <c r="J3" s="2862"/>
      <c r="K3" s="49"/>
      <c r="L3" s="49"/>
      <c r="M3" s="336"/>
      <c r="N3" s="336"/>
      <c r="O3" s="336"/>
      <c r="P3" s="336"/>
      <c r="Q3" s="336"/>
      <c r="R3" s="49"/>
      <c r="S3" s="49"/>
      <c r="Z3" s="5"/>
    </row>
    <row r="4" spans="1:59" ht="15.65" customHeight="1" x14ac:dyDescent="0.35">
      <c r="A4" s="2635"/>
      <c r="B4" s="2635"/>
      <c r="C4" s="2635"/>
      <c r="D4" s="49"/>
      <c r="E4" s="336"/>
      <c r="F4" s="336"/>
      <c r="G4" s="336"/>
      <c r="H4" s="336"/>
      <c r="I4" s="336"/>
      <c r="J4" s="49"/>
      <c r="K4" s="49"/>
      <c r="L4" s="49"/>
      <c r="M4" s="336"/>
      <c r="N4" s="336"/>
      <c r="O4" s="336"/>
      <c r="P4" s="336"/>
      <c r="Q4" s="336"/>
      <c r="R4" s="49"/>
      <c r="S4" s="49"/>
      <c r="W4" s="76"/>
      <c r="X4" s="76"/>
      <c r="Y4" s="76"/>
      <c r="Z4" s="76"/>
    </row>
    <row r="5" spans="1:59" ht="15.65" customHeight="1" x14ac:dyDescent="0.35">
      <c r="E5" s="336"/>
      <c r="F5" s="336"/>
      <c r="G5" s="336"/>
      <c r="H5" s="336"/>
      <c r="I5" s="336"/>
      <c r="M5" s="336"/>
      <c r="N5" s="336"/>
      <c r="O5" s="336"/>
      <c r="P5" s="336"/>
      <c r="Q5" s="336"/>
      <c r="R5" s="80"/>
      <c r="W5" s="76"/>
      <c r="X5" s="76"/>
      <c r="Y5" s="76"/>
      <c r="Z5" s="76"/>
    </row>
    <row r="6" spans="1:59" ht="15.65" customHeight="1" x14ac:dyDescent="0.35">
      <c r="E6" s="336"/>
      <c r="F6" s="339"/>
      <c r="G6" s="339"/>
      <c r="H6" s="339"/>
      <c r="I6" s="340"/>
      <c r="M6" s="336"/>
      <c r="N6" s="339"/>
      <c r="O6" s="339"/>
      <c r="P6" s="339"/>
      <c r="Q6" s="340"/>
      <c r="W6" s="337"/>
      <c r="X6" s="337"/>
      <c r="Y6" s="337"/>
      <c r="Z6" s="337"/>
    </row>
    <row r="7" spans="1:59" ht="31.5" customHeight="1" x14ac:dyDescent="0.35">
      <c r="A7" s="2687" t="s">
        <v>737</v>
      </c>
      <c r="B7" s="2687"/>
      <c r="C7" s="2687"/>
      <c r="D7" s="42"/>
      <c r="E7" s="338"/>
      <c r="F7" s="339"/>
      <c r="G7" s="339"/>
      <c r="H7" s="339"/>
      <c r="I7" s="339"/>
      <c r="J7" s="566"/>
      <c r="K7" s="42"/>
      <c r="L7" s="2499"/>
      <c r="M7" s="338"/>
      <c r="N7" s="339"/>
      <c r="O7" s="339"/>
      <c r="P7" s="339"/>
      <c r="Q7" s="339"/>
      <c r="R7" s="566"/>
      <c r="S7" s="42"/>
      <c r="T7" s="79"/>
      <c r="W7" s="337"/>
      <c r="X7" s="337"/>
      <c r="Y7" s="337"/>
      <c r="Z7" s="337"/>
    </row>
    <row r="8" spans="1:59" ht="15.65" customHeight="1" x14ac:dyDescent="0.35">
      <c r="J8" s="566"/>
      <c r="Q8" s="884"/>
      <c r="R8" s="566"/>
    </row>
    <row r="9" spans="1:59" s="488" customFormat="1" ht="16" thickBot="1" x14ac:dyDescent="0.4">
      <c r="N9" s="1189"/>
      <c r="T9" s="439"/>
      <c r="U9" s="439"/>
      <c r="V9" s="439"/>
      <c r="W9" s="439"/>
      <c r="X9" s="439"/>
      <c r="Y9" s="724"/>
      <c r="Z9" s="439"/>
      <c r="AA9" s="439"/>
      <c r="AB9" s="439"/>
      <c r="AC9" s="439"/>
      <c r="AD9" s="439"/>
      <c r="AE9" s="439"/>
      <c r="AF9" s="439"/>
      <c r="AG9" s="440"/>
      <c r="AH9" s="440"/>
      <c r="AI9" s="439"/>
      <c r="AJ9" s="439"/>
      <c r="AK9" s="439"/>
      <c r="AL9" s="439"/>
      <c r="AM9" s="439"/>
      <c r="AN9" s="439"/>
      <c r="AO9" s="440"/>
      <c r="AP9" s="440"/>
      <c r="AQ9" s="439"/>
      <c r="AR9" s="439"/>
      <c r="AS9" s="439"/>
      <c r="AT9" s="439"/>
      <c r="AU9" s="439"/>
      <c r="AV9" s="439"/>
      <c r="AW9" s="440"/>
      <c r="AX9" s="440"/>
      <c r="AY9" s="439"/>
      <c r="AZ9" s="439"/>
      <c r="BA9" s="439"/>
      <c r="BB9" s="439"/>
      <c r="BC9" s="439"/>
      <c r="BD9" s="439"/>
      <c r="BE9" s="440"/>
      <c r="BF9" s="440"/>
      <c r="BG9" s="439"/>
    </row>
    <row r="10" spans="1:59" s="1992" customFormat="1" ht="30" customHeight="1" thickTop="1" x14ac:dyDescent="0.35">
      <c r="A10" s="2688" t="s">
        <v>400</v>
      </c>
      <c r="B10" s="2690"/>
      <c r="C10" s="2690"/>
      <c r="D10" s="2785">
        <v>2024</v>
      </c>
      <c r="E10" s="2786"/>
      <c r="F10" s="2786"/>
      <c r="G10" s="2786"/>
      <c r="H10" s="2786"/>
      <c r="I10" s="2786"/>
      <c r="J10" s="2786"/>
      <c r="K10" s="2863"/>
      <c r="L10" s="2785">
        <v>2023</v>
      </c>
      <c r="M10" s="2786"/>
      <c r="N10" s="2786"/>
      <c r="O10" s="2786"/>
      <c r="P10" s="2786"/>
      <c r="Q10" s="2786"/>
      <c r="R10" s="2786"/>
      <c r="S10" s="2863"/>
      <c r="T10" s="2856">
        <v>2022</v>
      </c>
      <c r="U10" s="2857"/>
      <c r="V10" s="2857"/>
      <c r="W10" s="2857"/>
      <c r="X10" s="2857"/>
      <c r="Y10" s="2857"/>
      <c r="Z10" s="2857"/>
      <c r="AA10" s="2858"/>
      <c r="AB10" s="2819">
        <v>2021</v>
      </c>
      <c r="AC10" s="2859"/>
      <c r="AD10" s="2859"/>
      <c r="AE10" s="2859"/>
      <c r="AF10" s="2859"/>
      <c r="AG10" s="2859"/>
      <c r="AH10" s="2859"/>
      <c r="AI10" s="2860"/>
      <c r="AJ10" s="2819">
        <v>2020</v>
      </c>
      <c r="AK10" s="2859"/>
      <c r="AL10" s="2859"/>
      <c r="AM10" s="2859"/>
      <c r="AN10" s="2859"/>
      <c r="AO10" s="2859"/>
      <c r="AP10" s="2859"/>
      <c r="AQ10" s="2860"/>
      <c r="AR10" s="2819">
        <v>2019</v>
      </c>
      <c r="AS10" s="2859"/>
      <c r="AT10" s="2859"/>
      <c r="AU10" s="2859"/>
      <c r="AV10" s="2859"/>
      <c r="AW10" s="2859"/>
      <c r="AX10" s="2859"/>
      <c r="AY10" s="2860"/>
      <c r="AZ10" s="2819">
        <v>2018</v>
      </c>
      <c r="BA10" s="2859"/>
      <c r="BB10" s="2859"/>
      <c r="BC10" s="2859"/>
      <c r="BD10" s="2859"/>
      <c r="BE10" s="2859"/>
      <c r="BF10" s="2859"/>
      <c r="BG10" s="2861"/>
    </row>
    <row r="11" spans="1:59" s="488" customFormat="1" ht="40" customHeight="1" x14ac:dyDescent="0.35">
      <c r="A11" s="63" t="s">
        <v>401</v>
      </c>
      <c r="B11" s="273" t="s">
        <v>402</v>
      </c>
      <c r="C11" s="273" t="s">
        <v>403</v>
      </c>
      <c r="D11" s="411" t="s">
        <v>404</v>
      </c>
      <c r="E11" s="412" t="s">
        <v>405</v>
      </c>
      <c r="F11" s="412" t="s">
        <v>406</v>
      </c>
      <c r="G11" s="412" t="s">
        <v>407</v>
      </c>
      <c r="H11" s="601" t="s">
        <v>461</v>
      </c>
      <c r="I11" s="215" t="s">
        <v>370</v>
      </c>
      <c r="J11" s="216" t="s">
        <v>371</v>
      </c>
      <c r="K11" s="471" t="s">
        <v>372</v>
      </c>
      <c r="L11" s="411" t="s">
        <v>404</v>
      </c>
      <c r="M11" s="412" t="s">
        <v>405</v>
      </c>
      <c r="N11" s="412" t="s">
        <v>406</v>
      </c>
      <c r="O11" s="412" t="s">
        <v>407</v>
      </c>
      <c r="P11" s="601" t="s">
        <v>461</v>
      </c>
      <c r="Q11" s="215" t="s">
        <v>370</v>
      </c>
      <c r="R11" s="216" t="s">
        <v>371</v>
      </c>
      <c r="S11" s="471" t="s">
        <v>372</v>
      </c>
      <c r="T11" s="411" t="s">
        <v>404</v>
      </c>
      <c r="U11" s="412" t="s">
        <v>405</v>
      </c>
      <c r="V11" s="412" t="s">
        <v>406</v>
      </c>
      <c r="W11" s="412" t="s">
        <v>407</v>
      </c>
      <c r="X11" s="601" t="s">
        <v>461</v>
      </c>
      <c r="Y11" s="215" t="s">
        <v>370</v>
      </c>
      <c r="Z11" s="216" t="s">
        <v>371</v>
      </c>
      <c r="AA11" s="471" t="s">
        <v>372</v>
      </c>
      <c r="AB11" s="212" t="s">
        <v>404</v>
      </c>
      <c r="AC11" s="213" t="s">
        <v>405</v>
      </c>
      <c r="AD11" s="213" t="s">
        <v>406</v>
      </c>
      <c r="AE11" s="213" t="s">
        <v>407</v>
      </c>
      <c r="AF11" s="267" t="s">
        <v>461</v>
      </c>
      <c r="AG11" s="215" t="s">
        <v>370</v>
      </c>
      <c r="AH11" s="216" t="s">
        <v>371</v>
      </c>
      <c r="AI11" s="471" t="s">
        <v>372</v>
      </c>
      <c r="AJ11" s="212" t="s">
        <v>404</v>
      </c>
      <c r="AK11" s="213" t="s">
        <v>405</v>
      </c>
      <c r="AL11" s="213" t="s">
        <v>406</v>
      </c>
      <c r="AM11" s="213" t="s">
        <v>407</v>
      </c>
      <c r="AN11" s="267" t="s">
        <v>461</v>
      </c>
      <c r="AO11" s="215" t="s">
        <v>370</v>
      </c>
      <c r="AP11" s="216" t="s">
        <v>371</v>
      </c>
      <c r="AQ11" s="471" t="s">
        <v>372</v>
      </c>
      <c r="AR11" s="212" t="s">
        <v>404</v>
      </c>
      <c r="AS11" s="213" t="s">
        <v>405</v>
      </c>
      <c r="AT11" s="213" t="s">
        <v>406</v>
      </c>
      <c r="AU11" s="213" t="s">
        <v>407</v>
      </c>
      <c r="AV11" s="267" t="s">
        <v>461</v>
      </c>
      <c r="AW11" s="215" t="s">
        <v>370</v>
      </c>
      <c r="AX11" s="216" t="s">
        <v>371</v>
      </c>
      <c r="AY11" s="471" t="s">
        <v>372</v>
      </c>
      <c r="AZ11" s="212" t="s">
        <v>404</v>
      </c>
      <c r="BA11" s="213" t="s">
        <v>405</v>
      </c>
      <c r="BB11" s="213" t="s">
        <v>406</v>
      </c>
      <c r="BC11" s="213" t="s">
        <v>407</v>
      </c>
      <c r="BD11" s="267" t="s">
        <v>461</v>
      </c>
      <c r="BE11" s="215" t="s">
        <v>370</v>
      </c>
      <c r="BF11" s="216" t="s">
        <v>371</v>
      </c>
      <c r="BG11" s="217" t="s">
        <v>372</v>
      </c>
    </row>
    <row r="12" spans="1:59" s="488" customFormat="1" ht="27" customHeight="1" x14ac:dyDescent="0.35">
      <c r="A12" s="2773" t="s">
        <v>738</v>
      </c>
      <c r="B12" s="2774"/>
      <c r="C12" s="2774"/>
      <c r="D12" s="528"/>
      <c r="E12" s="529"/>
      <c r="F12" s="529"/>
      <c r="G12" s="529"/>
      <c r="H12" s="654"/>
      <c r="I12" s="537"/>
      <c r="J12" s="530"/>
      <c r="K12" s="500"/>
      <c r="L12" s="528"/>
      <c r="M12" s="529"/>
      <c r="N12" s="529"/>
      <c r="O12" s="529"/>
      <c r="P12" s="654"/>
      <c r="Q12" s="537"/>
      <c r="R12" s="530"/>
      <c r="S12" s="500"/>
      <c r="T12" s="528"/>
      <c r="U12" s="529"/>
      <c r="V12" s="529"/>
      <c r="W12" s="529"/>
      <c r="X12" s="654"/>
      <c r="Y12" s="537"/>
      <c r="Z12" s="530"/>
      <c r="AA12" s="500"/>
      <c r="AB12" s="528"/>
      <c r="AC12" s="529"/>
      <c r="AD12" s="529"/>
      <c r="AE12" s="529"/>
      <c r="AF12" s="654"/>
      <c r="AG12" s="537"/>
      <c r="AH12" s="530"/>
      <c r="AI12" s="500"/>
      <c r="AJ12" s="528"/>
      <c r="AK12" s="529"/>
      <c r="AL12" s="529"/>
      <c r="AM12" s="529"/>
      <c r="AN12" s="654"/>
      <c r="AO12" s="537"/>
      <c r="AP12" s="530"/>
      <c r="AQ12" s="500"/>
      <c r="AR12" s="528"/>
      <c r="AS12" s="529"/>
      <c r="AT12" s="529"/>
      <c r="AU12" s="529"/>
      <c r="AV12" s="654"/>
      <c r="AW12" s="537"/>
      <c r="AX12" s="530"/>
      <c r="AY12" s="500"/>
      <c r="AZ12" s="528"/>
      <c r="BA12" s="529"/>
      <c r="BB12" s="529"/>
      <c r="BC12" s="529"/>
      <c r="BD12" s="654"/>
      <c r="BE12" s="537"/>
      <c r="BF12" s="530"/>
      <c r="BG12" s="727"/>
    </row>
    <row r="13" spans="1:59" s="488" customFormat="1" ht="24" customHeight="1" x14ac:dyDescent="0.35">
      <c r="A13" s="2770" t="s">
        <v>237</v>
      </c>
      <c r="B13" s="2775"/>
      <c r="C13" s="2775"/>
      <c r="D13" s="531"/>
      <c r="E13" s="532"/>
      <c r="F13" s="532"/>
      <c r="G13" s="532"/>
      <c r="H13" s="655"/>
      <c r="I13" s="538"/>
      <c r="J13" s="533"/>
      <c r="K13" s="501"/>
      <c r="L13" s="531"/>
      <c r="M13" s="532"/>
      <c r="N13" s="532"/>
      <c r="O13" s="532"/>
      <c r="P13" s="655"/>
      <c r="Q13" s="538"/>
      <c r="R13" s="533"/>
      <c r="S13" s="501"/>
      <c r="T13" s="531"/>
      <c r="U13" s="123"/>
      <c r="V13" s="532"/>
      <c r="W13" s="532"/>
      <c r="X13" s="655"/>
      <c r="Y13" s="538"/>
      <c r="Z13" s="533"/>
      <c r="AA13" s="501"/>
      <c r="AB13" s="531"/>
      <c r="AC13" s="532"/>
      <c r="AD13" s="532"/>
      <c r="AE13" s="532"/>
      <c r="AF13" s="655"/>
      <c r="AG13" s="538"/>
      <c r="AH13" s="533"/>
      <c r="AI13" s="501"/>
      <c r="AJ13" s="531"/>
      <c r="AK13" s="532"/>
      <c r="AL13" s="532"/>
      <c r="AM13" s="532"/>
      <c r="AN13" s="655"/>
      <c r="AO13" s="538"/>
      <c r="AP13" s="533"/>
      <c r="AQ13" s="501"/>
      <c r="AR13" s="531"/>
      <c r="AS13" s="532"/>
      <c r="AT13" s="532"/>
      <c r="AU13" s="532"/>
      <c r="AV13" s="655"/>
      <c r="AW13" s="538"/>
      <c r="AX13" s="533"/>
      <c r="AY13" s="501"/>
      <c r="AZ13" s="531"/>
      <c r="BA13" s="532"/>
      <c r="BB13" s="532"/>
      <c r="BC13" s="532"/>
      <c r="BD13" s="655"/>
      <c r="BE13" s="538"/>
      <c r="BF13" s="533"/>
      <c r="BG13" s="551"/>
    </row>
    <row r="14" spans="1:59" s="488" customFormat="1" ht="20.149999999999999" customHeight="1" x14ac:dyDescent="0.35">
      <c r="A14" s="2783" t="s">
        <v>739</v>
      </c>
      <c r="B14" s="2784"/>
      <c r="C14" s="2784"/>
      <c r="D14" s="900"/>
      <c r="E14" s="901"/>
      <c r="F14" s="901"/>
      <c r="G14" s="901"/>
      <c r="H14" s="902"/>
      <c r="I14" s="903"/>
      <c r="J14" s="904"/>
      <c r="K14" s="1310"/>
      <c r="L14" s="900"/>
      <c r="M14" s="901"/>
      <c r="N14" s="901"/>
      <c r="O14" s="901"/>
      <c r="P14" s="902"/>
      <c r="Q14" s="903"/>
      <c r="R14" s="904"/>
      <c r="S14" s="1310"/>
      <c r="T14" s="900"/>
      <c r="U14" s="901"/>
      <c r="V14" s="901"/>
      <c r="W14" s="901"/>
      <c r="X14" s="902"/>
      <c r="Y14" s="903"/>
      <c r="Z14" s="904"/>
      <c r="AA14" s="1310"/>
      <c r="AB14" s="900"/>
      <c r="AC14" s="901"/>
      <c r="AD14" s="901"/>
      <c r="AE14" s="901"/>
      <c r="AF14" s="902"/>
      <c r="AG14" s="903"/>
      <c r="AH14" s="904"/>
      <c r="AI14" s="1310"/>
      <c r="AJ14" s="900"/>
      <c r="AK14" s="901"/>
      <c r="AL14" s="901"/>
      <c r="AM14" s="901"/>
      <c r="AN14" s="902"/>
      <c r="AO14" s="903"/>
      <c r="AP14" s="904"/>
      <c r="AQ14" s="1310"/>
      <c r="AR14" s="900"/>
      <c r="AS14" s="901"/>
      <c r="AT14" s="901"/>
      <c r="AU14" s="901"/>
      <c r="AV14" s="902"/>
      <c r="AW14" s="903"/>
      <c r="AX14" s="904"/>
      <c r="AY14" s="1310"/>
      <c r="AZ14" s="900"/>
      <c r="BA14" s="901"/>
      <c r="BB14" s="901"/>
      <c r="BC14" s="901"/>
      <c r="BD14" s="902"/>
      <c r="BE14" s="903"/>
      <c r="BF14" s="904"/>
      <c r="BG14" s="905"/>
    </row>
    <row r="15" spans="1:59" s="488" customFormat="1" ht="15.75" customHeight="1" x14ac:dyDescent="0.35">
      <c r="A15" s="29" t="s">
        <v>236</v>
      </c>
      <c r="B15" s="5" t="s">
        <v>740</v>
      </c>
      <c r="C15" s="5" t="s">
        <v>741</v>
      </c>
      <c r="D15" s="140">
        <v>12.341436279069772</v>
      </c>
      <c r="E15" s="854">
        <v>4039764.0108854072</v>
      </c>
      <c r="F15" s="854">
        <v>8619385.2710492946</v>
      </c>
      <c r="G15" s="854">
        <v>1707725.4143815925</v>
      </c>
      <c r="H15" s="908">
        <v>2131532.9251852185</v>
      </c>
      <c r="I15" s="909">
        <v>16498419.962937791</v>
      </c>
      <c r="J15" s="890">
        <v>1282227.8183497675</v>
      </c>
      <c r="K15" s="288">
        <v>17780647.781287558</v>
      </c>
      <c r="L15" s="2229">
        <v>28.055687441860471</v>
      </c>
      <c r="M15" s="2156">
        <v>4168374.6487630606</v>
      </c>
      <c r="N15" s="2156">
        <v>9106262.018312702</v>
      </c>
      <c r="O15" s="854">
        <v>1636758.2089319611</v>
      </c>
      <c r="P15" s="2362">
        <v>1762355.7466192972</v>
      </c>
      <c r="Q15" s="909">
        <v>16673778.678314464</v>
      </c>
      <c r="R15" s="2589">
        <v>1249982.443255814</v>
      </c>
      <c r="S15" s="2363">
        <f>Q15+R15</f>
        <v>17923761.121570278</v>
      </c>
      <c r="T15" s="1671"/>
      <c r="U15" s="342"/>
      <c r="V15" s="342"/>
      <c r="W15" s="342"/>
      <c r="X15" s="1018"/>
      <c r="Y15" s="331"/>
      <c r="Z15" s="315"/>
      <c r="AA15" s="1910"/>
      <c r="AB15" s="1671"/>
      <c r="AC15" s="342"/>
      <c r="AD15" s="342"/>
      <c r="AE15" s="342"/>
      <c r="AF15" s="1018"/>
      <c r="AG15" s="331"/>
      <c r="AH15" s="315"/>
      <c r="AI15" s="1910"/>
      <c r="AJ15" s="1671"/>
      <c r="AK15" s="342"/>
      <c r="AL15" s="342"/>
      <c r="AM15" s="342"/>
      <c r="AN15" s="1018"/>
      <c r="AO15" s="331"/>
      <c r="AP15" s="315"/>
      <c r="AQ15" s="1910"/>
      <c r="AR15" s="1671"/>
      <c r="AS15" s="342"/>
      <c r="AT15" s="342"/>
      <c r="AU15" s="342"/>
      <c r="AV15" s="1018"/>
      <c r="AW15" s="331"/>
      <c r="AX15" s="315"/>
      <c r="AY15" s="1910"/>
      <c r="AZ15" s="1671"/>
      <c r="BA15" s="342"/>
      <c r="BB15" s="342"/>
      <c r="BC15" s="342"/>
      <c r="BD15" s="1018"/>
      <c r="BE15" s="331"/>
      <c r="BF15" s="315"/>
      <c r="BG15" s="1911"/>
    </row>
    <row r="16" spans="1:59" s="488" customFormat="1" ht="15.75" customHeight="1" x14ac:dyDescent="0.35">
      <c r="A16" s="29" t="s">
        <v>236</v>
      </c>
      <c r="B16" s="488" t="s">
        <v>742</v>
      </c>
      <c r="C16" s="5" t="s">
        <v>741</v>
      </c>
      <c r="D16" s="140">
        <v>0</v>
      </c>
      <c r="E16" s="372">
        <v>93.351263508837206</v>
      </c>
      <c r="F16" s="372">
        <v>325.34224409302323</v>
      </c>
      <c r="G16" s="372">
        <v>0</v>
      </c>
      <c r="H16" s="868">
        <v>264.45654941023258</v>
      </c>
      <c r="I16" s="877">
        <v>683.15005701209304</v>
      </c>
      <c r="J16" s="373">
        <v>0</v>
      </c>
      <c r="K16" s="860">
        <v>683.15005701209304</v>
      </c>
      <c r="L16" s="2229">
        <v>0</v>
      </c>
      <c r="M16" s="2364">
        <v>221.07200483720925</v>
      </c>
      <c r="N16" s="2364">
        <v>567.37918615813942</v>
      </c>
      <c r="O16" s="372">
        <v>0</v>
      </c>
      <c r="P16" s="868">
        <v>91.704350913488383</v>
      </c>
      <c r="Q16" s="877">
        <v>880.15554190883711</v>
      </c>
      <c r="R16" s="2590">
        <v>0</v>
      </c>
      <c r="S16" s="2366">
        <f t="shared" ref="S16:S25" si="0">Q16+R16</f>
        <v>880.15554190883711</v>
      </c>
      <c r="T16" s="1671"/>
      <c r="U16" s="342"/>
      <c r="V16" s="342"/>
      <c r="W16" s="342"/>
      <c r="X16" s="1018"/>
      <c r="Y16" s="331"/>
      <c r="Z16" s="315"/>
      <c r="AA16" s="447"/>
      <c r="AB16" s="1671"/>
      <c r="AC16" s="342"/>
      <c r="AD16" s="342"/>
      <c r="AE16" s="342"/>
      <c r="AF16" s="1018"/>
      <c r="AG16" s="331"/>
      <c r="AH16" s="315"/>
      <c r="AI16" s="447"/>
      <c r="AJ16" s="1671"/>
      <c r="AK16" s="342"/>
      <c r="AL16" s="342"/>
      <c r="AM16" s="342"/>
      <c r="AN16" s="1018"/>
      <c r="AO16" s="331"/>
      <c r="AP16" s="315"/>
      <c r="AQ16" s="447"/>
      <c r="AR16" s="1671"/>
      <c r="AS16" s="342"/>
      <c r="AT16" s="342"/>
      <c r="AU16" s="342"/>
      <c r="AV16" s="1018"/>
      <c r="AW16" s="331"/>
      <c r="AX16" s="315"/>
      <c r="AY16" s="447"/>
      <c r="AZ16" s="1671"/>
      <c r="BA16" s="342"/>
      <c r="BB16" s="342"/>
      <c r="BC16" s="342"/>
      <c r="BD16" s="1018"/>
      <c r="BE16" s="331"/>
      <c r="BF16" s="315"/>
      <c r="BG16" s="448"/>
    </row>
    <row r="17" spans="1:59" s="488" customFormat="1" ht="15.75" customHeight="1" x14ac:dyDescent="0.35">
      <c r="A17" s="29" t="s">
        <v>236</v>
      </c>
      <c r="B17" s="488" t="s">
        <v>743</v>
      </c>
      <c r="C17" s="5" t="s">
        <v>741</v>
      </c>
      <c r="D17" s="140">
        <v>0</v>
      </c>
      <c r="E17" s="372">
        <v>0</v>
      </c>
      <c r="F17" s="372">
        <v>61970.30984511628</v>
      </c>
      <c r="G17" s="372">
        <v>78980.717909720945</v>
      </c>
      <c r="H17" s="868">
        <v>0</v>
      </c>
      <c r="I17" s="877">
        <v>140951.02775483724</v>
      </c>
      <c r="J17" s="373">
        <v>0</v>
      </c>
      <c r="K17" s="1880">
        <v>140951.02775483724</v>
      </c>
      <c r="L17" s="2229">
        <v>0</v>
      </c>
      <c r="M17" s="372">
        <v>0</v>
      </c>
      <c r="N17" s="372">
        <v>17963.708685613954</v>
      </c>
      <c r="O17" s="372">
        <v>0</v>
      </c>
      <c r="P17" s="868">
        <v>0</v>
      </c>
      <c r="Q17" s="877">
        <v>17963.708685613954</v>
      </c>
      <c r="R17" s="2590">
        <v>0</v>
      </c>
      <c r="S17" s="1880">
        <f t="shared" si="0"/>
        <v>17963.708685613954</v>
      </c>
      <c r="T17" s="1671"/>
      <c r="U17" s="342"/>
      <c r="V17" s="342"/>
      <c r="W17" s="342"/>
      <c r="X17" s="1018"/>
      <c r="Y17" s="331"/>
      <c r="Z17" s="315"/>
      <c r="AA17" s="447"/>
      <c r="AB17" s="1671"/>
      <c r="AC17" s="342"/>
      <c r="AD17" s="342"/>
      <c r="AE17" s="342"/>
      <c r="AF17" s="1018"/>
      <c r="AG17" s="331"/>
      <c r="AH17" s="315"/>
      <c r="AI17" s="447"/>
      <c r="AJ17" s="1671"/>
      <c r="AK17" s="342"/>
      <c r="AL17" s="342"/>
      <c r="AM17" s="342"/>
      <c r="AN17" s="1018"/>
      <c r="AO17" s="331"/>
      <c r="AP17" s="315"/>
      <c r="AQ17" s="447"/>
      <c r="AR17" s="1671"/>
      <c r="AS17" s="342"/>
      <c r="AT17" s="342"/>
      <c r="AU17" s="342"/>
      <c r="AV17" s="1018"/>
      <c r="AW17" s="331"/>
      <c r="AX17" s="315"/>
      <c r="AY17" s="447"/>
      <c r="AZ17" s="1671"/>
      <c r="BA17" s="342"/>
      <c r="BB17" s="342"/>
      <c r="BC17" s="342"/>
      <c r="BD17" s="1018"/>
      <c r="BE17" s="331"/>
      <c r="BF17" s="315"/>
      <c r="BG17" s="448"/>
    </row>
    <row r="18" spans="1:59" s="488" customFormat="1" ht="15.75" customHeight="1" x14ac:dyDescent="0.35">
      <c r="A18" s="29" t="s">
        <v>236</v>
      </c>
      <c r="B18" s="488" t="s">
        <v>744</v>
      </c>
      <c r="C18" s="5" t="s">
        <v>741</v>
      </c>
      <c r="D18" s="140">
        <v>0</v>
      </c>
      <c r="E18" s="372">
        <v>2281.7766348837213</v>
      </c>
      <c r="F18" s="372">
        <v>520.6574846511628</v>
      </c>
      <c r="G18" s="372">
        <v>809.02823023255814</v>
      </c>
      <c r="H18" s="868">
        <v>821.81511627906968</v>
      </c>
      <c r="I18" s="877">
        <v>4433.277466046512</v>
      </c>
      <c r="J18" s="373">
        <v>84.326588372093042</v>
      </c>
      <c r="K18" s="860">
        <v>4517.6040544186053</v>
      </c>
      <c r="L18" s="2229">
        <v>0</v>
      </c>
      <c r="M18" s="2364">
        <v>2905.7989604651166</v>
      </c>
      <c r="N18" s="372">
        <v>404.41661162790706</v>
      </c>
      <c r="O18" s="372">
        <v>1320.2529488372093</v>
      </c>
      <c r="P18" s="868">
        <v>877.05780697674425</v>
      </c>
      <c r="Q18" s="877">
        <v>5507.5263279069777</v>
      </c>
      <c r="R18" s="2590">
        <v>100.37287674418606</v>
      </c>
      <c r="S18" s="2366">
        <f t="shared" si="0"/>
        <v>5607.8992046511639</v>
      </c>
      <c r="T18" s="1671"/>
      <c r="U18" s="342"/>
      <c r="V18" s="342"/>
      <c r="W18" s="342"/>
      <c r="X18" s="1018"/>
      <c r="Y18" s="331"/>
      <c r="Z18" s="315"/>
      <c r="AA18" s="447"/>
      <c r="AB18" s="1671"/>
      <c r="AC18" s="342"/>
      <c r="AD18" s="342"/>
      <c r="AE18" s="342"/>
      <c r="AF18" s="1018"/>
      <c r="AG18" s="331"/>
      <c r="AH18" s="315"/>
      <c r="AI18" s="447"/>
      <c r="AJ18" s="1671"/>
      <c r="AK18" s="342"/>
      <c r="AL18" s="342"/>
      <c r="AM18" s="342"/>
      <c r="AN18" s="1018"/>
      <c r="AO18" s="331"/>
      <c r="AP18" s="315"/>
      <c r="AQ18" s="447"/>
      <c r="AR18" s="1671"/>
      <c r="AS18" s="342"/>
      <c r="AT18" s="342"/>
      <c r="AU18" s="342"/>
      <c r="AV18" s="1018"/>
      <c r="AW18" s="331"/>
      <c r="AX18" s="315"/>
      <c r="AY18" s="447"/>
      <c r="AZ18" s="1671"/>
      <c r="BA18" s="342"/>
      <c r="BB18" s="342"/>
      <c r="BC18" s="342"/>
      <c r="BD18" s="1018"/>
      <c r="BE18" s="331"/>
      <c r="BF18" s="315"/>
      <c r="BG18" s="448"/>
    </row>
    <row r="19" spans="1:59" s="488" customFormat="1" ht="15.75" customHeight="1" x14ac:dyDescent="0.35">
      <c r="A19" s="1943" t="s">
        <v>236</v>
      </c>
      <c r="B19" s="1944" t="s">
        <v>745</v>
      </c>
      <c r="C19" s="1950" t="s">
        <v>741</v>
      </c>
      <c r="D19" s="2357">
        <v>0</v>
      </c>
      <c r="E19" s="1951">
        <v>4519.6836990697684</v>
      </c>
      <c r="F19" s="1951">
        <v>0</v>
      </c>
      <c r="G19" s="1951">
        <v>0</v>
      </c>
      <c r="H19" s="1952">
        <v>0</v>
      </c>
      <c r="I19" s="1953">
        <v>4519.6836990697684</v>
      </c>
      <c r="J19" s="1954">
        <v>0</v>
      </c>
      <c r="K19" s="1955">
        <v>4519.6836990697684</v>
      </c>
      <c r="L19" s="2367">
        <v>0</v>
      </c>
      <c r="M19" s="1951">
        <v>6196.4382893023267</v>
      </c>
      <c r="N19" s="1951">
        <v>0</v>
      </c>
      <c r="O19" s="1951">
        <v>0</v>
      </c>
      <c r="P19" s="1952">
        <v>0</v>
      </c>
      <c r="Q19" s="1953">
        <v>6196.4382893023267</v>
      </c>
      <c r="R19" s="2591">
        <v>0</v>
      </c>
      <c r="S19" s="1955">
        <f t="shared" si="0"/>
        <v>6196.4382893023267</v>
      </c>
      <c r="T19" s="1945"/>
      <c r="U19" s="1956"/>
      <c r="V19" s="1956"/>
      <c r="W19" s="1956"/>
      <c r="X19" s="1957"/>
      <c r="Y19" s="1958"/>
      <c r="Z19" s="1959"/>
      <c r="AA19" s="1960"/>
      <c r="AB19" s="1945"/>
      <c r="AC19" s="1956"/>
      <c r="AD19" s="1956"/>
      <c r="AE19" s="1956"/>
      <c r="AF19" s="1957"/>
      <c r="AG19" s="1958"/>
      <c r="AH19" s="1959"/>
      <c r="AI19" s="1960"/>
      <c r="AJ19" s="1945"/>
      <c r="AK19" s="1956"/>
      <c r="AL19" s="1956"/>
      <c r="AM19" s="1956"/>
      <c r="AN19" s="1957"/>
      <c r="AO19" s="1958"/>
      <c r="AP19" s="1959"/>
      <c r="AQ19" s="1960"/>
      <c r="AR19" s="1945"/>
      <c r="AS19" s="1956"/>
      <c r="AT19" s="1956"/>
      <c r="AU19" s="1956"/>
      <c r="AV19" s="1957"/>
      <c r="AW19" s="1958"/>
      <c r="AX19" s="1959"/>
      <c r="AY19" s="1960"/>
      <c r="AZ19" s="1945"/>
      <c r="BA19" s="1956"/>
      <c r="BB19" s="1956"/>
      <c r="BC19" s="1956"/>
      <c r="BD19" s="1957"/>
      <c r="BE19" s="1958"/>
      <c r="BF19" s="1959"/>
      <c r="BG19" s="1961"/>
    </row>
    <row r="20" spans="1:59" s="488" customFormat="1" ht="15.75" customHeight="1" x14ac:dyDescent="0.35">
      <c r="A20" s="2820" t="s">
        <v>236</v>
      </c>
      <c r="B20" s="2867" t="s">
        <v>746</v>
      </c>
      <c r="C20" s="1043" t="s">
        <v>747</v>
      </c>
      <c r="D20" s="140">
        <v>12.341436279069772</v>
      </c>
      <c r="E20" s="372">
        <v>4046658.822482869</v>
      </c>
      <c r="F20" s="372">
        <v>8682201.5806231536</v>
      </c>
      <c r="G20" s="372">
        <v>1787515.1605215461</v>
      </c>
      <c r="H20" s="868">
        <v>2132619.196850908</v>
      </c>
      <c r="I20" s="877">
        <v>16649007.101914756</v>
      </c>
      <c r="J20" s="373">
        <v>1282312.1449381395</v>
      </c>
      <c r="K20" s="860">
        <v>17931319.246852897</v>
      </c>
      <c r="L20" s="2229">
        <v>28.055687441860471</v>
      </c>
      <c r="M20" s="2364">
        <v>4177697.958017665</v>
      </c>
      <c r="N20" s="2364">
        <v>9125197.5227961037</v>
      </c>
      <c r="O20" s="372">
        <v>1638078.4618807982</v>
      </c>
      <c r="P20" s="2365">
        <v>1763324.5087771874</v>
      </c>
      <c r="Q20" s="877">
        <v>16704326.507159196</v>
      </c>
      <c r="R20" s="2590">
        <v>1250082.8161325583</v>
      </c>
      <c r="S20" s="2366">
        <f>Q20+R20</f>
        <v>17954409.323291752</v>
      </c>
      <c r="T20" s="1671"/>
      <c r="U20" s="372">
        <v>3841041</v>
      </c>
      <c r="V20" s="372">
        <v>8869283</v>
      </c>
      <c r="W20" s="372">
        <v>1411865</v>
      </c>
      <c r="X20" s="868">
        <v>1606680</v>
      </c>
      <c r="Y20" s="877">
        <v>15728869</v>
      </c>
      <c r="Z20" s="373">
        <v>1265919.048403535</v>
      </c>
      <c r="AA20" s="860">
        <f>Z20+Y20</f>
        <v>16994788.048403535</v>
      </c>
      <c r="AB20" s="1671"/>
      <c r="AC20" s="372">
        <v>3450666.5572099998</v>
      </c>
      <c r="AD20" s="372">
        <v>7769829.7776799994</v>
      </c>
      <c r="AE20" s="372">
        <v>1093096.2244899999</v>
      </c>
      <c r="AF20" s="868">
        <v>1921256.5494099997</v>
      </c>
      <c r="AG20" s="877">
        <v>14234849.108789999</v>
      </c>
      <c r="AH20" s="373">
        <v>1206216.8969060003</v>
      </c>
      <c r="AI20" s="860">
        <v>15441066.005695999</v>
      </c>
      <c r="AJ20" s="1671"/>
      <c r="AK20" s="372">
        <v>3347896.8809999996</v>
      </c>
      <c r="AL20" s="372">
        <v>6136020.9165499993</v>
      </c>
      <c r="AM20" s="372">
        <v>1040549.8374899999</v>
      </c>
      <c r="AN20" s="868">
        <v>1975476.918756</v>
      </c>
      <c r="AO20" s="877">
        <v>12499944.553795999</v>
      </c>
      <c r="AP20" s="373">
        <v>1190658.7274209999</v>
      </c>
      <c r="AQ20" s="860">
        <v>13690603.281217</v>
      </c>
      <c r="AR20" s="1671"/>
      <c r="AS20" s="372">
        <v>3294625.5281007998</v>
      </c>
      <c r="AT20" s="372">
        <v>5630397.2223919993</v>
      </c>
      <c r="AU20" s="372">
        <v>1158699.41658</v>
      </c>
      <c r="AV20" s="868">
        <v>1855866.7848542</v>
      </c>
      <c r="AW20" s="877">
        <v>11939588.951926999</v>
      </c>
      <c r="AX20" s="373">
        <v>1170780.7880409998</v>
      </c>
      <c r="AY20" s="860">
        <v>13110369.739967998</v>
      </c>
      <c r="AZ20" s="1671"/>
      <c r="BA20" s="126">
        <v>3412907.9313440002</v>
      </c>
      <c r="BB20" s="126">
        <v>5522092.6666520005</v>
      </c>
      <c r="BC20" s="126">
        <v>1175583.4903289999</v>
      </c>
      <c r="BD20" s="249">
        <v>1851642.1499723999</v>
      </c>
      <c r="BE20" s="165">
        <v>11962226.238297399</v>
      </c>
      <c r="BF20" s="149">
        <v>1198544.5998470001</v>
      </c>
      <c r="BG20" s="13">
        <v>13160770.838144399</v>
      </c>
    </row>
    <row r="21" spans="1:59" s="488" customFormat="1" ht="15.75" customHeight="1" x14ac:dyDescent="0.35">
      <c r="A21" s="2866"/>
      <c r="B21" s="2868"/>
      <c r="C21" s="1030" t="s">
        <v>748</v>
      </c>
      <c r="D21" s="140">
        <v>3.428176744186048</v>
      </c>
      <c r="E21" s="372">
        <v>1124071.8951341303</v>
      </c>
      <c r="F21" s="372">
        <v>2411722.6612842092</v>
      </c>
      <c r="G21" s="372">
        <v>496531.98903376283</v>
      </c>
      <c r="H21" s="868">
        <v>592394.22134747449</v>
      </c>
      <c r="I21" s="877">
        <v>4624724.1949763205</v>
      </c>
      <c r="J21" s="373">
        <v>356197.81803837209</v>
      </c>
      <c r="K21" s="860">
        <v>4980922.0130146928</v>
      </c>
      <c r="L21" s="2229">
        <v>7.7932465116279088</v>
      </c>
      <c r="M21" s="2364">
        <v>1160471.6550049069</v>
      </c>
      <c r="N21" s="2364">
        <v>2534777.0896655847</v>
      </c>
      <c r="O21" s="372">
        <v>455021.79496688838</v>
      </c>
      <c r="P21" s="2365">
        <v>489812.36354921869</v>
      </c>
      <c r="Q21" s="877">
        <v>4640090.6964331102</v>
      </c>
      <c r="R21" s="2590">
        <v>347245.22670348844</v>
      </c>
      <c r="S21" s="2366">
        <f t="shared" si="0"/>
        <v>4987335.9231365984</v>
      </c>
      <c r="T21" s="1671"/>
      <c r="U21" s="342"/>
      <c r="V21" s="342"/>
      <c r="W21" s="342"/>
      <c r="X21" s="1018"/>
      <c r="Y21" s="331"/>
      <c r="Z21" s="315"/>
      <c r="AA21" s="447"/>
      <c r="AB21" s="1671"/>
      <c r="AC21" s="342"/>
      <c r="AD21" s="342"/>
      <c r="AE21" s="342"/>
      <c r="AF21" s="1018"/>
      <c r="AG21" s="331"/>
      <c r="AH21" s="315"/>
      <c r="AI21" s="447"/>
      <c r="AJ21" s="1671"/>
      <c r="AK21" s="342"/>
      <c r="AL21" s="342"/>
      <c r="AM21" s="342"/>
      <c r="AN21" s="1018"/>
      <c r="AO21" s="331"/>
      <c r="AP21" s="315"/>
      <c r="AQ21" s="447"/>
      <c r="AR21" s="1671"/>
      <c r="AS21" s="342"/>
      <c r="AT21" s="342"/>
      <c r="AU21" s="342"/>
      <c r="AV21" s="1018"/>
      <c r="AW21" s="331"/>
      <c r="AX21" s="315"/>
      <c r="AY21" s="447"/>
      <c r="AZ21" s="1671"/>
      <c r="BA21" s="342"/>
      <c r="BB21" s="342"/>
      <c r="BC21" s="342"/>
      <c r="BD21" s="1018"/>
      <c r="BE21" s="331"/>
      <c r="BF21" s="315"/>
      <c r="BG21" s="448"/>
    </row>
    <row r="22" spans="1:59" s="488" customFormat="1" ht="15.75" customHeight="1" x14ac:dyDescent="0.35">
      <c r="A22" s="2829" t="s">
        <v>236</v>
      </c>
      <c r="B22" s="2870" t="s">
        <v>749</v>
      </c>
      <c r="C22" s="1043" t="s">
        <v>747</v>
      </c>
      <c r="D22" s="140">
        <v>58.129199999999997</v>
      </c>
      <c r="E22" s="372">
        <v>0</v>
      </c>
      <c r="F22" s="372">
        <v>0</v>
      </c>
      <c r="G22" s="372">
        <v>0</v>
      </c>
      <c r="H22" s="868">
        <v>0</v>
      </c>
      <c r="I22" s="877">
        <v>58.129199999999997</v>
      </c>
      <c r="J22" s="373">
        <v>7779.6</v>
      </c>
      <c r="K22" s="860">
        <v>7837.7292000000007</v>
      </c>
      <c r="L22" s="2229">
        <v>250.22653199999925</v>
      </c>
      <c r="M22" s="372">
        <v>0</v>
      </c>
      <c r="N22" s="372">
        <v>0</v>
      </c>
      <c r="O22" s="372">
        <v>0</v>
      </c>
      <c r="P22" s="868">
        <v>0</v>
      </c>
      <c r="Q22" s="877">
        <v>250.22653199999925</v>
      </c>
      <c r="R22" s="2590">
        <v>7653.6</v>
      </c>
      <c r="S22" s="2366">
        <f t="shared" si="0"/>
        <v>7903.826532</v>
      </c>
      <c r="T22" s="1671"/>
      <c r="U22" s="381">
        <v>1115440.0452000001</v>
      </c>
      <c r="V22" s="141">
        <v>19569.257999999998</v>
      </c>
      <c r="W22" s="141">
        <v>0</v>
      </c>
      <c r="X22" s="276">
        <v>0</v>
      </c>
      <c r="Y22" s="279">
        <v>1135009.3032000002</v>
      </c>
      <c r="Z22" s="142">
        <v>8590.5972000000002</v>
      </c>
      <c r="AA22" s="860">
        <f>Z22+Y22</f>
        <v>1143599.9004000002</v>
      </c>
      <c r="AB22" s="1671"/>
      <c r="AC22" s="381">
        <v>2377912.9356</v>
      </c>
      <c r="AD22" s="141">
        <v>5128790.6087999996</v>
      </c>
      <c r="AE22" s="141">
        <v>1146868.7327999999</v>
      </c>
      <c r="AF22" s="276">
        <v>0</v>
      </c>
      <c r="AG22" s="279">
        <v>8653572.2771999985</v>
      </c>
      <c r="AH22" s="142">
        <v>7580.0519999999988</v>
      </c>
      <c r="AI22" s="162">
        <v>8661152.3291999977</v>
      </c>
      <c r="AJ22" s="1671"/>
      <c r="AK22" s="381">
        <v>3121905.1536000008</v>
      </c>
      <c r="AL22" s="141">
        <v>5089395.2544000009</v>
      </c>
      <c r="AM22" s="141">
        <v>1127575.5444</v>
      </c>
      <c r="AN22" s="276">
        <v>796692.95279999985</v>
      </c>
      <c r="AO22" s="279">
        <v>10135568.905200001</v>
      </c>
      <c r="AP22" s="142">
        <v>8054.5932000000012</v>
      </c>
      <c r="AQ22" s="162">
        <v>10143623.498400001</v>
      </c>
      <c r="AR22" s="1671"/>
      <c r="AS22" s="381">
        <v>2135468.9861926525</v>
      </c>
      <c r="AT22" s="141">
        <v>4786689.6000000006</v>
      </c>
      <c r="AU22" s="141">
        <v>1014822</v>
      </c>
      <c r="AV22" s="276">
        <v>1707570.8352000001</v>
      </c>
      <c r="AW22" s="279">
        <v>9644551.4213926513</v>
      </c>
      <c r="AX22" s="142">
        <v>9920.3688000000002</v>
      </c>
      <c r="AY22" s="860">
        <v>9654471.7901926506</v>
      </c>
      <c r="AZ22" s="1671"/>
      <c r="BA22" s="372">
        <v>1828918.0356048939</v>
      </c>
      <c r="BB22" s="372">
        <v>4841564.2884</v>
      </c>
      <c r="BC22" s="372">
        <v>1060596</v>
      </c>
      <c r="BD22" s="868">
        <v>1545266.4624000001</v>
      </c>
      <c r="BE22" s="877">
        <v>9276344.7864048947</v>
      </c>
      <c r="BF22" s="373">
        <v>10523.840399999999</v>
      </c>
      <c r="BG22" s="728">
        <v>9286868.6268048938</v>
      </c>
    </row>
    <row r="23" spans="1:59" s="488" customFormat="1" ht="15.75" customHeight="1" x14ac:dyDescent="0.35">
      <c r="A23" s="2869"/>
      <c r="B23" s="2871"/>
      <c r="C23" s="1784" t="s">
        <v>748</v>
      </c>
      <c r="D23" s="2358">
        <v>16.146999999999998</v>
      </c>
      <c r="E23" s="1729">
        <v>0</v>
      </c>
      <c r="F23" s="1729">
        <v>0</v>
      </c>
      <c r="G23" s="1729">
        <v>0</v>
      </c>
      <c r="H23" s="870">
        <v>0</v>
      </c>
      <c r="I23" s="878">
        <v>16.146999999999998</v>
      </c>
      <c r="J23" s="1948">
        <v>2161</v>
      </c>
      <c r="K23" s="1949">
        <v>2177.1469999999999</v>
      </c>
      <c r="L23" s="2368">
        <v>69.507369999999796</v>
      </c>
      <c r="M23" s="1729">
        <v>0</v>
      </c>
      <c r="N23" s="1729">
        <v>0</v>
      </c>
      <c r="O23" s="1729">
        <v>0</v>
      </c>
      <c r="P23" s="870">
        <v>0</v>
      </c>
      <c r="Q23" s="878">
        <v>69.507369999999796</v>
      </c>
      <c r="R23" s="2592">
        <v>2126</v>
      </c>
      <c r="S23" s="2369">
        <f t="shared" si="0"/>
        <v>2195.5073699999998</v>
      </c>
      <c r="T23" s="1926"/>
      <c r="U23" s="1729">
        <v>309844.45699999999</v>
      </c>
      <c r="V23" s="1729">
        <v>5435.9049999999997</v>
      </c>
      <c r="W23" s="1729">
        <v>0</v>
      </c>
      <c r="X23" s="870">
        <v>0</v>
      </c>
      <c r="Y23" s="878">
        <v>315280.36200000002</v>
      </c>
      <c r="Z23" s="1948">
        <v>2386.277</v>
      </c>
      <c r="AA23" s="1949">
        <f>Y23+Z23</f>
        <v>317666.63900000002</v>
      </c>
      <c r="AB23" s="1926"/>
      <c r="AC23" s="1729">
        <v>660531.37099999993</v>
      </c>
      <c r="AD23" s="1729">
        <v>1424664.058</v>
      </c>
      <c r="AE23" s="1729">
        <v>318574.64799999999</v>
      </c>
      <c r="AF23" s="870">
        <v>0</v>
      </c>
      <c r="AG23" s="878">
        <v>2403770.0769999996</v>
      </c>
      <c r="AH23" s="1948">
        <v>2105.5699999999997</v>
      </c>
      <c r="AI23" s="1949">
        <v>2405875.6469999994</v>
      </c>
      <c r="AJ23" s="1926"/>
      <c r="AK23" s="1729">
        <v>867195.87600000016</v>
      </c>
      <c r="AL23" s="1729">
        <v>1413720.9040000001</v>
      </c>
      <c r="AM23" s="1729">
        <v>313215.429</v>
      </c>
      <c r="AN23" s="870">
        <v>221303.59799999997</v>
      </c>
      <c r="AO23" s="878">
        <v>2815435.807</v>
      </c>
      <c r="AP23" s="1948">
        <v>2237.3870000000002</v>
      </c>
      <c r="AQ23" s="1949">
        <v>2817673.1940000001</v>
      </c>
      <c r="AR23" s="1926"/>
      <c r="AS23" s="1729">
        <v>593185.829497959</v>
      </c>
      <c r="AT23" s="1729">
        <v>1329636</v>
      </c>
      <c r="AU23" s="1729">
        <v>281895</v>
      </c>
      <c r="AV23" s="870">
        <v>474325.23200000002</v>
      </c>
      <c r="AW23" s="878">
        <v>2679042.0614979588</v>
      </c>
      <c r="AX23" s="1948">
        <v>2755.6579999999999</v>
      </c>
      <c r="AY23" s="1949">
        <v>2681797.7194979587</v>
      </c>
      <c r="AZ23" s="1947"/>
      <c r="BA23" s="1729">
        <v>508032.78766802605</v>
      </c>
      <c r="BB23" s="1729">
        <v>1344878.969</v>
      </c>
      <c r="BC23" s="1729">
        <v>294610</v>
      </c>
      <c r="BD23" s="870">
        <v>429240.68400000001</v>
      </c>
      <c r="BE23" s="878">
        <v>2576762.440668026</v>
      </c>
      <c r="BF23" s="1948">
        <v>2923.2889999999998</v>
      </c>
      <c r="BG23" s="750">
        <v>2579685.7296680259</v>
      </c>
    </row>
    <row r="24" spans="1:59" s="488" customFormat="1" ht="15.75" customHeight="1" x14ac:dyDescent="0.35">
      <c r="A24" s="2828" t="s">
        <v>236</v>
      </c>
      <c r="B24" s="2864" t="s">
        <v>750</v>
      </c>
      <c r="C24" s="1041" t="s">
        <v>747</v>
      </c>
      <c r="D24" s="762">
        <v>70.470636279069765</v>
      </c>
      <c r="E24" s="1730">
        <v>4046658.822482869</v>
      </c>
      <c r="F24" s="1730">
        <v>8682201.5806231536</v>
      </c>
      <c r="G24" s="1730">
        <v>1787515.1605215461</v>
      </c>
      <c r="H24" s="873">
        <v>2132619.196850908</v>
      </c>
      <c r="I24" s="879">
        <v>16649065.231114756</v>
      </c>
      <c r="J24" s="1796">
        <v>1290091.7449381396</v>
      </c>
      <c r="K24" s="1782">
        <v>17939156.976052895</v>
      </c>
      <c r="L24" s="2370">
        <v>278.28221944185975</v>
      </c>
      <c r="M24" s="2371">
        <v>4177697.958017665</v>
      </c>
      <c r="N24" s="2371">
        <v>9125197.5227961037</v>
      </c>
      <c r="O24" s="1730">
        <v>1638078.4618807982</v>
      </c>
      <c r="P24" s="2372">
        <v>1763324.5087771874</v>
      </c>
      <c r="Q24" s="879">
        <v>16704576.733691197</v>
      </c>
      <c r="R24" s="2593">
        <v>1257736.4161325584</v>
      </c>
      <c r="S24" s="2373">
        <f t="shared" si="0"/>
        <v>17962313.149823755</v>
      </c>
      <c r="T24" s="1932"/>
      <c r="U24" s="1783">
        <v>4956481.0451999996</v>
      </c>
      <c r="V24" s="764">
        <v>8888852.2579999994</v>
      </c>
      <c r="W24" s="764">
        <v>1411865</v>
      </c>
      <c r="X24" s="765">
        <v>1606680</v>
      </c>
      <c r="Y24" s="766">
        <v>16863878.303199999</v>
      </c>
      <c r="Z24" s="767">
        <v>1274509.645603535</v>
      </c>
      <c r="AA24" s="1782">
        <f>Y24+Z24</f>
        <v>18138387.948803533</v>
      </c>
      <c r="AB24" s="1932"/>
      <c r="AC24" s="1783">
        <v>5828579.4928099997</v>
      </c>
      <c r="AD24" s="764">
        <v>12898620.38648</v>
      </c>
      <c r="AE24" s="764">
        <v>2239964.9572899998</v>
      </c>
      <c r="AF24" s="765">
        <v>1921256.5494099997</v>
      </c>
      <c r="AG24" s="766">
        <v>22888421.385989998</v>
      </c>
      <c r="AH24" s="767">
        <v>1213796.9489060002</v>
      </c>
      <c r="AI24" s="1782">
        <v>24102218.334895998</v>
      </c>
      <c r="AJ24" s="1932"/>
      <c r="AK24" s="1783">
        <v>6469802.0346000008</v>
      </c>
      <c r="AL24" s="764">
        <v>11225416.170949999</v>
      </c>
      <c r="AM24" s="764">
        <v>2168125.3818899998</v>
      </c>
      <c r="AN24" s="765">
        <v>2772169.8715559999</v>
      </c>
      <c r="AO24" s="766">
        <v>22635513.458995998</v>
      </c>
      <c r="AP24" s="767">
        <v>1198713.3206209999</v>
      </c>
      <c r="AQ24" s="1782">
        <v>23834226.779617</v>
      </c>
      <c r="AR24" s="1932"/>
      <c r="AS24" s="1783">
        <v>5430094.5142934527</v>
      </c>
      <c r="AT24" s="764">
        <v>10417086.822392</v>
      </c>
      <c r="AU24" s="764">
        <v>2173521.41658</v>
      </c>
      <c r="AV24" s="765">
        <v>3563437.6200542003</v>
      </c>
      <c r="AW24" s="766">
        <v>21584140.373319648</v>
      </c>
      <c r="AX24" s="767">
        <v>1180701.1568409998</v>
      </c>
      <c r="AY24" s="1782">
        <v>22764841.530160651</v>
      </c>
      <c r="AZ24" s="1932"/>
      <c r="BA24" s="1783">
        <v>5241825.9669488939</v>
      </c>
      <c r="BB24" s="764">
        <v>10363656.955052</v>
      </c>
      <c r="BC24" s="764">
        <v>2236179.4903290002</v>
      </c>
      <c r="BD24" s="765">
        <v>3396908.6123724002</v>
      </c>
      <c r="BE24" s="766">
        <v>21238571.024702296</v>
      </c>
      <c r="BF24" s="767">
        <v>1209068.4402470002</v>
      </c>
      <c r="BG24" s="754">
        <v>22447639.464949295</v>
      </c>
    </row>
    <row r="25" spans="1:59" s="488" customFormat="1" ht="15.75" customHeight="1" x14ac:dyDescent="0.35">
      <c r="A25" s="2840"/>
      <c r="B25" s="2865"/>
      <c r="C25" s="1005" t="s">
        <v>748</v>
      </c>
      <c r="D25" s="140">
        <v>19.575176744186045</v>
      </c>
      <c r="E25" s="372">
        <v>1124071.8951341303</v>
      </c>
      <c r="F25" s="372">
        <v>2411722.6612842092</v>
      </c>
      <c r="G25" s="372">
        <v>496531.98903376283</v>
      </c>
      <c r="H25" s="868">
        <v>592394.22134747449</v>
      </c>
      <c r="I25" s="877">
        <v>4624740.3419763204</v>
      </c>
      <c r="J25" s="373">
        <v>358358.81803837209</v>
      </c>
      <c r="K25" s="860">
        <v>4983099.1600146927</v>
      </c>
      <c r="L25" s="2229">
        <v>77.300616511627709</v>
      </c>
      <c r="M25" s="2364">
        <v>1160471.6550049069</v>
      </c>
      <c r="N25" s="2364">
        <v>2534777.0896655847</v>
      </c>
      <c r="O25" s="372">
        <v>455021.79496688838</v>
      </c>
      <c r="P25" s="2365">
        <v>489812.36354921869</v>
      </c>
      <c r="Q25" s="877">
        <v>4640160.2038031099</v>
      </c>
      <c r="R25" s="2590">
        <v>349371.22670348844</v>
      </c>
      <c r="S25" s="2366">
        <f t="shared" si="0"/>
        <v>4989531.4305065982</v>
      </c>
      <c r="T25" s="1671"/>
      <c r="U25" s="372">
        <v>1376800.2903333444</v>
      </c>
      <c r="V25" s="372">
        <v>2469125.6272222418</v>
      </c>
      <c r="W25" s="372">
        <v>392184.72222222539</v>
      </c>
      <c r="X25" s="868">
        <v>446300.00000000361</v>
      </c>
      <c r="Y25" s="877">
        <v>4684410.639777815</v>
      </c>
      <c r="Z25" s="373">
        <v>354030.45711209311</v>
      </c>
      <c r="AA25" s="860">
        <f>Y25+Z25</f>
        <v>5038441.0968899084</v>
      </c>
      <c r="AB25" s="1671"/>
      <c r="AC25" s="342"/>
      <c r="AD25" s="342"/>
      <c r="AE25" s="342"/>
      <c r="AF25" s="1018"/>
      <c r="AG25" s="1417"/>
      <c r="AH25" s="1991"/>
      <c r="AI25" s="447"/>
      <c r="AJ25" s="1671"/>
      <c r="AK25" s="342"/>
      <c r="AL25" s="342"/>
      <c r="AM25" s="342"/>
      <c r="AN25" s="1018"/>
      <c r="AO25" s="1417"/>
      <c r="AP25" s="1991"/>
      <c r="AQ25" s="447"/>
      <c r="AR25" s="1671"/>
      <c r="AS25" s="342"/>
      <c r="AT25" s="342"/>
      <c r="AU25" s="342"/>
      <c r="AV25" s="1018"/>
      <c r="AW25" s="1417"/>
      <c r="AX25" s="1991"/>
      <c r="AY25" s="447"/>
      <c r="AZ25" s="1671"/>
      <c r="BA25" s="342"/>
      <c r="BB25" s="342"/>
      <c r="BC25" s="342"/>
      <c r="BD25" s="1018"/>
      <c r="BE25" s="1417"/>
      <c r="BF25" s="343"/>
      <c r="BG25" s="448"/>
    </row>
    <row r="26" spans="1:59" s="488" customFormat="1" ht="20.149999999999999" customHeight="1" x14ac:dyDescent="0.35">
      <c r="A26" s="2783" t="s">
        <v>751</v>
      </c>
      <c r="B26" s="2784"/>
      <c r="C26" s="2784"/>
      <c r="D26" s="1933"/>
      <c r="E26" s="911"/>
      <c r="F26" s="911"/>
      <c r="G26" s="911"/>
      <c r="H26" s="912"/>
      <c r="I26" s="913"/>
      <c r="J26" s="914"/>
      <c r="K26" s="1779"/>
      <c r="L26" s="1933"/>
      <c r="M26" s="911"/>
      <c r="N26" s="911"/>
      <c r="O26" s="911"/>
      <c r="P26" s="912"/>
      <c r="Q26" s="913"/>
      <c r="R26" s="2594"/>
      <c r="S26" s="1779"/>
      <c r="T26" s="1933"/>
      <c r="U26" s="911"/>
      <c r="V26" s="911"/>
      <c r="W26" s="911"/>
      <c r="X26" s="912"/>
      <c r="Y26" s="913"/>
      <c r="Z26" s="914"/>
      <c r="AA26" s="1779"/>
      <c r="AB26" s="1933"/>
      <c r="AC26" s="911"/>
      <c r="AD26" s="911"/>
      <c r="AE26" s="911"/>
      <c r="AF26" s="912"/>
      <c r="AG26" s="913"/>
      <c r="AH26" s="914"/>
      <c r="AI26" s="1779"/>
      <c r="AJ26" s="1933"/>
      <c r="AK26" s="911"/>
      <c r="AL26" s="911"/>
      <c r="AM26" s="911"/>
      <c r="AN26" s="912"/>
      <c r="AO26" s="913"/>
      <c r="AP26" s="914"/>
      <c r="AQ26" s="1779"/>
      <c r="AR26" s="1933"/>
      <c r="AS26" s="911"/>
      <c r="AT26" s="911"/>
      <c r="AU26" s="911"/>
      <c r="AV26" s="912"/>
      <c r="AW26" s="913"/>
      <c r="AX26" s="914"/>
      <c r="AY26" s="1779"/>
      <c r="AZ26" s="1933"/>
      <c r="BA26" s="911"/>
      <c r="BB26" s="911"/>
      <c r="BC26" s="911"/>
      <c r="BD26" s="912"/>
      <c r="BE26" s="913"/>
      <c r="BF26" s="914"/>
      <c r="BG26" s="915"/>
    </row>
    <row r="27" spans="1:59" s="488" customFormat="1" ht="15.75" customHeight="1" x14ac:dyDescent="0.35">
      <c r="A27" s="2820" t="s">
        <v>236</v>
      </c>
      <c r="B27" s="2867" t="s">
        <v>752</v>
      </c>
      <c r="C27" s="1043" t="s">
        <v>747</v>
      </c>
      <c r="D27" s="140">
        <v>0</v>
      </c>
      <c r="E27" s="372">
        <v>0</v>
      </c>
      <c r="F27" s="372">
        <v>0</v>
      </c>
      <c r="G27" s="372">
        <v>0</v>
      </c>
      <c r="H27" s="868">
        <v>0</v>
      </c>
      <c r="I27" s="877">
        <v>0</v>
      </c>
      <c r="J27" s="373">
        <v>0</v>
      </c>
      <c r="K27" s="860">
        <v>0</v>
      </c>
      <c r="L27" s="2229">
        <v>0</v>
      </c>
      <c r="M27" s="372">
        <v>0</v>
      </c>
      <c r="N27" s="372">
        <v>0</v>
      </c>
      <c r="O27" s="372">
        <v>0</v>
      </c>
      <c r="P27" s="868">
        <v>0</v>
      </c>
      <c r="Q27" s="877">
        <v>0</v>
      </c>
      <c r="R27" s="2590">
        <v>0</v>
      </c>
      <c r="S27" s="860">
        <f t="shared" ref="S27:S39" si="1">Q27+R27</f>
        <v>0</v>
      </c>
      <c r="T27" s="1671"/>
      <c r="U27" s="372">
        <v>0</v>
      </c>
      <c r="V27" s="372">
        <v>0</v>
      </c>
      <c r="W27" s="372">
        <v>0</v>
      </c>
      <c r="X27" s="868">
        <v>0</v>
      </c>
      <c r="Y27" s="877">
        <v>0</v>
      </c>
      <c r="Z27" s="373">
        <v>0</v>
      </c>
      <c r="AA27" s="860">
        <v>0</v>
      </c>
      <c r="AB27" s="1671"/>
      <c r="AC27" s="372">
        <v>0</v>
      </c>
      <c r="AD27" s="372">
        <v>0</v>
      </c>
      <c r="AE27" s="372">
        <v>0</v>
      </c>
      <c r="AF27" s="868">
        <v>0</v>
      </c>
      <c r="AG27" s="877">
        <v>0</v>
      </c>
      <c r="AH27" s="373">
        <v>0</v>
      </c>
      <c r="AI27" s="860">
        <v>0</v>
      </c>
      <c r="AJ27" s="1671"/>
      <c r="AK27" s="372">
        <v>0</v>
      </c>
      <c r="AL27" s="372">
        <v>0</v>
      </c>
      <c r="AM27" s="372">
        <v>0</v>
      </c>
      <c r="AN27" s="868">
        <v>0</v>
      </c>
      <c r="AO27" s="877">
        <v>0</v>
      </c>
      <c r="AP27" s="373">
        <v>0</v>
      </c>
      <c r="AQ27" s="860">
        <v>0</v>
      </c>
      <c r="AR27" s="1671"/>
      <c r="AS27" s="372">
        <v>0</v>
      </c>
      <c r="AT27" s="372">
        <v>0</v>
      </c>
      <c r="AU27" s="372">
        <v>0</v>
      </c>
      <c r="AV27" s="868">
        <v>0</v>
      </c>
      <c r="AW27" s="877">
        <v>0</v>
      </c>
      <c r="AX27" s="373">
        <v>0</v>
      </c>
      <c r="AY27" s="860">
        <v>0</v>
      </c>
      <c r="AZ27" s="1671"/>
      <c r="BA27" s="372">
        <v>0</v>
      </c>
      <c r="BB27" s="372">
        <v>0</v>
      </c>
      <c r="BC27" s="372">
        <v>0</v>
      </c>
      <c r="BD27" s="868">
        <v>0</v>
      </c>
      <c r="BE27" s="877">
        <v>0</v>
      </c>
      <c r="BF27" s="373">
        <v>0</v>
      </c>
      <c r="BG27" s="728">
        <v>0</v>
      </c>
    </row>
    <row r="28" spans="1:59" s="488" customFormat="1" ht="15.75" customHeight="1" x14ac:dyDescent="0.35">
      <c r="A28" s="2866"/>
      <c r="B28" s="2868"/>
      <c r="C28" s="1030" t="s">
        <v>748</v>
      </c>
      <c r="D28" s="140">
        <v>0</v>
      </c>
      <c r="E28" s="372">
        <v>0</v>
      </c>
      <c r="F28" s="372">
        <v>0</v>
      </c>
      <c r="G28" s="372">
        <v>0</v>
      </c>
      <c r="H28" s="868">
        <v>0</v>
      </c>
      <c r="I28" s="877">
        <v>0</v>
      </c>
      <c r="J28" s="373">
        <v>0</v>
      </c>
      <c r="K28" s="860">
        <v>0</v>
      </c>
      <c r="L28" s="2229">
        <v>0</v>
      </c>
      <c r="M28" s="372">
        <v>0</v>
      </c>
      <c r="N28" s="372">
        <v>0</v>
      </c>
      <c r="O28" s="372">
        <v>0</v>
      </c>
      <c r="P28" s="868">
        <v>0</v>
      </c>
      <c r="Q28" s="877">
        <v>0</v>
      </c>
      <c r="R28" s="2590">
        <v>0</v>
      </c>
      <c r="S28" s="860">
        <f t="shared" si="1"/>
        <v>0</v>
      </c>
      <c r="T28" s="1671"/>
      <c r="U28" s="372">
        <v>0</v>
      </c>
      <c r="V28" s="372">
        <v>0</v>
      </c>
      <c r="W28" s="372">
        <v>0</v>
      </c>
      <c r="X28" s="868">
        <v>0</v>
      </c>
      <c r="Y28" s="877">
        <v>0</v>
      </c>
      <c r="Z28" s="373">
        <v>0</v>
      </c>
      <c r="AA28" s="860">
        <v>0</v>
      </c>
      <c r="AB28" s="1671"/>
      <c r="AC28" s="372">
        <v>0</v>
      </c>
      <c r="AD28" s="372">
        <v>0</v>
      </c>
      <c r="AE28" s="372">
        <v>0</v>
      </c>
      <c r="AF28" s="868">
        <v>0</v>
      </c>
      <c r="AG28" s="877">
        <v>0</v>
      </c>
      <c r="AH28" s="373">
        <v>0</v>
      </c>
      <c r="AI28" s="860">
        <v>0</v>
      </c>
      <c r="AJ28" s="1671"/>
      <c r="AK28" s="372">
        <v>0</v>
      </c>
      <c r="AL28" s="372">
        <v>0</v>
      </c>
      <c r="AM28" s="372">
        <v>0</v>
      </c>
      <c r="AN28" s="868">
        <v>0</v>
      </c>
      <c r="AO28" s="877">
        <v>0</v>
      </c>
      <c r="AP28" s="373">
        <v>0</v>
      </c>
      <c r="AQ28" s="860">
        <v>0</v>
      </c>
      <c r="AR28" s="1671"/>
      <c r="AS28" s="372">
        <v>0</v>
      </c>
      <c r="AT28" s="372">
        <v>0</v>
      </c>
      <c r="AU28" s="372">
        <v>0</v>
      </c>
      <c r="AV28" s="868">
        <v>0</v>
      </c>
      <c r="AW28" s="877">
        <v>0</v>
      </c>
      <c r="AX28" s="373">
        <v>0</v>
      </c>
      <c r="AY28" s="860">
        <v>0</v>
      </c>
      <c r="AZ28" s="1671"/>
      <c r="BA28" s="372">
        <v>0</v>
      </c>
      <c r="BB28" s="372">
        <v>0</v>
      </c>
      <c r="BC28" s="372">
        <v>0</v>
      </c>
      <c r="BD28" s="868">
        <v>0</v>
      </c>
      <c r="BE28" s="877">
        <v>0</v>
      </c>
      <c r="BF28" s="373">
        <v>0</v>
      </c>
      <c r="BG28" s="728">
        <v>0</v>
      </c>
    </row>
    <row r="29" spans="1:59" s="488" customFormat="1" ht="15.75" customHeight="1" x14ac:dyDescent="0.35">
      <c r="A29" s="2866" t="s">
        <v>236</v>
      </c>
      <c r="B29" s="2868" t="s">
        <v>753</v>
      </c>
      <c r="C29" s="1030" t="s">
        <v>747</v>
      </c>
      <c r="D29" s="140">
        <v>15728.05926</v>
      </c>
      <c r="E29" s="372">
        <v>6171605.3135151537</v>
      </c>
      <c r="F29" s="372">
        <v>5515098.1596000008</v>
      </c>
      <c r="G29" s="372">
        <v>1102147.8588</v>
      </c>
      <c r="H29" s="868">
        <v>1418086.8978100664</v>
      </c>
      <c r="I29" s="877">
        <v>14222666.288985219</v>
      </c>
      <c r="J29" s="373">
        <v>0</v>
      </c>
      <c r="K29" s="860">
        <v>14222666.288985219</v>
      </c>
      <c r="L29" s="2229">
        <v>14792.399999999996</v>
      </c>
      <c r="M29" s="372">
        <v>4519214.5510883564</v>
      </c>
      <c r="N29" s="2364">
        <v>5205515.0637048529</v>
      </c>
      <c r="O29" s="2364">
        <v>1124507.3840071883</v>
      </c>
      <c r="P29" s="868">
        <v>1352223.641414403</v>
      </c>
      <c r="Q29" s="877">
        <v>12216253.040214799</v>
      </c>
      <c r="R29" s="2590">
        <v>0</v>
      </c>
      <c r="S29" s="2366">
        <f t="shared" si="1"/>
        <v>12216253.040214799</v>
      </c>
      <c r="T29" s="1671"/>
      <c r="U29" s="372">
        <v>2910627.0900000003</v>
      </c>
      <c r="V29" s="372">
        <v>5235382.6704000002</v>
      </c>
      <c r="W29" s="372">
        <v>1129136.3928</v>
      </c>
      <c r="X29" s="868">
        <v>1452366.8316000002</v>
      </c>
      <c r="Y29" s="877">
        <v>10727512.984800002</v>
      </c>
      <c r="Z29" s="373">
        <v>0</v>
      </c>
      <c r="AA29" s="860">
        <f>Y29+Z29</f>
        <v>10727512.984800002</v>
      </c>
      <c r="AB29" s="1671"/>
      <c r="AC29" s="372">
        <v>2368975.4568000003</v>
      </c>
      <c r="AD29" s="372">
        <v>0</v>
      </c>
      <c r="AE29" s="372">
        <v>0</v>
      </c>
      <c r="AF29" s="868">
        <v>1512144.2916000001</v>
      </c>
      <c r="AG29" s="877">
        <v>3881119.7484000004</v>
      </c>
      <c r="AH29" s="373">
        <v>0</v>
      </c>
      <c r="AI29" s="860">
        <v>3881119.7484000004</v>
      </c>
      <c r="AJ29" s="1671"/>
      <c r="AK29" s="372">
        <v>1708884.8063999999</v>
      </c>
      <c r="AL29" s="372">
        <v>0</v>
      </c>
      <c r="AM29" s="372">
        <v>0</v>
      </c>
      <c r="AN29" s="868">
        <v>736088.34960000007</v>
      </c>
      <c r="AO29" s="877">
        <v>2444973.156</v>
      </c>
      <c r="AP29" s="373">
        <v>0</v>
      </c>
      <c r="AQ29" s="860">
        <v>2444973.156</v>
      </c>
      <c r="AR29" s="1671"/>
      <c r="AS29" s="372">
        <v>2700918.6138073476</v>
      </c>
      <c r="AT29" s="372">
        <v>0</v>
      </c>
      <c r="AU29" s="372">
        <v>0</v>
      </c>
      <c r="AV29" s="868">
        <v>4218.3648000000003</v>
      </c>
      <c r="AW29" s="877">
        <v>2705136.9786073477</v>
      </c>
      <c r="AX29" s="373">
        <v>0</v>
      </c>
      <c r="AY29" s="860">
        <v>2705136.9786073477</v>
      </c>
      <c r="AZ29" s="1671"/>
      <c r="BA29" s="372">
        <v>2658758.5034249905</v>
      </c>
      <c r="BB29" s="372">
        <v>0</v>
      </c>
      <c r="BC29" s="372">
        <v>0</v>
      </c>
      <c r="BD29" s="868">
        <v>3320.3376000000003</v>
      </c>
      <c r="BE29" s="877">
        <v>2662078.8410249907</v>
      </c>
      <c r="BF29" s="373">
        <v>0</v>
      </c>
      <c r="BG29" s="728">
        <v>2662078.8410249907</v>
      </c>
    </row>
    <row r="30" spans="1:59" s="488" customFormat="1" ht="15.75" customHeight="1" x14ac:dyDescent="0.35">
      <c r="A30" s="2866"/>
      <c r="B30" s="2868"/>
      <c r="C30" s="1030" t="s">
        <v>748</v>
      </c>
      <c r="D30" s="140">
        <v>4368.90535</v>
      </c>
      <c r="E30" s="372">
        <v>1714334.809309765</v>
      </c>
      <c r="F30" s="372">
        <v>1531971.7110000001</v>
      </c>
      <c r="G30" s="372">
        <v>306152.18299999996</v>
      </c>
      <c r="H30" s="868">
        <v>393913.02716946293</v>
      </c>
      <c r="I30" s="877">
        <v>3950740.6358292275</v>
      </c>
      <c r="J30" s="373">
        <v>0</v>
      </c>
      <c r="K30" s="860">
        <v>3950740.6358292275</v>
      </c>
      <c r="L30" s="2229">
        <v>4108.9999999999991</v>
      </c>
      <c r="M30" s="372">
        <v>1255337.375302321</v>
      </c>
      <c r="N30" s="2364">
        <v>1445976.4065846815</v>
      </c>
      <c r="O30" s="2364">
        <v>312363.16222421895</v>
      </c>
      <c r="P30" s="868">
        <v>375617.6781706675</v>
      </c>
      <c r="Q30" s="877">
        <v>3393403.622281889</v>
      </c>
      <c r="R30" s="2590">
        <v>0</v>
      </c>
      <c r="S30" s="2366">
        <f t="shared" si="1"/>
        <v>3393403.622281889</v>
      </c>
      <c r="T30" s="1671"/>
      <c r="U30" s="372">
        <v>808507.52500000002</v>
      </c>
      <c r="V30" s="372">
        <v>1454272.9639999999</v>
      </c>
      <c r="W30" s="372">
        <v>313648.99800000002</v>
      </c>
      <c r="X30" s="868">
        <v>403435.23100000003</v>
      </c>
      <c r="Y30" s="877">
        <v>2979864.7180000003</v>
      </c>
      <c r="Z30" s="373">
        <v>0</v>
      </c>
      <c r="AA30" s="860">
        <v>2979864.7180000003</v>
      </c>
      <c r="AB30" s="1671"/>
      <c r="AC30" s="372">
        <v>658048.73800000001</v>
      </c>
      <c r="AD30" s="372">
        <v>0</v>
      </c>
      <c r="AE30" s="372">
        <v>0</v>
      </c>
      <c r="AF30" s="868">
        <v>420040.08100000001</v>
      </c>
      <c r="AG30" s="877">
        <v>1078088.8190000001</v>
      </c>
      <c r="AH30" s="373">
        <v>0</v>
      </c>
      <c r="AI30" s="860">
        <v>1078088.8190000001</v>
      </c>
      <c r="AJ30" s="1671"/>
      <c r="AK30" s="372">
        <v>474690.22399999999</v>
      </c>
      <c r="AL30" s="372">
        <v>0</v>
      </c>
      <c r="AM30" s="372">
        <v>0</v>
      </c>
      <c r="AN30" s="868">
        <v>204468.986</v>
      </c>
      <c r="AO30" s="877">
        <v>679159.21</v>
      </c>
      <c r="AP30" s="373">
        <v>0</v>
      </c>
      <c r="AQ30" s="860">
        <v>679159.21</v>
      </c>
      <c r="AR30" s="1671"/>
      <c r="AS30" s="372">
        <v>750255.170502041</v>
      </c>
      <c r="AT30" s="372">
        <v>0</v>
      </c>
      <c r="AU30" s="372">
        <v>0</v>
      </c>
      <c r="AV30" s="868">
        <v>1171.768</v>
      </c>
      <c r="AW30" s="877">
        <v>751426.93850204104</v>
      </c>
      <c r="AX30" s="373">
        <v>0</v>
      </c>
      <c r="AY30" s="860">
        <v>751426.93850204104</v>
      </c>
      <c r="AZ30" s="1671"/>
      <c r="BA30" s="372">
        <v>738544.02872916404</v>
      </c>
      <c r="BB30" s="372">
        <v>0</v>
      </c>
      <c r="BC30" s="372">
        <v>0</v>
      </c>
      <c r="BD30" s="868">
        <v>922.31600000000003</v>
      </c>
      <c r="BE30" s="877">
        <v>739466.34472916403</v>
      </c>
      <c r="BF30" s="373">
        <v>0</v>
      </c>
      <c r="BG30" s="728">
        <v>739466.34472916403</v>
      </c>
    </row>
    <row r="31" spans="1:59" s="488" customFormat="1" ht="15.75" customHeight="1" x14ac:dyDescent="0.35">
      <c r="A31" s="2866" t="s">
        <v>236</v>
      </c>
      <c r="B31" s="2868" t="s">
        <v>754</v>
      </c>
      <c r="C31" s="1030" t="s">
        <v>747</v>
      </c>
      <c r="D31" s="140">
        <v>0</v>
      </c>
      <c r="E31" s="372">
        <v>0</v>
      </c>
      <c r="F31" s="372">
        <v>16720.893</v>
      </c>
      <c r="G31" s="372">
        <v>0</v>
      </c>
      <c r="H31" s="868">
        <v>0</v>
      </c>
      <c r="I31" s="877">
        <v>16720.893</v>
      </c>
      <c r="J31" s="373">
        <v>0</v>
      </c>
      <c r="K31" s="860">
        <v>16720.893</v>
      </c>
      <c r="L31" s="2229">
        <v>0</v>
      </c>
      <c r="M31" s="372">
        <v>0</v>
      </c>
      <c r="N31" s="372">
        <v>14251.348800000002</v>
      </c>
      <c r="O31" s="372">
        <v>0</v>
      </c>
      <c r="P31" s="868">
        <v>0</v>
      </c>
      <c r="Q31" s="877">
        <v>14251.348800000002</v>
      </c>
      <c r="R31" s="2590">
        <v>0</v>
      </c>
      <c r="S31" s="860">
        <f t="shared" si="1"/>
        <v>14251.348800000002</v>
      </c>
      <c r="T31" s="1671"/>
      <c r="U31" s="342"/>
      <c r="V31" s="342"/>
      <c r="W31" s="342"/>
      <c r="X31" s="1018"/>
      <c r="Y31" s="331"/>
      <c r="Z31" s="315"/>
      <c r="AA31" s="447"/>
      <c r="AB31" s="1671"/>
      <c r="AC31" s="342"/>
      <c r="AD31" s="342"/>
      <c r="AE31" s="342"/>
      <c r="AF31" s="1018"/>
      <c r="AG31" s="331"/>
      <c r="AH31" s="315"/>
      <c r="AI31" s="447"/>
      <c r="AJ31" s="1671"/>
      <c r="AK31" s="342"/>
      <c r="AL31" s="342"/>
      <c r="AM31" s="342"/>
      <c r="AN31" s="1018"/>
      <c r="AO31" s="331"/>
      <c r="AP31" s="315"/>
      <c r="AQ31" s="447"/>
      <c r="AR31" s="1671"/>
      <c r="AS31" s="342"/>
      <c r="AT31" s="342"/>
      <c r="AU31" s="342"/>
      <c r="AV31" s="1018"/>
      <c r="AW31" s="331"/>
      <c r="AX31" s="315"/>
      <c r="AY31" s="447"/>
      <c r="AZ31" s="1671"/>
      <c r="BA31" s="342"/>
      <c r="BB31" s="342"/>
      <c r="BC31" s="342"/>
      <c r="BD31" s="1018"/>
      <c r="BE31" s="331"/>
      <c r="BF31" s="315"/>
      <c r="BG31" s="448"/>
    </row>
    <row r="32" spans="1:59" s="488" customFormat="1" ht="15.75" customHeight="1" x14ac:dyDescent="0.35">
      <c r="A32" s="2872"/>
      <c r="B32" s="2873"/>
      <c r="C32" s="1784" t="s">
        <v>748</v>
      </c>
      <c r="D32" s="2358">
        <v>0</v>
      </c>
      <c r="E32" s="1729">
        <v>0</v>
      </c>
      <c r="F32" s="1729">
        <v>4644.6925000000001</v>
      </c>
      <c r="G32" s="1729">
        <v>0</v>
      </c>
      <c r="H32" s="870">
        <v>0</v>
      </c>
      <c r="I32" s="878">
        <v>4644.6925000000001</v>
      </c>
      <c r="J32" s="1948">
        <v>0</v>
      </c>
      <c r="K32" s="1949">
        <v>4644.6925000000001</v>
      </c>
      <c r="L32" s="2368">
        <v>0</v>
      </c>
      <c r="M32" s="1729">
        <v>0</v>
      </c>
      <c r="N32" s="1729">
        <v>3958.7080000000001</v>
      </c>
      <c r="O32" s="1729">
        <v>0</v>
      </c>
      <c r="P32" s="870">
        <v>0</v>
      </c>
      <c r="Q32" s="878">
        <v>3958.7080000000001</v>
      </c>
      <c r="R32" s="2592">
        <v>0</v>
      </c>
      <c r="S32" s="1949">
        <f t="shared" si="1"/>
        <v>3958.7080000000001</v>
      </c>
      <c r="T32" s="1926"/>
      <c r="U32" s="1962"/>
      <c r="V32" s="1962"/>
      <c r="W32" s="1962"/>
      <c r="X32" s="1963"/>
      <c r="Y32" s="1964"/>
      <c r="Z32" s="1965"/>
      <c r="AA32" s="1966"/>
      <c r="AB32" s="1947"/>
      <c r="AC32" s="1962"/>
      <c r="AD32" s="1962"/>
      <c r="AE32" s="1962"/>
      <c r="AF32" s="1963"/>
      <c r="AG32" s="1964"/>
      <c r="AH32" s="1965"/>
      <c r="AI32" s="1966"/>
      <c r="AJ32" s="1947"/>
      <c r="AK32" s="1962"/>
      <c r="AL32" s="1962"/>
      <c r="AM32" s="1962"/>
      <c r="AN32" s="1963"/>
      <c r="AO32" s="1964"/>
      <c r="AP32" s="1965"/>
      <c r="AQ32" s="1966"/>
      <c r="AR32" s="1947"/>
      <c r="AS32" s="1962"/>
      <c r="AT32" s="1962"/>
      <c r="AU32" s="1962"/>
      <c r="AV32" s="1963"/>
      <c r="AW32" s="1964"/>
      <c r="AX32" s="1965"/>
      <c r="AY32" s="1966"/>
      <c r="AZ32" s="1947"/>
      <c r="BA32" s="1962"/>
      <c r="BB32" s="1962"/>
      <c r="BC32" s="1962"/>
      <c r="BD32" s="1963"/>
      <c r="BE32" s="1964"/>
      <c r="BF32" s="1965"/>
      <c r="BG32" s="1967"/>
    </row>
    <row r="33" spans="1:59" s="488" customFormat="1" ht="15.75" customHeight="1" x14ac:dyDescent="0.35">
      <c r="A33" s="2828" t="s">
        <v>236</v>
      </c>
      <c r="B33" s="2864" t="s">
        <v>755</v>
      </c>
      <c r="C33" s="1041" t="s">
        <v>747</v>
      </c>
      <c r="D33" s="762">
        <v>15728.05926</v>
      </c>
      <c r="E33" s="1730">
        <v>6171605.3135151537</v>
      </c>
      <c r="F33" s="1730">
        <v>5531819.052600001</v>
      </c>
      <c r="G33" s="1730">
        <v>1102147.8588</v>
      </c>
      <c r="H33" s="873">
        <v>1418086.8978100664</v>
      </c>
      <c r="I33" s="879">
        <v>14239387.18198522</v>
      </c>
      <c r="J33" s="1796">
        <v>0</v>
      </c>
      <c r="K33" s="1782">
        <v>14239387.18198522</v>
      </c>
      <c r="L33" s="2370">
        <v>14792.399999999996</v>
      </c>
      <c r="M33" s="1730">
        <v>4519214.5510883564</v>
      </c>
      <c r="N33" s="2371">
        <v>5219766.4125048527</v>
      </c>
      <c r="O33" s="2371">
        <v>1124507.3840071883</v>
      </c>
      <c r="P33" s="873">
        <v>1352223.641414403</v>
      </c>
      <c r="Q33" s="879">
        <v>12230504.389014799</v>
      </c>
      <c r="R33" s="2593">
        <v>0</v>
      </c>
      <c r="S33" s="2373">
        <f t="shared" si="1"/>
        <v>12230504.389014799</v>
      </c>
      <c r="T33" s="1932"/>
      <c r="U33" s="1936">
        <v>2910627.0900000003</v>
      </c>
      <c r="V33" s="764">
        <v>5235382.6704000002</v>
      </c>
      <c r="W33" s="764">
        <v>1129136.3928</v>
      </c>
      <c r="X33" s="765">
        <v>1452366.8316000002</v>
      </c>
      <c r="Y33" s="766">
        <v>10727512.984800002</v>
      </c>
      <c r="Z33" s="767">
        <v>0</v>
      </c>
      <c r="AA33" s="1782">
        <v>10727512.984800002</v>
      </c>
      <c r="AB33" s="1932"/>
      <c r="AC33" s="1783">
        <v>2368975.4568000003</v>
      </c>
      <c r="AD33" s="764">
        <v>0</v>
      </c>
      <c r="AE33" s="764">
        <v>0</v>
      </c>
      <c r="AF33" s="765">
        <v>1512144.2916000001</v>
      </c>
      <c r="AG33" s="766">
        <v>3881119.7484000004</v>
      </c>
      <c r="AH33" s="767">
        <v>0</v>
      </c>
      <c r="AI33" s="1782">
        <v>3881119.7484000004</v>
      </c>
      <c r="AJ33" s="1932"/>
      <c r="AK33" s="1783">
        <v>1708884.8063999999</v>
      </c>
      <c r="AL33" s="764">
        <v>0</v>
      </c>
      <c r="AM33" s="764">
        <v>0</v>
      </c>
      <c r="AN33" s="765">
        <v>736088.34960000007</v>
      </c>
      <c r="AO33" s="766">
        <v>2444973.156</v>
      </c>
      <c r="AP33" s="767">
        <v>0</v>
      </c>
      <c r="AQ33" s="1782">
        <v>2444973.156</v>
      </c>
      <c r="AR33" s="1932"/>
      <c r="AS33" s="1783">
        <v>2700918.6138073476</v>
      </c>
      <c r="AT33" s="764">
        <v>0</v>
      </c>
      <c r="AU33" s="764">
        <v>0</v>
      </c>
      <c r="AV33" s="765">
        <v>4218.3648000000003</v>
      </c>
      <c r="AW33" s="766">
        <v>2705136.9786073477</v>
      </c>
      <c r="AX33" s="767">
        <v>0</v>
      </c>
      <c r="AY33" s="1782">
        <v>2705136.9786073477</v>
      </c>
      <c r="AZ33" s="1932"/>
      <c r="BA33" s="1783">
        <v>2658758.5034249905</v>
      </c>
      <c r="BB33" s="764">
        <v>0</v>
      </c>
      <c r="BC33" s="764">
        <v>0</v>
      </c>
      <c r="BD33" s="765">
        <v>3320.3376000000003</v>
      </c>
      <c r="BE33" s="766">
        <v>2662078.8410249907</v>
      </c>
      <c r="BF33" s="767">
        <v>0</v>
      </c>
      <c r="BG33" s="754">
        <v>2662078.8410249907</v>
      </c>
    </row>
    <row r="34" spans="1:59" s="488" customFormat="1" ht="15.75" customHeight="1" x14ac:dyDescent="0.35">
      <c r="A34" s="2840"/>
      <c r="B34" s="2865"/>
      <c r="C34" s="1005" t="s">
        <v>748</v>
      </c>
      <c r="D34" s="140">
        <v>4368.90535</v>
      </c>
      <c r="E34" s="372">
        <v>1714334.809309765</v>
      </c>
      <c r="F34" s="372">
        <v>1536616.4035</v>
      </c>
      <c r="G34" s="372">
        <v>306152.18299999996</v>
      </c>
      <c r="H34" s="868">
        <v>393913.02716946293</v>
      </c>
      <c r="I34" s="877">
        <v>3955385.3283292274</v>
      </c>
      <c r="J34" s="373">
        <v>0</v>
      </c>
      <c r="K34" s="860">
        <v>3955385.3283292274</v>
      </c>
      <c r="L34" s="2229">
        <v>4108.9999999999991</v>
      </c>
      <c r="M34" s="372">
        <v>1255337.375302321</v>
      </c>
      <c r="N34" s="2364">
        <v>1449935.1145846816</v>
      </c>
      <c r="O34" s="2364">
        <v>312363.16222421895</v>
      </c>
      <c r="P34" s="868">
        <v>375617.6781706675</v>
      </c>
      <c r="Q34" s="877">
        <v>3397362.3302818895</v>
      </c>
      <c r="R34" s="2590">
        <v>0</v>
      </c>
      <c r="S34" s="2366">
        <f t="shared" si="1"/>
        <v>3397362.3302818895</v>
      </c>
      <c r="T34" s="1671"/>
      <c r="U34" s="372">
        <v>808507.52500000002</v>
      </c>
      <c r="V34" s="372">
        <v>1454272.9639999999</v>
      </c>
      <c r="W34" s="372">
        <v>313648.99800000002</v>
      </c>
      <c r="X34" s="868">
        <v>403435.23100000003</v>
      </c>
      <c r="Y34" s="877">
        <v>2979864.7180000003</v>
      </c>
      <c r="Z34" s="373">
        <v>0</v>
      </c>
      <c r="AA34" s="860">
        <v>2979864.7180000003</v>
      </c>
      <c r="AB34" s="1671"/>
      <c r="AC34" s="372">
        <v>658048.73800000001</v>
      </c>
      <c r="AD34" s="372">
        <v>0</v>
      </c>
      <c r="AE34" s="372">
        <v>0</v>
      </c>
      <c r="AF34" s="868">
        <v>420040.08100000001</v>
      </c>
      <c r="AG34" s="877">
        <v>1078088.8190000001</v>
      </c>
      <c r="AH34" s="373">
        <v>0</v>
      </c>
      <c r="AI34" s="860">
        <v>1078088.8190000001</v>
      </c>
      <c r="AJ34" s="1671"/>
      <c r="AK34" s="372">
        <v>474690.22399999999</v>
      </c>
      <c r="AL34" s="372">
        <v>0</v>
      </c>
      <c r="AM34" s="372">
        <v>0</v>
      </c>
      <c r="AN34" s="868">
        <v>204468.986</v>
      </c>
      <c r="AO34" s="877">
        <v>679159.21</v>
      </c>
      <c r="AP34" s="373">
        <v>0</v>
      </c>
      <c r="AQ34" s="860">
        <v>679159.21</v>
      </c>
      <c r="AR34" s="1671"/>
      <c r="AS34" s="372">
        <v>750255.170502041</v>
      </c>
      <c r="AT34" s="372">
        <v>0</v>
      </c>
      <c r="AU34" s="372">
        <v>0</v>
      </c>
      <c r="AV34" s="868">
        <v>1171.768</v>
      </c>
      <c r="AW34" s="877">
        <v>751426.93850204104</v>
      </c>
      <c r="AX34" s="373">
        <v>0</v>
      </c>
      <c r="AY34" s="860">
        <v>751426.93850204104</v>
      </c>
      <c r="AZ34" s="1671"/>
      <c r="BA34" s="372">
        <v>738544.02872916404</v>
      </c>
      <c r="BB34" s="372">
        <v>0</v>
      </c>
      <c r="BC34" s="372">
        <v>0</v>
      </c>
      <c r="BD34" s="868">
        <v>922.31600000000003</v>
      </c>
      <c r="BE34" s="877">
        <v>739466.34472916403</v>
      </c>
      <c r="BF34" s="373">
        <v>0</v>
      </c>
      <c r="BG34" s="728">
        <v>739466.34472916403</v>
      </c>
    </row>
    <row r="35" spans="1:59" s="488" customFormat="1" ht="20.149999999999999" customHeight="1" x14ac:dyDescent="0.35">
      <c r="A35" s="2783" t="s">
        <v>756</v>
      </c>
      <c r="B35" s="2784"/>
      <c r="C35" s="2784"/>
      <c r="D35" s="1933"/>
      <c r="E35" s="911"/>
      <c r="F35" s="911"/>
      <c r="G35" s="911"/>
      <c r="H35" s="912"/>
      <c r="I35" s="913"/>
      <c r="J35" s="914"/>
      <c r="K35" s="1779"/>
      <c r="L35" s="1933"/>
      <c r="M35" s="911"/>
      <c r="N35" s="911"/>
      <c r="O35" s="911"/>
      <c r="P35" s="912"/>
      <c r="Q35" s="913"/>
      <c r="R35" s="2594"/>
      <c r="S35" s="1779"/>
      <c r="T35" s="1933"/>
      <c r="U35" s="911"/>
      <c r="V35" s="911"/>
      <c r="W35" s="911"/>
      <c r="X35" s="912"/>
      <c r="Y35" s="913"/>
      <c r="Z35" s="914"/>
      <c r="AA35" s="1779"/>
      <c r="AB35" s="1933"/>
      <c r="AC35" s="911"/>
      <c r="AD35" s="911"/>
      <c r="AE35" s="911"/>
      <c r="AF35" s="912"/>
      <c r="AG35" s="913"/>
      <c r="AH35" s="914"/>
      <c r="AI35" s="1779"/>
      <c r="AJ35" s="1933"/>
      <c r="AK35" s="911"/>
      <c r="AL35" s="911"/>
      <c r="AM35" s="911"/>
      <c r="AN35" s="912"/>
      <c r="AO35" s="913"/>
      <c r="AP35" s="914"/>
      <c r="AQ35" s="1779"/>
      <c r="AR35" s="1933"/>
      <c r="AS35" s="911"/>
      <c r="AT35" s="911"/>
      <c r="AU35" s="911"/>
      <c r="AV35" s="912"/>
      <c r="AW35" s="913"/>
      <c r="AX35" s="914"/>
      <c r="AY35" s="1779"/>
      <c r="AZ35" s="1933"/>
      <c r="BA35" s="911"/>
      <c r="BB35" s="911"/>
      <c r="BC35" s="911"/>
      <c r="BD35" s="912"/>
      <c r="BE35" s="913"/>
      <c r="BF35" s="914"/>
      <c r="BG35" s="915"/>
    </row>
    <row r="36" spans="1:59" s="488" customFormat="1" ht="15.75" customHeight="1" x14ac:dyDescent="0.35">
      <c r="A36" s="2820" t="s">
        <v>236</v>
      </c>
      <c r="B36" s="2867" t="s">
        <v>757</v>
      </c>
      <c r="C36" s="5" t="s">
        <v>741</v>
      </c>
      <c r="D36" s="140">
        <v>12.341436279069772</v>
      </c>
      <c r="E36" s="372">
        <v>4046658.822482869</v>
      </c>
      <c r="F36" s="372">
        <v>8682201.5806231536</v>
      </c>
      <c r="G36" s="372">
        <v>1787515.1605215461</v>
      </c>
      <c r="H36" s="868">
        <v>2132619.196850908</v>
      </c>
      <c r="I36" s="877">
        <v>16649007.101914756</v>
      </c>
      <c r="J36" s="373">
        <v>1282312.1449381395</v>
      </c>
      <c r="K36" s="860">
        <v>17931319.246852897</v>
      </c>
      <c r="L36" s="2229">
        <v>28.055687441860471</v>
      </c>
      <c r="M36" s="2364">
        <v>4177697.958017665</v>
      </c>
      <c r="N36" s="2364">
        <v>9125197.5227961037</v>
      </c>
      <c r="O36" s="372">
        <v>1638078.4618807982</v>
      </c>
      <c r="P36" s="2365">
        <v>1763324.5087771874</v>
      </c>
      <c r="Q36" s="877">
        <v>16704326.5071592</v>
      </c>
      <c r="R36" s="2590">
        <v>1250082.8161325583</v>
      </c>
      <c r="S36" s="2366">
        <f t="shared" si="1"/>
        <v>17954409.323291756</v>
      </c>
      <c r="T36" s="363"/>
      <c r="U36" s="141">
        <v>3841041</v>
      </c>
      <c r="V36" s="141">
        <v>8869283</v>
      </c>
      <c r="W36" s="141">
        <v>1411865</v>
      </c>
      <c r="X36" s="276">
        <v>1606680</v>
      </c>
      <c r="Y36" s="279">
        <v>15728869</v>
      </c>
      <c r="Z36" s="142">
        <v>1265919.048403535</v>
      </c>
      <c r="AA36" s="162">
        <f>Y36+Z36</f>
        <v>16994788.048403535</v>
      </c>
      <c r="AB36" s="363"/>
      <c r="AC36" s="126">
        <v>3450666.5572099998</v>
      </c>
      <c r="AD36" s="126">
        <v>7769829.7776799994</v>
      </c>
      <c r="AE36" s="126">
        <v>1093096.2244899999</v>
      </c>
      <c r="AF36" s="249">
        <v>1921256.5494099997</v>
      </c>
      <c r="AG36" s="165">
        <v>14234849.108789999</v>
      </c>
      <c r="AH36" s="149">
        <v>1206216.8969060003</v>
      </c>
      <c r="AI36" s="158">
        <v>15441066.005695999</v>
      </c>
      <c r="AJ36" s="363"/>
      <c r="AK36" s="126">
        <v>3347896.8809999996</v>
      </c>
      <c r="AL36" s="126">
        <v>6136020.9165499993</v>
      </c>
      <c r="AM36" s="126">
        <v>1040549.8374899999</v>
      </c>
      <c r="AN36" s="249">
        <v>1975476.918756</v>
      </c>
      <c r="AO36" s="165">
        <v>12499944.553795999</v>
      </c>
      <c r="AP36" s="149">
        <v>1190658.7274209999</v>
      </c>
      <c r="AQ36" s="158">
        <v>13690603.281217</v>
      </c>
      <c r="AR36" s="363"/>
      <c r="AS36" s="126">
        <v>3294625.5281007998</v>
      </c>
      <c r="AT36" s="126">
        <v>5630397.2223919993</v>
      </c>
      <c r="AU36" s="126">
        <v>1158699.41658</v>
      </c>
      <c r="AV36" s="249">
        <v>1855866.7848542</v>
      </c>
      <c r="AW36" s="165">
        <v>11939588.951926999</v>
      </c>
      <c r="AX36" s="149">
        <v>1170780.7880409998</v>
      </c>
      <c r="AY36" s="158">
        <v>13110369.739967998</v>
      </c>
      <c r="AZ36" s="1671"/>
      <c r="BA36" s="372">
        <v>3412907.9313440002</v>
      </c>
      <c r="BB36" s="372">
        <v>5522092.6666520005</v>
      </c>
      <c r="BC36" s="372">
        <v>1175583.4903289999</v>
      </c>
      <c r="BD36" s="868">
        <v>1851642.1499723999</v>
      </c>
      <c r="BE36" s="877">
        <v>11962226.238297399</v>
      </c>
      <c r="BF36" s="373">
        <v>1198544.5998470001</v>
      </c>
      <c r="BG36" s="728">
        <v>13160770.838144399</v>
      </c>
    </row>
    <row r="37" spans="1:59" s="488" customFormat="1" ht="15.75" customHeight="1" x14ac:dyDescent="0.35">
      <c r="A37" s="2866"/>
      <c r="B37" s="2868"/>
      <c r="C37" s="1030" t="s">
        <v>748</v>
      </c>
      <c r="D37" s="140">
        <v>3.428176744186048</v>
      </c>
      <c r="E37" s="372">
        <v>1124071.8951341303</v>
      </c>
      <c r="F37" s="372">
        <v>2411722.6612842092</v>
      </c>
      <c r="G37" s="372">
        <v>496531.98903376283</v>
      </c>
      <c r="H37" s="868">
        <v>592394.22134747449</v>
      </c>
      <c r="I37" s="877">
        <v>4624724.1949763205</v>
      </c>
      <c r="J37" s="373">
        <v>356197.81803837209</v>
      </c>
      <c r="K37" s="860">
        <v>4980922.0130146928</v>
      </c>
      <c r="L37" s="2229">
        <v>7.7932465116279088</v>
      </c>
      <c r="M37" s="372">
        <v>1160471.6550049069</v>
      </c>
      <c r="N37" s="2364">
        <v>2534777.0896655847</v>
      </c>
      <c r="O37" s="372">
        <v>455021.79496688838</v>
      </c>
      <c r="P37" s="2365">
        <v>489812.36354921869</v>
      </c>
      <c r="Q37" s="877">
        <v>4640090.6964331102</v>
      </c>
      <c r="R37" s="2590">
        <v>347245.22670348844</v>
      </c>
      <c r="S37" s="2366">
        <f t="shared" si="1"/>
        <v>4987335.9231365984</v>
      </c>
      <c r="T37" s="1671"/>
      <c r="U37" s="342"/>
      <c r="V37" s="342"/>
      <c r="W37" s="342"/>
      <c r="X37" s="1018"/>
      <c r="Y37" s="331"/>
      <c r="Z37" s="315"/>
      <c r="AA37" s="447"/>
      <c r="AB37" s="1671"/>
      <c r="AC37" s="342"/>
      <c r="AD37" s="342"/>
      <c r="AE37" s="342"/>
      <c r="AF37" s="1018"/>
      <c r="AG37" s="331"/>
      <c r="AH37" s="315"/>
      <c r="AI37" s="447"/>
      <c r="AJ37" s="1671"/>
      <c r="AK37" s="342"/>
      <c r="AL37" s="342"/>
      <c r="AM37" s="342"/>
      <c r="AN37" s="1018"/>
      <c r="AO37" s="331"/>
      <c r="AP37" s="315"/>
      <c r="AQ37" s="447"/>
      <c r="AR37" s="1671"/>
      <c r="AS37" s="342"/>
      <c r="AT37" s="342"/>
      <c r="AU37" s="342"/>
      <c r="AV37" s="1018"/>
      <c r="AW37" s="331"/>
      <c r="AX37" s="315"/>
      <c r="AY37" s="447"/>
      <c r="AZ37" s="1671"/>
      <c r="BA37" s="342"/>
      <c r="BB37" s="342"/>
      <c r="BC37" s="342"/>
      <c r="BD37" s="1018"/>
      <c r="BE37" s="331"/>
      <c r="BF37" s="315"/>
      <c r="BG37" s="448"/>
    </row>
    <row r="38" spans="1:59" s="488" customFormat="1" ht="15.75" customHeight="1" x14ac:dyDescent="0.35">
      <c r="A38" s="2866" t="s">
        <v>236</v>
      </c>
      <c r="B38" s="2868" t="s">
        <v>758</v>
      </c>
      <c r="C38" s="1030" t="s">
        <v>747</v>
      </c>
      <c r="D38" s="140">
        <v>15786.188459999999</v>
      </c>
      <c r="E38" s="372">
        <v>6171605.3135151537</v>
      </c>
      <c r="F38" s="372">
        <v>5515098.1596000008</v>
      </c>
      <c r="G38" s="372">
        <v>1102147.8588</v>
      </c>
      <c r="H38" s="868">
        <v>1418086.8978100664</v>
      </c>
      <c r="I38" s="877">
        <v>14222724.418185219</v>
      </c>
      <c r="J38" s="1941">
        <v>7779.6</v>
      </c>
      <c r="K38" s="860">
        <v>14230504.018185219</v>
      </c>
      <c r="L38" s="2229">
        <v>15042.626531999995</v>
      </c>
      <c r="M38" s="372">
        <v>4519214.5510883564</v>
      </c>
      <c r="N38" s="2364">
        <v>5205515.0637048529</v>
      </c>
      <c r="O38" s="2364">
        <v>1124507.3840071883</v>
      </c>
      <c r="P38" s="868">
        <v>1352223.641414403</v>
      </c>
      <c r="Q38" s="877">
        <v>12216503.2667468</v>
      </c>
      <c r="R38" s="2595">
        <v>7653.6</v>
      </c>
      <c r="S38" s="2366">
        <f t="shared" si="1"/>
        <v>12224156.8667468</v>
      </c>
      <c r="T38" s="363"/>
      <c r="U38" s="1629">
        <v>4026067</v>
      </c>
      <c r="V38" s="381">
        <v>5254952</v>
      </c>
      <c r="W38" s="141">
        <v>1129136</v>
      </c>
      <c r="X38" s="276">
        <v>1452367</v>
      </c>
      <c r="Y38" s="279">
        <v>11862522</v>
      </c>
      <c r="Z38" s="142">
        <v>8590.5972000000002</v>
      </c>
      <c r="AA38" s="162">
        <f>Y38+Z38</f>
        <v>11871112.597200001</v>
      </c>
      <c r="AB38" s="363"/>
      <c r="AC38" s="126">
        <v>4746888.3924000002</v>
      </c>
      <c r="AD38" s="126">
        <v>5128790.6087999996</v>
      </c>
      <c r="AE38" s="126">
        <v>1146868.7327999999</v>
      </c>
      <c r="AF38" s="249">
        <v>1512144.2916000001</v>
      </c>
      <c r="AG38" s="165">
        <v>12534692.025599999</v>
      </c>
      <c r="AH38" s="149">
        <v>7580.0519999999988</v>
      </c>
      <c r="AI38" s="158">
        <v>12542272.077599999</v>
      </c>
      <c r="AJ38" s="363"/>
      <c r="AK38" s="126">
        <v>4830789.9600000009</v>
      </c>
      <c r="AL38" s="126">
        <v>5089395.2544000009</v>
      </c>
      <c r="AM38" s="126">
        <v>1127575.5444</v>
      </c>
      <c r="AN38" s="249">
        <v>1532781.3023999999</v>
      </c>
      <c r="AO38" s="165">
        <v>12580542.0612</v>
      </c>
      <c r="AP38" s="149">
        <v>8054.5932000000012</v>
      </c>
      <c r="AQ38" s="158">
        <v>12588596.6544</v>
      </c>
      <c r="AR38" s="363"/>
      <c r="AS38" s="126">
        <v>4836387.6000000006</v>
      </c>
      <c r="AT38" s="126">
        <v>4786689.6000000006</v>
      </c>
      <c r="AU38" s="126">
        <v>1014822</v>
      </c>
      <c r="AV38" s="249">
        <v>1711789.2</v>
      </c>
      <c r="AW38" s="165">
        <v>12349688.4</v>
      </c>
      <c r="AX38" s="149">
        <v>9920.3688000000002</v>
      </c>
      <c r="AY38" s="158">
        <v>12359608.7688</v>
      </c>
      <c r="AZ38" s="1671"/>
      <c r="BA38" s="372">
        <v>4487676.5390298842</v>
      </c>
      <c r="BB38" s="372">
        <v>4841564.2884</v>
      </c>
      <c r="BC38" s="372">
        <v>1060596</v>
      </c>
      <c r="BD38" s="868">
        <v>1548586.8</v>
      </c>
      <c r="BE38" s="877">
        <v>11938423.627429884</v>
      </c>
      <c r="BF38" s="373">
        <v>10523.840399999999</v>
      </c>
      <c r="BG38" s="728">
        <v>11948947.467829883</v>
      </c>
    </row>
    <row r="39" spans="1:59" s="488" customFormat="1" ht="15.75" customHeight="1" x14ac:dyDescent="0.35">
      <c r="A39" s="2866"/>
      <c r="B39" s="2868"/>
      <c r="C39" s="1030" t="s">
        <v>748</v>
      </c>
      <c r="D39" s="140">
        <v>4385.0523499999999</v>
      </c>
      <c r="E39" s="372">
        <v>1714334.809309765</v>
      </c>
      <c r="F39" s="372">
        <v>1531971.7110000001</v>
      </c>
      <c r="G39" s="372">
        <v>306152.18299999996</v>
      </c>
      <c r="H39" s="868">
        <v>393913.02716946293</v>
      </c>
      <c r="I39" s="877">
        <v>3950756.7828292283</v>
      </c>
      <c r="J39" s="373">
        <v>2161</v>
      </c>
      <c r="K39" s="860">
        <v>3952917.7828292283</v>
      </c>
      <c r="L39" s="2229">
        <v>4178.5073699999984</v>
      </c>
      <c r="M39" s="372">
        <v>1255337.375302321</v>
      </c>
      <c r="N39" s="2364">
        <v>1445976.4065846815</v>
      </c>
      <c r="O39" s="2364">
        <v>312363.16222421895</v>
      </c>
      <c r="P39" s="868">
        <v>375617.6781706675</v>
      </c>
      <c r="Q39" s="877">
        <v>3393473.1296518901</v>
      </c>
      <c r="R39" s="2590">
        <v>2126</v>
      </c>
      <c r="S39" s="2366">
        <f t="shared" si="1"/>
        <v>3395599.1296518901</v>
      </c>
      <c r="T39" s="363"/>
      <c r="U39" s="1629">
        <v>1118351.9820000001</v>
      </c>
      <c r="V39" s="381">
        <v>1459708.8689999999</v>
      </c>
      <c r="W39" s="141">
        <v>313648.99800000002</v>
      </c>
      <c r="X39" s="276">
        <v>403435.23100000003</v>
      </c>
      <c r="Y39" s="279">
        <v>3295145.08</v>
      </c>
      <c r="Z39" s="142">
        <v>2386.277</v>
      </c>
      <c r="AA39" s="162">
        <f>Y39+Z39</f>
        <v>3297531.3569999998</v>
      </c>
      <c r="AB39" s="363"/>
      <c r="AC39" s="126">
        <v>1318580.1089999999</v>
      </c>
      <c r="AD39" s="126">
        <v>1424664.058</v>
      </c>
      <c r="AE39" s="126">
        <v>318574.64799999999</v>
      </c>
      <c r="AF39" s="249">
        <v>420040.08100000001</v>
      </c>
      <c r="AG39" s="165">
        <v>3481858.8959999997</v>
      </c>
      <c r="AH39" s="149">
        <v>2105.5699999999997</v>
      </c>
      <c r="AI39" s="158">
        <v>3483964.4659999995</v>
      </c>
      <c r="AJ39" s="363"/>
      <c r="AK39" s="126">
        <v>1341886.1000000001</v>
      </c>
      <c r="AL39" s="126">
        <v>1413720.9040000001</v>
      </c>
      <c r="AM39" s="126">
        <v>313215.429</v>
      </c>
      <c r="AN39" s="249">
        <v>425772.58399999997</v>
      </c>
      <c r="AO39" s="165">
        <v>3494595.017</v>
      </c>
      <c r="AP39" s="149">
        <v>2237.3870000000002</v>
      </c>
      <c r="AQ39" s="158">
        <v>3496832.4040000001</v>
      </c>
      <c r="AR39" s="363"/>
      <c r="AS39" s="126">
        <v>1343441</v>
      </c>
      <c r="AT39" s="126">
        <v>1329636</v>
      </c>
      <c r="AU39" s="126">
        <v>281895</v>
      </c>
      <c r="AV39" s="249">
        <v>475497</v>
      </c>
      <c r="AW39" s="165">
        <v>3430469</v>
      </c>
      <c r="AX39" s="149">
        <v>2755.6579999999999</v>
      </c>
      <c r="AY39" s="158">
        <v>3433224.6579999998</v>
      </c>
      <c r="AZ39" s="1671"/>
      <c r="BA39" s="372">
        <v>1246576.8163971901</v>
      </c>
      <c r="BB39" s="372">
        <v>1344878.969</v>
      </c>
      <c r="BC39" s="372">
        <v>294610</v>
      </c>
      <c r="BD39" s="868">
        <v>430163</v>
      </c>
      <c r="BE39" s="877">
        <v>3316228.7853971901</v>
      </c>
      <c r="BF39" s="373">
        <v>2923.2889999999998</v>
      </c>
      <c r="BG39" s="728">
        <v>3319152.07439719</v>
      </c>
    </row>
    <row r="40" spans="1:59" s="488" customFormat="1" ht="38.5" customHeight="1" x14ac:dyDescent="0.35">
      <c r="A40" s="747" t="s">
        <v>236</v>
      </c>
      <c r="B40" s="1946" t="s">
        <v>759</v>
      </c>
      <c r="C40" s="749" t="s">
        <v>760</v>
      </c>
      <c r="D40" s="2500">
        <v>0.9963177178489101</v>
      </c>
      <c r="E40" s="1968">
        <v>1</v>
      </c>
      <c r="F40" s="1968">
        <v>1</v>
      </c>
      <c r="G40" s="1968">
        <v>1</v>
      </c>
      <c r="H40" s="1969">
        <v>1</v>
      </c>
      <c r="I40" s="1970">
        <v>0.99999591293494172</v>
      </c>
      <c r="J40" s="1971">
        <v>0</v>
      </c>
      <c r="K40" s="1972">
        <v>0.99944923038635969</v>
      </c>
      <c r="L40" s="2374">
        <v>0.9833655025957273</v>
      </c>
      <c r="M40" s="1968">
        <v>1</v>
      </c>
      <c r="N40" s="1968">
        <v>1</v>
      </c>
      <c r="O40" s="1968">
        <v>1</v>
      </c>
      <c r="P40" s="1969">
        <v>1</v>
      </c>
      <c r="Q40" s="1970">
        <v>0.9999795173359729</v>
      </c>
      <c r="R40" s="2596">
        <v>0</v>
      </c>
      <c r="S40" s="1975">
        <f>(S30/S39)</f>
        <v>0.99935342562941865</v>
      </c>
      <c r="T40" s="1973"/>
      <c r="U40" s="2144">
        <v>0.72294549302278599</v>
      </c>
      <c r="V40" s="1968">
        <v>0.99627603482074889</v>
      </c>
      <c r="W40" s="1968">
        <v>1</v>
      </c>
      <c r="X40" s="1969">
        <v>1</v>
      </c>
      <c r="Y40" s="1970">
        <v>0.90431973271416632</v>
      </c>
      <c r="Z40" s="1974">
        <v>0</v>
      </c>
      <c r="AA40" s="1975">
        <v>0.90369161132520626</v>
      </c>
      <c r="AB40" s="1973"/>
      <c r="AC40" s="1968">
        <v>0.49905859606744607</v>
      </c>
      <c r="AD40" s="1968">
        <v>0</v>
      </c>
      <c r="AE40" s="1968">
        <v>0</v>
      </c>
      <c r="AF40" s="1969">
        <v>1</v>
      </c>
      <c r="AG40" s="1970">
        <v>0.30963024384432153</v>
      </c>
      <c r="AH40" s="1974">
        <v>0</v>
      </c>
      <c r="AI40" s="1975">
        <v>0.30944311560036453</v>
      </c>
      <c r="AJ40" s="1973"/>
      <c r="AK40" s="1968">
        <v>0.35374852157720388</v>
      </c>
      <c r="AL40" s="1968">
        <v>0</v>
      </c>
      <c r="AM40" s="1968">
        <v>0</v>
      </c>
      <c r="AN40" s="1969">
        <v>0.48023051197678812</v>
      </c>
      <c r="AO40" s="1970">
        <v>0.19434561278091583</v>
      </c>
      <c r="AP40" s="1974">
        <v>0</v>
      </c>
      <c r="AQ40" s="1975">
        <v>0.1942212641426895</v>
      </c>
      <c r="AR40" s="1973"/>
      <c r="AS40" s="1968">
        <v>0.55845784854120206</v>
      </c>
      <c r="AT40" s="1968">
        <v>0</v>
      </c>
      <c r="AU40" s="1968">
        <v>0</v>
      </c>
      <c r="AV40" s="1969">
        <v>2.4643015623652727E-3</v>
      </c>
      <c r="AW40" s="1970">
        <v>0.21904495813897198</v>
      </c>
      <c r="AX40" s="1974">
        <v>0</v>
      </c>
      <c r="AY40" s="1975">
        <v>0.21886914296478907</v>
      </c>
      <c r="AZ40" s="1973"/>
      <c r="BA40" s="1968">
        <v>0.59245769616001398</v>
      </c>
      <c r="BB40" s="1968">
        <v>0</v>
      </c>
      <c r="BC40" s="1968">
        <v>0</v>
      </c>
      <c r="BD40" s="1969">
        <v>2.1441081636495935E-3</v>
      </c>
      <c r="BE40" s="1970">
        <v>0.22298411616995747</v>
      </c>
      <c r="BF40" s="1974">
        <v>0</v>
      </c>
      <c r="BG40" s="1976">
        <v>0.22278772655014994</v>
      </c>
    </row>
    <row r="41" spans="1:59" s="488" customFormat="1" ht="15.65" customHeight="1" x14ac:dyDescent="0.35">
      <c r="A41" s="2820" t="s">
        <v>236</v>
      </c>
      <c r="B41" s="2867" t="s">
        <v>761</v>
      </c>
      <c r="C41" s="1043" t="s">
        <v>747</v>
      </c>
      <c r="D41" s="140">
        <v>15798.529896279069</v>
      </c>
      <c r="E41" s="372">
        <v>10218264.135998022</v>
      </c>
      <c r="F41" s="372">
        <v>14214020.633223154</v>
      </c>
      <c r="G41" s="372">
        <v>2889663.019321546</v>
      </c>
      <c r="H41" s="868">
        <v>3550706.0946609741</v>
      </c>
      <c r="I41" s="877">
        <v>30888452.413099974</v>
      </c>
      <c r="J41" s="373">
        <v>1290091.7449381396</v>
      </c>
      <c r="K41" s="860">
        <v>32178544.158038113</v>
      </c>
      <c r="L41" s="2229">
        <v>15070.682219441856</v>
      </c>
      <c r="M41" s="2364">
        <v>8696912.5091060214</v>
      </c>
      <c r="N41" s="2364">
        <v>14344963.935300957</v>
      </c>
      <c r="O41" s="2364">
        <v>2762585.8458879865</v>
      </c>
      <c r="P41" s="2365">
        <v>3115548.1501915902</v>
      </c>
      <c r="Q41" s="877">
        <v>28935081.122705996</v>
      </c>
      <c r="R41" s="2590">
        <v>1257736.4161325584</v>
      </c>
      <c r="S41" s="2366">
        <f t="shared" ref="S41:S42" si="2">Q41+R41</f>
        <v>30192817.538838554</v>
      </c>
      <c r="T41" s="1671"/>
      <c r="U41" s="1629">
        <v>7867108</v>
      </c>
      <c r="V41" s="141">
        <v>14124235</v>
      </c>
      <c r="W41" s="141">
        <v>2541001</v>
      </c>
      <c r="X41" s="276">
        <v>3059047</v>
      </c>
      <c r="Y41" s="279">
        <v>27591391</v>
      </c>
      <c r="Z41" s="142">
        <v>1274509.645603535</v>
      </c>
      <c r="AA41" s="860">
        <f>Y41+Z41</f>
        <v>28865900.645603534</v>
      </c>
      <c r="AB41" s="1671"/>
      <c r="AC41" s="381">
        <v>8197554.9496100005</v>
      </c>
      <c r="AD41" s="141">
        <v>12898620.38648</v>
      </c>
      <c r="AE41" s="141">
        <v>2239964.9572899998</v>
      </c>
      <c r="AF41" s="276">
        <v>3433400.8410099996</v>
      </c>
      <c r="AG41" s="279">
        <v>26769541.134389997</v>
      </c>
      <c r="AH41" s="142">
        <v>1213796.9489060002</v>
      </c>
      <c r="AI41" s="860">
        <v>27983338.083295997</v>
      </c>
      <c r="AJ41" s="1671"/>
      <c r="AK41" s="381">
        <v>8178686.841</v>
      </c>
      <c r="AL41" s="141">
        <v>11225416.170949999</v>
      </c>
      <c r="AM41" s="141">
        <v>2168125.3818899998</v>
      </c>
      <c r="AN41" s="276">
        <v>3508258.2211560002</v>
      </c>
      <c r="AO41" s="279">
        <v>25080486.614996001</v>
      </c>
      <c r="AP41" s="142">
        <v>1198713.3206209999</v>
      </c>
      <c r="AQ41" s="860">
        <v>26279199.935617</v>
      </c>
      <c r="AR41" s="1671"/>
      <c r="AS41" s="381">
        <v>8131013.1281008003</v>
      </c>
      <c r="AT41" s="141">
        <v>10417086.822392</v>
      </c>
      <c r="AU41" s="141">
        <v>2173521.41658</v>
      </c>
      <c r="AV41" s="276">
        <v>3567655.9848541999</v>
      </c>
      <c r="AW41" s="279">
        <v>24289277.351926997</v>
      </c>
      <c r="AX41" s="142">
        <v>1180701.1568409998</v>
      </c>
      <c r="AY41" s="860">
        <v>25469978.508768</v>
      </c>
      <c r="AZ41" s="1671"/>
      <c r="BA41" s="381">
        <v>7900584.4703738838</v>
      </c>
      <c r="BB41" s="141">
        <v>10363656.955052</v>
      </c>
      <c r="BC41" s="141">
        <v>2236179.4903290002</v>
      </c>
      <c r="BD41" s="276">
        <v>3400228.9499724</v>
      </c>
      <c r="BE41" s="279">
        <v>23900649.865727283</v>
      </c>
      <c r="BF41" s="142">
        <v>1209068.4402470002</v>
      </c>
      <c r="BG41" s="728">
        <v>25109718.305974282</v>
      </c>
    </row>
    <row r="42" spans="1:59" s="488" customFormat="1" x14ac:dyDescent="0.35">
      <c r="A42" s="2866"/>
      <c r="B42" s="2868"/>
      <c r="C42" s="1030" t="s">
        <v>748</v>
      </c>
      <c r="D42" s="140">
        <v>4388.4805267441861</v>
      </c>
      <c r="E42" s="372">
        <v>2838406.7044438953</v>
      </c>
      <c r="F42" s="372">
        <v>3948339.0647842092</v>
      </c>
      <c r="G42" s="372">
        <v>802684.17203376279</v>
      </c>
      <c r="H42" s="868">
        <v>986307.24851693748</v>
      </c>
      <c r="I42" s="877">
        <v>8580125.6703055482</v>
      </c>
      <c r="J42" s="373">
        <v>358358.81803837209</v>
      </c>
      <c r="K42" s="860">
        <v>8938484.4883439206</v>
      </c>
      <c r="L42" s="2229">
        <v>4186.3006165116267</v>
      </c>
      <c r="M42" s="2364">
        <v>2415809.0303072277</v>
      </c>
      <c r="N42" s="2364">
        <v>3984712.2042502663</v>
      </c>
      <c r="O42" s="2364">
        <v>767384.95719110733</v>
      </c>
      <c r="P42" s="2365">
        <v>865430.04171988624</v>
      </c>
      <c r="Q42" s="877">
        <v>8037522.534084999</v>
      </c>
      <c r="R42" s="2590">
        <v>349371.22670348844</v>
      </c>
      <c r="S42" s="2366">
        <f t="shared" si="2"/>
        <v>8386893.7607884873</v>
      </c>
      <c r="T42" s="1671"/>
      <c r="U42" s="342"/>
      <c r="V42" s="342"/>
      <c r="W42" s="342"/>
      <c r="X42" s="1018"/>
      <c r="Y42" s="331"/>
      <c r="Z42" s="315"/>
      <c r="AA42" s="447"/>
      <c r="AB42" s="1671"/>
      <c r="AC42" s="342"/>
      <c r="AD42" s="342"/>
      <c r="AE42" s="342"/>
      <c r="AF42" s="1018"/>
      <c r="AG42" s="331"/>
      <c r="AH42" s="315"/>
      <c r="AI42" s="447"/>
      <c r="AJ42" s="1671"/>
      <c r="AK42" s="342"/>
      <c r="AL42" s="342"/>
      <c r="AM42" s="342"/>
      <c r="AN42" s="1018"/>
      <c r="AO42" s="331"/>
      <c r="AP42" s="315"/>
      <c r="AQ42" s="447"/>
      <c r="AR42" s="1671"/>
      <c r="AS42" s="342"/>
      <c r="AT42" s="342"/>
      <c r="AU42" s="342"/>
      <c r="AV42" s="1018"/>
      <c r="AW42" s="331"/>
      <c r="AX42" s="315"/>
      <c r="AY42" s="447"/>
      <c r="AZ42" s="1671"/>
      <c r="BA42" s="342"/>
      <c r="BB42" s="342"/>
      <c r="BC42" s="342"/>
      <c r="BD42" s="1018"/>
      <c r="BE42" s="331"/>
      <c r="BF42" s="315"/>
      <c r="BG42" s="448"/>
    </row>
    <row r="43" spans="1:59" s="488" customFormat="1" ht="31" x14ac:dyDescent="0.35">
      <c r="A43" s="906"/>
      <c r="B43" s="488" t="s">
        <v>762</v>
      </c>
      <c r="C43" s="488" t="s">
        <v>480</v>
      </c>
      <c r="D43" s="358">
        <v>0.99553941811410773</v>
      </c>
      <c r="E43" s="1598">
        <v>0.60397786075749849</v>
      </c>
      <c r="F43" s="1598">
        <v>0.38918045747521984</v>
      </c>
      <c r="G43" s="1598">
        <v>0.38141051445464724</v>
      </c>
      <c r="H43" s="1670">
        <v>0.39938166100043465</v>
      </c>
      <c r="I43" s="1448">
        <v>0.46099386889147648</v>
      </c>
      <c r="J43" s="1466">
        <v>0</v>
      </c>
      <c r="K43" s="1785">
        <v>0.44251185237130314</v>
      </c>
      <c r="L43" s="2375">
        <v>0.9815348624972754</v>
      </c>
      <c r="M43" s="2376">
        <v>0.51963435832619387</v>
      </c>
      <c r="N43" s="2376">
        <v>0.36387448836031822</v>
      </c>
      <c r="O43" s="2376">
        <v>0.40704884725337265</v>
      </c>
      <c r="P43" s="2377">
        <v>0.43402431168693323</v>
      </c>
      <c r="Q43" s="1448">
        <v>0.42268775183827817</v>
      </c>
      <c r="R43" s="2597">
        <v>0</v>
      </c>
      <c r="S43" s="2501">
        <f>S33/S41</f>
        <v>0.40507992913487056</v>
      </c>
      <c r="T43" s="1671"/>
      <c r="U43" s="374"/>
      <c r="V43" s="374"/>
      <c r="W43" s="374"/>
      <c r="X43" s="1860"/>
      <c r="Y43" s="1025"/>
      <c r="Z43" s="1991"/>
      <c r="AA43" s="447"/>
      <c r="AB43" s="1671"/>
      <c r="AC43" s="374"/>
      <c r="AD43" s="374"/>
      <c r="AE43" s="374"/>
      <c r="AF43" s="1860"/>
      <c r="AG43" s="1025"/>
      <c r="AH43" s="1991"/>
      <c r="AI43" s="447"/>
      <c r="AJ43" s="1671"/>
      <c r="AK43" s="374"/>
      <c r="AL43" s="374"/>
      <c r="AM43" s="374"/>
      <c r="AN43" s="1860"/>
      <c r="AO43" s="1025"/>
      <c r="AP43" s="1991"/>
      <c r="AQ43" s="447"/>
      <c r="AR43" s="1671"/>
      <c r="AS43" s="374"/>
      <c r="AT43" s="374"/>
      <c r="AU43" s="374"/>
      <c r="AV43" s="1860"/>
      <c r="AW43" s="1025"/>
      <c r="AX43" s="1991"/>
      <c r="AY43" s="447"/>
      <c r="AZ43" s="1671"/>
      <c r="BA43" s="374"/>
      <c r="BB43" s="374"/>
      <c r="BC43" s="374"/>
      <c r="BD43" s="1860"/>
      <c r="BE43" s="1025"/>
      <c r="BF43" s="1991"/>
      <c r="BG43" s="448"/>
    </row>
    <row r="44" spans="1:59" s="488" customFormat="1" ht="24" customHeight="1" x14ac:dyDescent="0.35">
      <c r="A44" s="2770" t="s">
        <v>241</v>
      </c>
      <c r="B44" s="2775"/>
      <c r="C44" s="2775"/>
      <c r="D44" s="1934"/>
      <c r="E44" s="916"/>
      <c r="F44" s="916"/>
      <c r="G44" s="916"/>
      <c r="H44" s="917"/>
      <c r="I44" s="1942"/>
      <c r="J44" s="919"/>
      <c r="K44" s="1780"/>
      <c r="L44" s="1934"/>
      <c r="M44" s="916"/>
      <c r="N44" s="916"/>
      <c r="O44" s="916"/>
      <c r="P44" s="917"/>
      <c r="Q44" s="1942"/>
      <c r="R44" s="919"/>
      <c r="S44" s="1780"/>
      <c r="T44" s="1934"/>
      <c r="U44" s="916"/>
      <c r="V44" s="916"/>
      <c r="W44" s="916"/>
      <c r="X44" s="917"/>
      <c r="Y44" s="918"/>
      <c r="Z44" s="919"/>
      <c r="AA44" s="1780"/>
      <c r="AB44" s="1934"/>
      <c r="AC44" s="916"/>
      <c r="AD44" s="916"/>
      <c r="AE44" s="916"/>
      <c r="AF44" s="917"/>
      <c r="AG44" s="918"/>
      <c r="AH44" s="919"/>
      <c r="AI44" s="1780"/>
      <c r="AJ44" s="1934"/>
      <c r="AK44" s="916"/>
      <c r="AL44" s="916"/>
      <c r="AM44" s="916"/>
      <c r="AN44" s="917"/>
      <c r="AO44" s="918"/>
      <c r="AP44" s="919"/>
      <c r="AQ44" s="1780"/>
      <c r="AR44" s="1934"/>
      <c r="AS44" s="916"/>
      <c r="AT44" s="916"/>
      <c r="AU44" s="916"/>
      <c r="AV44" s="917"/>
      <c r="AW44" s="918"/>
      <c r="AX44" s="919"/>
      <c r="AY44" s="1780"/>
      <c r="AZ44" s="1934"/>
      <c r="BA44" s="916"/>
      <c r="BB44" s="916"/>
      <c r="BC44" s="916"/>
      <c r="BD44" s="917"/>
      <c r="BE44" s="918"/>
      <c r="BF44" s="919"/>
      <c r="BG44" s="920"/>
    </row>
    <row r="45" spans="1:59" s="488" customFormat="1" ht="17.5" x14ac:dyDescent="0.35">
      <c r="A45" s="2820" t="s">
        <v>240</v>
      </c>
      <c r="B45" s="2827" t="s">
        <v>763</v>
      </c>
      <c r="C45" s="1203" t="s">
        <v>764</v>
      </c>
      <c r="D45" s="1661"/>
      <c r="E45" s="372">
        <v>12.659727059306819</v>
      </c>
      <c r="F45" s="372">
        <v>38.787831103609669</v>
      </c>
      <c r="G45" s="372">
        <v>22.238421255445157</v>
      </c>
      <c r="H45" s="868">
        <v>26.571992605403743</v>
      </c>
      <c r="I45" s="877">
        <v>23.644985655378118</v>
      </c>
      <c r="J45" s="142">
        <f>J36/(1000*[2]Economic!$J$14)</f>
        <v>0.18042691744004438</v>
      </c>
      <c r="K45" s="299"/>
      <c r="L45" s="1671"/>
      <c r="M45" s="2364">
        <v>13.909450561335106</v>
      </c>
      <c r="N45" s="2364">
        <v>37.711685406104721</v>
      </c>
      <c r="O45" s="372">
        <v>21.047103337925314</v>
      </c>
      <c r="P45" s="2365">
        <v>21.792278857753541</v>
      </c>
      <c r="Q45" s="877">
        <v>23.827019720618047</v>
      </c>
      <c r="R45" s="2359">
        <f>R36/([2]Economic!$R$14*1000)</f>
        <v>0.17582284084622263</v>
      </c>
      <c r="S45" s="299"/>
      <c r="T45" s="1671"/>
      <c r="U45" s="342"/>
      <c r="V45" s="342"/>
      <c r="W45" s="342"/>
      <c r="X45" s="1018"/>
      <c r="Y45" s="1417"/>
      <c r="Z45" s="1912"/>
      <c r="AA45" s="299"/>
      <c r="AB45" s="1671"/>
      <c r="AC45" s="342"/>
      <c r="AD45" s="342"/>
      <c r="AE45" s="342"/>
      <c r="AF45" s="1018"/>
      <c r="AG45" s="1417"/>
      <c r="AH45" s="1912"/>
      <c r="AI45" s="299"/>
      <c r="AJ45" s="1671"/>
      <c r="AK45" s="342"/>
      <c r="AL45" s="342"/>
      <c r="AM45" s="342"/>
      <c r="AN45" s="1018"/>
      <c r="AO45" s="1417"/>
      <c r="AP45" s="1912"/>
      <c r="AQ45" s="299"/>
      <c r="AR45" s="1671"/>
      <c r="AS45" s="342"/>
      <c r="AT45" s="342"/>
      <c r="AU45" s="342"/>
      <c r="AV45" s="1018"/>
      <c r="AW45" s="1417"/>
      <c r="AX45" s="1912"/>
      <c r="AY45" s="299"/>
      <c r="AZ45" s="1671"/>
      <c r="BA45" s="342"/>
      <c r="BB45" s="342"/>
      <c r="BC45" s="342"/>
      <c r="BD45" s="1018"/>
      <c r="BE45" s="1417"/>
      <c r="BF45" s="1912"/>
      <c r="BG45" s="57"/>
    </row>
    <row r="46" spans="1:59" s="488" customFormat="1" ht="17.5" x14ac:dyDescent="0.35">
      <c r="A46" s="2866"/>
      <c r="B46" s="2826"/>
      <c r="C46" s="1059" t="s">
        <v>765</v>
      </c>
      <c r="D46" s="1661"/>
      <c r="E46" s="372">
        <v>3.5165908498074496</v>
      </c>
      <c r="F46" s="372">
        <v>10.774397528780463</v>
      </c>
      <c r="G46" s="372">
        <v>6.1773392376236549</v>
      </c>
      <c r="H46" s="868">
        <v>7.3811090570565954</v>
      </c>
      <c r="I46" s="877">
        <v>6.5680515709383656</v>
      </c>
      <c r="J46" s="142">
        <f>J37/(1000*[2]Economic!$J$14)</f>
        <v>5.0118588177790108E-2</v>
      </c>
      <c r="K46" s="299"/>
      <c r="L46" s="1671"/>
      <c r="M46" s="2364">
        <v>3.8637362670375297</v>
      </c>
      <c r="N46" s="2364">
        <v>10.475468168362424</v>
      </c>
      <c r="O46" s="372">
        <v>5.8464175938681429</v>
      </c>
      <c r="P46" s="2365">
        <v>6.0534107938204276</v>
      </c>
      <c r="Q46" s="877">
        <v>6.6186165890605695</v>
      </c>
      <c r="R46" s="2359">
        <f>R37/([2]Economic!$R$14*1000)</f>
        <v>4.8839678012839623E-2</v>
      </c>
      <c r="S46" s="299"/>
      <c r="T46" s="1671"/>
      <c r="U46" s="342"/>
      <c r="V46" s="342"/>
      <c r="W46" s="342"/>
      <c r="X46" s="1018"/>
      <c r="Y46" s="1417"/>
      <c r="Z46" s="1912"/>
      <c r="AA46" s="299"/>
      <c r="AB46" s="1671"/>
      <c r="AC46" s="342"/>
      <c r="AD46" s="342"/>
      <c r="AE46" s="342"/>
      <c r="AF46" s="1018"/>
      <c r="AG46" s="1417"/>
      <c r="AH46" s="1912"/>
      <c r="AI46" s="299"/>
      <c r="AJ46" s="1671"/>
      <c r="AK46" s="342"/>
      <c r="AL46" s="342"/>
      <c r="AM46" s="342"/>
      <c r="AN46" s="1018"/>
      <c r="AO46" s="1417"/>
      <c r="AP46" s="1912"/>
      <c r="AQ46" s="299"/>
      <c r="AR46" s="1671"/>
      <c r="AS46" s="342"/>
      <c r="AT46" s="342"/>
      <c r="AU46" s="342"/>
      <c r="AV46" s="1018"/>
      <c r="AW46" s="1417"/>
      <c r="AX46" s="1912"/>
      <c r="AY46" s="299"/>
      <c r="AZ46" s="1671"/>
      <c r="BA46" s="342"/>
      <c r="BB46" s="342"/>
      <c r="BC46" s="342"/>
      <c r="BD46" s="1018"/>
      <c r="BE46" s="1417"/>
      <c r="BF46" s="1912"/>
      <c r="BG46" s="57"/>
    </row>
    <row r="47" spans="1:59" s="488" customFormat="1" ht="17.5" x14ac:dyDescent="0.35">
      <c r="A47" s="2866" t="s">
        <v>240</v>
      </c>
      <c r="B47" s="2826" t="s">
        <v>766</v>
      </c>
      <c r="C47" s="1059" t="s">
        <v>764</v>
      </c>
      <c r="D47" s="1661"/>
      <c r="E47" s="372">
        <v>19.307493469126108</v>
      </c>
      <c r="F47" s="372">
        <v>24.638761718204616</v>
      </c>
      <c r="G47" s="372">
        <v>13.71178768779223</v>
      </c>
      <c r="H47" s="868">
        <v>17.669068447883493</v>
      </c>
      <c r="I47" s="877">
        <v>20.199169403303884</v>
      </c>
      <c r="J47" s="142">
        <f>J38/(1000*[2]Economic!$J$14)</f>
        <v>1.094623686172982E-3</v>
      </c>
      <c r="K47" s="299"/>
      <c r="L47" s="363"/>
      <c r="M47" s="372">
        <v>15.046514134367184</v>
      </c>
      <c r="N47" s="2364">
        <v>21.512821609479474</v>
      </c>
      <c r="O47" s="2364">
        <v>14.448406267600159</v>
      </c>
      <c r="P47" s="868">
        <v>16.711634486487569</v>
      </c>
      <c r="Q47" s="877">
        <v>17.425597142693395</v>
      </c>
      <c r="R47" s="2359">
        <f>R38/([2]Economic!$R$14*1000)</f>
        <v>1.0764708364393312E-3</v>
      </c>
      <c r="S47" s="299"/>
      <c r="T47" s="363"/>
      <c r="U47" s="1629">
        <v>14.640243636363637</v>
      </c>
      <c r="V47" s="381">
        <v>21.232129292929294</v>
      </c>
      <c r="W47" s="381">
        <v>14.256767676767677</v>
      </c>
      <c r="X47" s="1627">
        <v>16.318730337078652</v>
      </c>
      <c r="Y47" s="279">
        <v>17.174637324453453</v>
      </c>
      <c r="Z47" s="2359">
        <v>1.1599539123828815E-3</v>
      </c>
      <c r="AA47" s="1824"/>
      <c r="AB47" s="363"/>
      <c r="AC47" s="126">
        <v>14.619305181398214</v>
      </c>
      <c r="AD47" s="126">
        <v>18.707972310049243</v>
      </c>
      <c r="AE47" s="126">
        <v>14.591205251908395</v>
      </c>
      <c r="AF47" s="249">
        <v>17.183457859090911</v>
      </c>
      <c r="AG47" s="165">
        <v>16.374955460510144</v>
      </c>
      <c r="AH47" s="846">
        <v>1.1310134288272156E-3</v>
      </c>
      <c r="AI47" s="299"/>
      <c r="AJ47" s="363"/>
      <c r="AK47" s="126">
        <v>13.433787430478311</v>
      </c>
      <c r="AL47" s="126">
        <v>20.621536687196112</v>
      </c>
      <c r="AM47" s="126">
        <v>14.219111530895335</v>
      </c>
      <c r="AN47" s="249">
        <v>15.900220979253112</v>
      </c>
      <c r="AO47" s="165">
        <v>16.08559271346375</v>
      </c>
      <c r="AP47" s="846">
        <v>1.2499368715083801E-3</v>
      </c>
      <c r="AQ47" s="299"/>
      <c r="AR47" s="363"/>
      <c r="AS47" s="126">
        <v>13.310181638044916</v>
      </c>
      <c r="AT47" s="126">
        <v>17.305457700650763</v>
      </c>
      <c r="AU47" s="126">
        <v>14.114353268428372</v>
      </c>
      <c r="AV47" s="249">
        <v>14.744093023255813</v>
      </c>
      <c r="AW47" s="165">
        <v>14.915803178897532</v>
      </c>
      <c r="AX47" s="846">
        <v>1.5185012704729834E-3</v>
      </c>
      <c r="AY47" s="299"/>
      <c r="AZ47" s="363"/>
      <c r="BA47" s="126">
        <v>12.542416263359096</v>
      </c>
      <c r="BB47" s="126">
        <v>19.522436646774192</v>
      </c>
      <c r="BC47" s="126">
        <v>14.689695290858726</v>
      </c>
      <c r="BD47" s="249">
        <v>16.369839323467232</v>
      </c>
      <c r="BE47" s="165">
        <v>15.452269774048517</v>
      </c>
      <c r="BF47" s="846">
        <v>1.735175663643858E-3</v>
      </c>
      <c r="BG47" s="57"/>
    </row>
    <row r="48" spans="1:59" s="488" customFormat="1" ht="17.5" x14ac:dyDescent="0.35">
      <c r="A48" s="2866"/>
      <c r="B48" s="2826"/>
      <c r="C48" s="1059" t="s">
        <v>765</v>
      </c>
      <c r="D48" s="1661"/>
      <c r="E48" s="372">
        <v>5.3631926303128079</v>
      </c>
      <c r="F48" s="372">
        <v>6.8441004772790599</v>
      </c>
      <c r="G48" s="372">
        <v>3.8088299132756189</v>
      </c>
      <c r="H48" s="868">
        <v>4.9080745688565264</v>
      </c>
      <c r="I48" s="877">
        <v>5.6108803898066357</v>
      </c>
      <c r="J48" s="142">
        <f>J39/(1000*[2]Economic!$J$14)</f>
        <v>3.0406213504805056E-4</v>
      </c>
      <c r="K48" s="299"/>
      <c r="L48" s="363"/>
      <c r="M48" s="372">
        <v>4.1795872595464392</v>
      </c>
      <c r="N48" s="2364">
        <v>5.975783780410965</v>
      </c>
      <c r="O48" s="2364">
        <v>4.0134461854444883</v>
      </c>
      <c r="P48" s="868">
        <v>4.6421206906909918</v>
      </c>
      <c r="Q48" s="877">
        <v>4.8404436507481652</v>
      </c>
      <c r="R48" s="2359">
        <f>R39/([2]Economic!$R$14*1000)</f>
        <v>2.9901967678870307E-4</v>
      </c>
      <c r="S48" s="299"/>
      <c r="T48" s="363"/>
      <c r="U48" s="1605">
        <v>4.0659999999999998</v>
      </c>
      <c r="V48" s="1937">
        <v>5.8979999999999997</v>
      </c>
      <c r="W48" s="1937">
        <v>3.9590000000000001</v>
      </c>
      <c r="X48" s="1939">
        <v>4.5380000000000003</v>
      </c>
      <c r="Y48" s="1940">
        <v>4.7707327059504854</v>
      </c>
      <c r="Z48" s="2359">
        <v>3.2221848621271802E-4</v>
      </c>
      <c r="AA48" s="1824"/>
      <c r="AB48" s="363"/>
      <c r="AC48" s="390">
        <v>4.0608555735205796</v>
      </c>
      <c r="AD48" s="390">
        <v>5.1960524687980998</v>
      </c>
      <c r="AE48" s="390">
        <v>4.0541441588190397</v>
      </c>
      <c r="AF48" s="1938">
        <v>4.7731827386363639</v>
      </c>
      <c r="AG48" s="291">
        <v>4.5485987390305951</v>
      </c>
      <c r="AH48" s="845">
        <v>3.1417039689644877E-4</v>
      </c>
      <c r="AI48" s="299"/>
      <c r="AJ48" s="363"/>
      <c r="AK48" s="390">
        <v>3.7316076195773098</v>
      </c>
      <c r="AL48" s="390">
        <v>5.7282046353322498</v>
      </c>
      <c r="AM48" s="390">
        <v>3.9497532030264799</v>
      </c>
      <c r="AN48" s="1938">
        <v>4.416728049792531</v>
      </c>
      <c r="AO48" s="291">
        <v>4.4682201981843743</v>
      </c>
      <c r="AP48" s="845">
        <v>3.4720468653010554E-4</v>
      </c>
      <c r="AQ48" s="299"/>
      <c r="AR48" s="363"/>
      <c r="AS48" s="390">
        <v>3.6972726772347002</v>
      </c>
      <c r="AT48" s="390">
        <v>4.8070715835140998</v>
      </c>
      <c r="AU48" s="390">
        <v>3.9206536856745502</v>
      </c>
      <c r="AV48" s="1938">
        <v>4.0955813953488374</v>
      </c>
      <c r="AW48" s="291">
        <v>4.14327866080487</v>
      </c>
      <c r="AX48" s="845">
        <v>4.2180590846471755E-4</v>
      </c>
      <c r="AY48" s="299"/>
      <c r="AZ48" s="363"/>
      <c r="BA48" s="390">
        <v>3.4840045175997498</v>
      </c>
      <c r="BB48" s="390">
        <v>5.4228990685483902</v>
      </c>
      <c r="BC48" s="390">
        <v>4.08047091412742</v>
      </c>
      <c r="BD48" s="1938">
        <v>4.5471775898520086</v>
      </c>
      <c r="BE48" s="291">
        <v>4.2922971594579211</v>
      </c>
      <c r="BF48" s="845">
        <v>4.8199323990107167E-4</v>
      </c>
      <c r="BG48" s="57"/>
    </row>
    <row r="49" spans="1:59" s="488" customFormat="1" ht="17.5" x14ac:dyDescent="0.35">
      <c r="A49" s="29" t="s">
        <v>240</v>
      </c>
      <c r="B49" s="6" t="s">
        <v>767</v>
      </c>
      <c r="C49" s="6" t="s">
        <v>764</v>
      </c>
      <c r="D49" s="1661"/>
      <c r="E49" s="372">
        <v>31.967220528432925</v>
      </c>
      <c r="F49" s="372">
        <v>63.426592821814282</v>
      </c>
      <c r="G49" s="372">
        <v>35.950208943237385</v>
      </c>
      <c r="H49" s="868">
        <v>44.24106105328724</v>
      </c>
      <c r="I49" s="877">
        <v>43.844155058682006</v>
      </c>
      <c r="J49" s="142">
        <f>J41/(1000*[2]Economic!$J$14)</f>
        <v>0.18152154112621738</v>
      </c>
      <c r="K49" s="299"/>
      <c r="L49" s="1671"/>
      <c r="M49" s="2364">
        <v>28.955964695702292</v>
      </c>
      <c r="N49" s="2364">
        <v>59.224507015584194</v>
      </c>
      <c r="O49" s="2364">
        <v>35.49550960552547</v>
      </c>
      <c r="P49" s="2365">
        <v>38.503913344241113</v>
      </c>
      <c r="Q49" s="877">
        <v>41.252616863311445</v>
      </c>
      <c r="R49" s="2359">
        <f>R47+R45</f>
        <v>0.17689931168266196</v>
      </c>
      <c r="S49" s="299"/>
      <c r="T49" s="1671"/>
      <c r="U49" s="372">
        <v>28.607665454545455</v>
      </c>
      <c r="V49" s="372">
        <v>57.067616161616165</v>
      </c>
      <c r="W49" s="372">
        <v>32.08334595959596</v>
      </c>
      <c r="X49" s="868">
        <v>34.371314606741571</v>
      </c>
      <c r="Y49" s="877">
        <v>39.946997249167509</v>
      </c>
      <c r="Z49" s="1669">
        <v>0.15597217026259808</v>
      </c>
      <c r="AA49" s="299"/>
      <c r="AB49" s="1671"/>
      <c r="AC49" s="372">
        <v>25.246550506960272</v>
      </c>
      <c r="AD49" s="372">
        <v>47.049499859492975</v>
      </c>
      <c r="AE49" s="372">
        <v>28.498281899363864</v>
      </c>
      <c r="AF49" s="868">
        <v>39.015918647840905</v>
      </c>
      <c r="AG49" s="877">
        <v>34.970946464314736</v>
      </c>
      <c r="AH49" s="1669">
        <v>0.18110966113190097</v>
      </c>
      <c r="AI49" s="299"/>
      <c r="AJ49" s="1671"/>
      <c r="AK49" s="372">
        <v>22.743845497775308</v>
      </c>
      <c r="AL49" s="372">
        <v>45.483858067058343</v>
      </c>
      <c r="AM49" s="372">
        <v>27.340799267213114</v>
      </c>
      <c r="AN49" s="868">
        <v>36.392720136473031</v>
      </c>
      <c r="AO49" s="877">
        <v>32.068132738775091</v>
      </c>
      <c r="AP49" s="1669">
        <v>0.18602006837693977</v>
      </c>
      <c r="AQ49" s="299"/>
      <c r="AR49" s="1671"/>
      <c r="AS49" s="372">
        <v>22.377292844839278</v>
      </c>
      <c r="AT49" s="372">
        <v>37.66119603178597</v>
      </c>
      <c r="AU49" s="372">
        <v>30.229783262586924</v>
      </c>
      <c r="AV49" s="868">
        <v>30.729164382895778</v>
      </c>
      <c r="AW49" s="877">
        <v>29.336293241131212</v>
      </c>
      <c r="AX49" s="1669">
        <v>0.18072878567901421</v>
      </c>
      <c r="AY49" s="299"/>
      <c r="AZ49" s="1671"/>
      <c r="BA49" s="372">
        <v>22.081007463314375</v>
      </c>
      <c r="BB49" s="372">
        <v>41.788939334887097</v>
      </c>
      <c r="BC49" s="372">
        <v>30.972015101509697</v>
      </c>
      <c r="BD49" s="868">
        <v>35.943223572646936</v>
      </c>
      <c r="BE49" s="877">
        <v>30.935348001200211</v>
      </c>
      <c r="BF49" s="1669">
        <v>0.19935176261286069</v>
      </c>
      <c r="BG49" s="57"/>
    </row>
    <row r="50" spans="1:59" s="488" customFormat="1" ht="24" customHeight="1" x14ac:dyDescent="0.35">
      <c r="A50" s="2770" t="s">
        <v>768</v>
      </c>
      <c r="B50" s="2775"/>
      <c r="C50" s="2775"/>
      <c r="D50" s="1934"/>
      <c r="E50" s="916"/>
      <c r="F50" s="916"/>
      <c r="G50" s="916"/>
      <c r="H50" s="917"/>
      <c r="I50" s="918"/>
      <c r="J50" s="919"/>
      <c r="K50" s="1780"/>
      <c r="L50" s="1934"/>
      <c r="M50" s="916"/>
      <c r="N50" s="916"/>
      <c r="O50" s="916"/>
      <c r="P50" s="917"/>
      <c r="Q50" s="918"/>
      <c r="R50" s="919"/>
      <c r="S50" s="1780"/>
      <c r="T50" s="1934"/>
      <c r="U50" s="916"/>
      <c r="V50" s="916"/>
      <c r="W50" s="916"/>
      <c r="X50" s="917"/>
      <c r="Y50" s="918"/>
      <c r="Z50" s="919"/>
      <c r="AA50" s="1780"/>
      <c r="AB50" s="1934"/>
      <c r="AC50" s="916"/>
      <c r="AD50" s="916"/>
      <c r="AE50" s="916"/>
      <c r="AF50" s="917"/>
      <c r="AG50" s="918"/>
      <c r="AH50" s="919"/>
      <c r="AI50" s="1780"/>
      <c r="AJ50" s="1934"/>
      <c r="AK50" s="916"/>
      <c r="AL50" s="916"/>
      <c r="AM50" s="916"/>
      <c r="AN50" s="917"/>
      <c r="AO50" s="918"/>
      <c r="AP50" s="919"/>
      <c r="AQ50" s="1780"/>
      <c r="AR50" s="1934"/>
      <c r="AS50" s="916"/>
      <c r="AT50" s="916"/>
      <c r="AU50" s="916"/>
      <c r="AV50" s="917"/>
      <c r="AW50" s="918"/>
      <c r="AX50" s="919"/>
      <c r="AY50" s="1780"/>
      <c r="AZ50" s="1934"/>
      <c r="BA50" s="916"/>
      <c r="BB50" s="916"/>
      <c r="BC50" s="916"/>
      <c r="BD50" s="917"/>
      <c r="BE50" s="918"/>
      <c r="BF50" s="919"/>
      <c r="BG50" s="920"/>
    </row>
    <row r="51" spans="1:59" s="488" customFormat="1" x14ac:dyDescent="0.35">
      <c r="A51" s="29" t="s">
        <v>242</v>
      </c>
      <c r="B51" s="5" t="s">
        <v>1880</v>
      </c>
      <c r="C51" s="5" t="s">
        <v>747</v>
      </c>
      <c r="D51" s="140">
        <f>L41</f>
        <v>15070.682219441856</v>
      </c>
      <c r="E51" s="372">
        <f>M41</f>
        <v>8696912.5091060214</v>
      </c>
      <c r="F51" s="372">
        <v>14344963.935300957</v>
      </c>
      <c r="G51" s="372">
        <v>2762585.8458879865</v>
      </c>
      <c r="H51" s="868">
        <v>3115548.1501915902</v>
      </c>
      <c r="I51" s="279">
        <v>28935081.122705996</v>
      </c>
      <c r="J51" s="373">
        <v>1257736.4161325584</v>
      </c>
      <c r="K51" s="860">
        <v>30192817.538838554</v>
      </c>
      <c r="L51" s="1671"/>
      <c r="M51" s="393"/>
      <c r="N51" s="393"/>
      <c r="O51" s="393"/>
      <c r="P51" s="1913"/>
      <c r="Q51" s="1914"/>
      <c r="R51" s="1915"/>
      <c r="S51" s="299"/>
      <c r="T51" s="1671"/>
      <c r="U51" s="393"/>
      <c r="V51" s="393"/>
      <c r="W51" s="393"/>
      <c r="X51" s="1913"/>
      <c r="Y51" s="1914"/>
      <c r="Z51" s="1915"/>
      <c r="AA51" s="299"/>
      <c r="AB51" s="1671"/>
      <c r="AC51" s="393"/>
      <c r="AD51" s="393"/>
      <c r="AE51" s="393"/>
      <c r="AF51" s="1913"/>
      <c r="AG51" s="1914"/>
      <c r="AH51" s="1915"/>
      <c r="AI51" s="299"/>
      <c r="AJ51" s="1671"/>
      <c r="AK51" s="393"/>
      <c r="AL51" s="393"/>
      <c r="AM51" s="393"/>
      <c r="AN51" s="1913"/>
      <c r="AO51" s="1914"/>
      <c r="AP51" s="1915"/>
      <c r="AQ51" s="299"/>
      <c r="AR51" s="1671"/>
      <c r="AS51" s="393"/>
      <c r="AT51" s="393"/>
      <c r="AU51" s="393"/>
      <c r="AV51" s="1913"/>
      <c r="AW51" s="1914"/>
      <c r="AX51" s="1915"/>
      <c r="AY51" s="299"/>
      <c r="AZ51" s="1671"/>
      <c r="BA51" s="393"/>
      <c r="BB51" s="393"/>
      <c r="BC51" s="393"/>
      <c r="BD51" s="1913"/>
      <c r="BE51" s="1914"/>
      <c r="BF51" s="1915"/>
      <c r="BG51" s="57"/>
    </row>
    <row r="52" spans="1:59" s="488" customFormat="1" ht="16" thickBot="1" x14ac:dyDescent="0.4">
      <c r="A52" s="33" t="s">
        <v>242</v>
      </c>
      <c r="B52" s="14" t="s">
        <v>769</v>
      </c>
      <c r="C52" s="14" t="s">
        <v>747</v>
      </c>
      <c r="D52" s="731">
        <v>-727.84767683721293</v>
      </c>
      <c r="E52" s="880">
        <v>-1521351.6268920004</v>
      </c>
      <c r="F52" s="880">
        <v>130943.30207780376</v>
      </c>
      <c r="G52" s="880">
        <v>-127077.17343355948</v>
      </c>
      <c r="H52" s="881">
        <v>-435157.94446938392</v>
      </c>
      <c r="I52" s="882">
        <v>-1953371.2903939772</v>
      </c>
      <c r="J52" s="1797">
        <v>-118342.66136813955</v>
      </c>
      <c r="K52" s="1781">
        <v>-2071713.9517621174</v>
      </c>
      <c r="L52" s="1935"/>
      <c r="M52" s="720"/>
      <c r="N52" s="720"/>
      <c r="O52" s="720"/>
      <c r="P52" s="1916"/>
      <c r="Q52" s="1917"/>
      <c r="R52" s="1918"/>
      <c r="S52" s="709"/>
      <c r="T52" s="1935"/>
      <c r="U52" s="720"/>
      <c r="V52" s="720"/>
      <c r="W52" s="720"/>
      <c r="X52" s="1916"/>
      <c r="Y52" s="1917"/>
      <c r="Z52" s="1918"/>
      <c r="AA52" s="709"/>
      <c r="AB52" s="1935"/>
      <c r="AC52" s="720"/>
      <c r="AD52" s="720"/>
      <c r="AE52" s="720"/>
      <c r="AF52" s="1916"/>
      <c r="AG52" s="1917"/>
      <c r="AH52" s="1918"/>
      <c r="AI52" s="709"/>
      <c r="AJ52" s="1935"/>
      <c r="AK52" s="720"/>
      <c r="AL52" s="720"/>
      <c r="AM52" s="720"/>
      <c r="AN52" s="1916"/>
      <c r="AO52" s="1917"/>
      <c r="AP52" s="1918"/>
      <c r="AQ52" s="709"/>
      <c r="AR52" s="1935"/>
      <c r="AS52" s="720"/>
      <c r="AT52" s="720"/>
      <c r="AU52" s="720"/>
      <c r="AV52" s="1916"/>
      <c r="AW52" s="1917"/>
      <c r="AX52" s="1918"/>
      <c r="AY52" s="709"/>
      <c r="AZ52" s="1935"/>
      <c r="BA52" s="720"/>
      <c r="BB52" s="720"/>
      <c r="BC52" s="720"/>
      <c r="BD52" s="1916"/>
      <c r="BE52" s="1917"/>
      <c r="BF52" s="1918"/>
      <c r="BG52" s="711"/>
    </row>
    <row r="53" spans="1:59" s="488" customFormat="1" ht="16" thickTop="1" x14ac:dyDescent="0.35">
      <c r="I53" s="439"/>
      <c r="J53" s="1189"/>
      <c r="Q53" s="439"/>
      <c r="R53" s="1189"/>
      <c r="T53" s="439"/>
      <c r="U53" s="439"/>
      <c r="V53" s="439"/>
      <c r="W53" s="439"/>
      <c r="X53" s="439"/>
      <c r="Y53" s="1182"/>
      <c r="Z53" s="1182"/>
      <c r="AA53" s="1182"/>
      <c r="AB53" s="439"/>
      <c r="AC53" s="439"/>
      <c r="AD53" s="439"/>
      <c r="AE53" s="439"/>
      <c r="AF53" s="439"/>
      <c r="AG53" s="440"/>
      <c r="AH53" s="440"/>
      <c r="AI53" s="439"/>
      <c r="AJ53" s="439"/>
      <c r="AK53" s="439"/>
      <c r="AL53" s="439"/>
      <c r="AM53" s="439"/>
      <c r="AN53" s="439"/>
      <c r="AO53" s="440"/>
      <c r="AP53" s="440"/>
      <c r="AQ53" s="439"/>
      <c r="AR53" s="439"/>
      <c r="AS53" s="439"/>
      <c r="AT53" s="439"/>
      <c r="AU53" s="439"/>
      <c r="AV53" s="439"/>
      <c r="AW53" s="440"/>
      <c r="AX53" s="440"/>
      <c r="AY53" s="439"/>
      <c r="AZ53" s="439"/>
      <c r="BA53" s="439"/>
      <c r="BB53" s="439"/>
      <c r="BC53" s="439"/>
      <c r="BD53" s="439"/>
      <c r="BE53" s="440"/>
      <c r="BF53" s="440"/>
      <c r="BG53" s="439"/>
    </row>
    <row r="54" spans="1:59" s="488" customFormat="1" ht="32" customHeight="1" x14ac:dyDescent="0.35">
      <c r="A54" s="2874" t="s">
        <v>913</v>
      </c>
      <c r="B54" s="2874"/>
      <c r="C54" s="2874"/>
      <c r="I54" s="439"/>
      <c r="J54" s="1189"/>
      <c r="Q54" s="439"/>
      <c r="R54" s="1189"/>
      <c r="T54" s="439"/>
      <c r="U54" s="439"/>
      <c r="V54" s="439"/>
      <c r="W54" s="439"/>
      <c r="X54" s="439"/>
      <c r="Y54" s="1182"/>
      <c r="Z54" s="1182"/>
      <c r="AA54" s="1182"/>
      <c r="AB54" s="439"/>
      <c r="AC54" s="439"/>
      <c r="AD54" s="439"/>
      <c r="AE54" s="439"/>
      <c r="AF54" s="439"/>
      <c r="AG54" s="440"/>
      <c r="AH54" s="440"/>
      <c r="AI54" s="439"/>
      <c r="AJ54" s="439"/>
      <c r="AK54" s="439"/>
      <c r="AL54" s="439"/>
      <c r="AM54" s="439"/>
      <c r="AN54" s="439"/>
      <c r="AO54" s="440"/>
      <c r="AP54" s="440"/>
      <c r="AQ54" s="439"/>
      <c r="AR54" s="439"/>
      <c r="AS54" s="439"/>
      <c r="AT54" s="439"/>
      <c r="AU54" s="439"/>
      <c r="AV54" s="439"/>
      <c r="AW54" s="440"/>
      <c r="AX54" s="440"/>
      <c r="AY54" s="439"/>
      <c r="AZ54" s="439"/>
      <c r="BA54" s="439"/>
      <c r="BB54" s="439"/>
      <c r="BC54" s="439"/>
      <c r="BD54" s="439"/>
      <c r="BE54" s="440"/>
      <c r="BF54" s="440"/>
      <c r="BG54" s="439"/>
    </row>
    <row r="55" spans="1:59" s="488" customFormat="1" x14ac:dyDescent="0.35">
      <c r="A55" s="2874" t="s">
        <v>914</v>
      </c>
      <c r="B55" s="2874"/>
      <c r="C55" s="2874"/>
      <c r="I55" s="439"/>
      <c r="J55" s="1189"/>
      <c r="Q55" s="439"/>
      <c r="R55" s="1189"/>
      <c r="T55" s="439"/>
      <c r="U55" s="439"/>
      <c r="V55" s="439"/>
      <c r="W55" s="439"/>
      <c r="X55" s="439"/>
      <c r="Y55" s="1182"/>
      <c r="Z55" s="1182"/>
      <c r="AA55" s="1182"/>
      <c r="AB55" s="439"/>
      <c r="AC55" s="439"/>
      <c r="AD55" s="439"/>
      <c r="AE55" s="439"/>
      <c r="AF55" s="439"/>
      <c r="AG55" s="440"/>
      <c r="AH55" s="440"/>
      <c r="AI55" s="439"/>
      <c r="AJ55" s="439"/>
      <c r="AK55" s="439"/>
      <c r="AL55" s="439"/>
      <c r="AM55" s="439"/>
      <c r="AN55" s="439"/>
      <c r="AO55" s="440"/>
      <c r="AP55" s="440"/>
      <c r="AQ55" s="439"/>
      <c r="AR55" s="439"/>
      <c r="AS55" s="439"/>
      <c r="AT55" s="439"/>
      <c r="AU55" s="439"/>
      <c r="AV55" s="439"/>
      <c r="AW55" s="440"/>
      <c r="AX55" s="440"/>
      <c r="AY55" s="439"/>
      <c r="AZ55" s="439"/>
      <c r="BA55" s="439"/>
      <c r="BB55" s="439"/>
      <c r="BC55" s="439"/>
      <c r="BD55" s="439"/>
      <c r="BE55" s="440"/>
      <c r="BF55" s="440"/>
      <c r="BG55" s="439"/>
    </row>
    <row r="56" spans="1:59" s="488" customFormat="1" ht="18" customHeight="1" x14ac:dyDescent="0.35">
      <c r="A56" s="2874" t="s">
        <v>915</v>
      </c>
      <c r="B56" s="2874"/>
      <c r="C56" s="2874"/>
      <c r="I56" s="439"/>
      <c r="J56" s="1189"/>
      <c r="Q56" s="439"/>
      <c r="R56" s="1189"/>
      <c r="T56" s="439"/>
      <c r="U56" s="439"/>
      <c r="V56" s="439"/>
      <c r="W56" s="439"/>
      <c r="X56" s="439"/>
      <c r="Y56" s="1182"/>
      <c r="Z56" s="1182"/>
      <c r="AA56" s="1182"/>
      <c r="AB56" s="439"/>
      <c r="AC56" s="439"/>
      <c r="AD56" s="439"/>
      <c r="AE56" s="439"/>
      <c r="AF56" s="439"/>
      <c r="AG56" s="440"/>
      <c r="AH56" s="440"/>
      <c r="AI56" s="439"/>
      <c r="AJ56" s="439"/>
      <c r="AK56" s="439"/>
      <c r="AL56" s="439"/>
      <c r="AM56" s="439"/>
      <c r="AN56" s="439"/>
      <c r="AO56" s="440"/>
      <c r="AP56" s="440"/>
      <c r="AQ56" s="439"/>
      <c r="AR56" s="439"/>
      <c r="AS56" s="439"/>
      <c r="AT56" s="439"/>
      <c r="AU56" s="439"/>
      <c r="AV56" s="439"/>
      <c r="AW56" s="440"/>
      <c r="AX56" s="440"/>
      <c r="AY56" s="439"/>
      <c r="AZ56" s="439"/>
      <c r="BA56" s="439"/>
      <c r="BB56" s="439"/>
      <c r="BC56" s="439"/>
      <c r="BD56" s="439"/>
      <c r="BE56" s="440"/>
      <c r="BF56" s="440"/>
      <c r="BG56" s="439"/>
    </row>
    <row r="57" spans="1:59" s="488" customFormat="1" ht="30" customHeight="1" x14ac:dyDescent="0.35">
      <c r="A57" s="2875" t="s">
        <v>1885</v>
      </c>
      <c r="B57" s="2875"/>
      <c r="C57" s="2875"/>
      <c r="I57" s="439"/>
      <c r="J57" s="1189"/>
      <c r="Q57" s="439"/>
      <c r="R57" s="1189"/>
      <c r="T57" s="439"/>
      <c r="U57" s="439"/>
      <c r="V57" s="439"/>
      <c r="W57" s="439"/>
      <c r="X57" s="439"/>
      <c r="Y57" s="1182"/>
      <c r="Z57" s="1182"/>
      <c r="AA57" s="1182"/>
      <c r="AB57" s="439"/>
      <c r="AC57" s="439"/>
      <c r="AD57" s="439"/>
      <c r="AE57" s="439"/>
      <c r="AF57" s="439"/>
      <c r="AG57" s="440"/>
      <c r="AH57" s="440"/>
      <c r="AI57" s="439"/>
      <c r="AJ57" s="439"/>
      <c r="AK57" s="439"/>
      <c r="AL57" s="439"/>
      <c r="AM57" s="439"/>
      <c r="AN57" s="439"/>
      <c r="AO57" s="440"/>
      <c r="AP57" s="440"/>
      <c r="AQ57" s="439"/>
      <c r="AR57" s="439"/>
      <c r="AS57" s="439"/>
      <c r="AT57" s="439"/>
      <c r="AU57" s="439"/>
      <c r="AV57" s="439"/>
      <c r="AW57" s="440"/>
      <c r="AX57" s="440"/>
      <c r="AY57" s="439"/>
      <c r="AZ57" s="439"/>
      <c r="BA57" s="439"/>
      <c r="BB57" s="439"/>
      <c r="BC57" s="439"/>
      <c r="BD57" s="439"/>
      <c r="BE57" s="440"/>
      <c r="BF57" s="440"/>
      <c r="BG57" s="439"/>
    </row>
    <row r="58" spans="1:59" s="488" customFormat="1" ht="38" customHeight="1" x14ac:dyDescent="0.35">
      <c r="A58" s="2874" t="s">
        <v>916</v>
      </c>
      <c r="B58" s="2874"/>
      <c r="C58" s="2874"/>
      <c r="I58" s="439"/>
      <c r="J58" s="1189"/>
      <c r="Q58" s="439"/>
      <c r="R58" s="1189"/>
      <c r="T58" s="439"/>
      <c r="U58" s="439"/>
      <c r="V58" s="439"/>
      <c r="W58" s="439"/>
      <c r="X58" s="439"/>
      <c r="Y58" s="1182"/>
      <c r="Z58" s="1182"/>
      <c r="AA58" s="1182"/>
      <c r="AB58" s="439"/>
      <c r="AC58" s="439"/>
      <c r="AD58" s="439"/>
      <c r="AE58" s="439"/>
      <c r="AF58" s="439"/>
      <c r="AG58" s="440"/>
      <c r="AH58" s="440"/>
      <c r="AI58" s="439"/>
      <c r="AJ58" s="439"/>
      <c r="AK58" s="439"/>
      <c r="AL58" s="439"/>
      <c r="AM58" s="439"/>
      <c r="AN58" s="439"/>
      <c r="AO58" s="440"/>
      <c r="AP58" s="440"/>
      <c r="AQ58" s="439"/>
      <c r="AR58" s="439"/>
      <c r="AS58" s="439"/>
      <c r="AT58" s="439"/>
      <c r="AU58" s="439"/>
      <c r="AV58" s="439"/>
      <c r="AW58" s="440"/>
      <c r="AX58" s="440"/>
      <c r="AY58" s="439"/>
      <c r="AZ58" s="439"/>
      <c r="BA58" s="439"/>
      <c r="BB58" s="439"/>
      <c r="BC58" s="439"/>
      <c r="BD58" s="439"/>
      <c r="BE58" s="440"/>
      <c r="BF58" s="440"/>
      <c r="BG58" s="439"/>
    </row>
    <row r="59" spans="1:59" s="488" customFormat="1" x14ac:dyDescent="0.35">
      <c r="A59" s="2875" t="s">
        <v>1886</v>
      </c>
      <c r="B59" s="2875"/>
      <c r="C59" s="2875"/>
      <c r="I59" s="439"/>
      <c r="J59" s="1189"/>
      <c r="Q59" s="439"/>
      <c r="R59" s="1189"/>
      <c r="T59" s="439"/>
      <c r="U59" s="439"/>
      <c r="V59" s="439"/>
      <c r="W59" s="439"/>
      <c r="X59" s="439"/>
      <c r="Y59" s="1182"/>
      <c r="Z59" s="1182"/>
      <c r="AA59" s="1182"/>
      <c r="AB59" s="439"/>
      <c r="AC59" s="439"/>
      <c r="AD59" s="439"/>
      <c r="AE59" s="439"/>
      <c r="AF59" s="439"/>
      <c r="AG59" s="440"/>
      <c r="AH59" s="440"/>
      <c r="AI59" s="439"/>
      <c r="AJ59" s="439"/>
      <c r="AK59" s="439"/>
      <c r="AL59" s="439"/>
      <c r="AM59" s="439"/>
      <c r="AN59" s="439"/>
      <c r="AO59" s="440"/>
      <c r="AP59" s="440"/>
      <c r="AQ59" s="439"/>
      <c r="AR59" s="439"/>
      <c r="AS59" s="439"/>
      <c r="AT59" s="439"/>
      <c r="AU59" s="439"/>
      <c r="AV59" s="439"/>
      <c r="AW59" s="440"/>
      <c r="AX59" s="440"/>
      <c r="AY59" s="439"/>
      <c r="AZ59" s="439"/>
      <c r="BA59" s="439"/>
      <c r="BB59" s="439"/>
      <c r="BC59" s="439"/>
      <c r="BD59" s="439"/>
      <c r="BE59" s="440"/>
      <c r="BF59" s="440"/>
      <c r="BG59" s="439"/>
    </row>
    <row r="60" spans="1:59" s="488" customFormat="1" ht="16" thickBot="1" x14ac:dyDescent="0.4">
      <c r="I60" s="439"/>
      <c r="J60" s="1189"/>
      <c r="Q60" s="439"/>
      <c r="R60" s="1189"/>
      <c r="T60" s="439"/>
      <c r="U60" s="439"/>
      <c r="V60" s="439"/>
      <c r="W60" s="439"/>
      <c r="X60" s="439"/>
      <c r="Y60" s="1182"/>
      <c r="Z60" s="1182"/>
      <c r="AA60" s="1182"/>
      <c r="AB60" s="439"/>
      <c r="AC60" s="439"/>
      <c r="AD60" s="439"/>
      <c r="AE60" s="439"/>
      <c r="AF60" s="439"/>
      <c r="AG60" s="440"/>
      <c r="AH60" s="440"/>
      <c r="AI60" s="439"/>
      <c r="AJ60" s="439"/>
      <c r="AK60" s="439"/>
      <c r="AL60" s="439"/>
      <c r="AM60" s="439"/>
      <c r="AN60" s="439"/>
      <c r="AO60" s="440"/>
      <c r="AP60" s="440"/>
      <c r="AQ60" s="439"/>
      <c r="AR60" s="439"/>
      <c r="AS60" s="439"/>
      <c r="AT60" s="439"/>
      <c r="AU60" s="439"/>
      <c r="AV60" s="439"/>
      <c r="AW60" s="440"/>
      <c r="AX60" s="440"/>
      <c r="AY60" s="439"/>
      <c r="AZ60" s="439"/>
      <c r="BA60" s="439"/>
      <c r="BB60" s="439"/>
      <c r="BC60" s="439"/>
      <c r="BD60" s="439"/>
      <c r="BE60" s="440"/>
      <c r="BF60" s="440"/>
      <c r="BG60" s="439"/>
    </row>
    <row r="61" spans="1:59" s="488" customFormat="1" ht="30" customHeight="1" thickTop="1" x14ac:dyDescent="0.35">
      <c r="A61" s="2688" t="s">
        <v>400</v>
      </c>
      <c r="B61" s="2690"/>
      <c r="C61" s="2690"/>
      <c r="D61" s="2856">
        <v>2024</v>
      </c>
      <c r="E61" s="2857"/>
      <c r="F61" s="2857"/>
      <c r="G61" s="2857"/>
      <c r="H61" s="2857"/>
      <c r="I61" s="2857"/>
      <c r="J61" s="2857"/>
      <c r="K61" s="2858"/>
      <c r="L61" s="2856">
        <v>2023</v>
      </c>
      <c r="M61" s="2857"/>
      <c r="N61" s="2857"/>
      <c r="O61" s="2857"/>
      <c r="P61" s="2857"/>
      <c r="Q61" s="2857"/>
      <c r="R61" s="2857"/>
      <c r="S61" s="2858"/>
      <c r="T61" s="2856">
        <v>2022</v>
      </c>
      <c r="U61" s="2857"/>
      <c r="V61" s="2857"/>
      <c r="W61" s="2857"/>
      <c r="X61" s="2857"/>
      <c r="Y61" s="2857"/>
      <c r="Z61" s="2857"/>
      <c r="AA61" s="2858"/>
      <c r="AB61" s="2819">
        <v>2021</v>
      </c>
      <c r="AC61" s="2859"/>
      <c r="AD61" s="2859"/>
      <c r="AE61" s="2859"/>
      <c r="AF61" s="2859"/>
      <c r="AG61" s="2859"/>
      <c r="AH61" s="2859"/>
      <c r="AI61" s="2860"/>
      <c r="AJ61" s="2819">
        <v>2020</v>
      </c>
      <c r="AK61" s="2859"/>
      <c r="AL61" s="2859"/>
      <c r="AM61" s="2859"/>
      <c r="AN61" s="2859"/>
      <c r="AO61" s="2859"/>
      <c r="AP61" s="2859"/>
      <c r="AQ61" s="2860"/>
      <c r="AR61" s="2819">
        <v>2019</v>
      </c>
      <c r="AS61" s="2859"/>
      <c r="AT61" s="2859"/>
      <c r="AU61" s="2859"/>
      <c r="AV61" s="2859"/>
      <c r="AW61" s="2859"/>
      <c r="AX61" s="2859"/>
      <c r="AY61" s="2860"/>
      <c r="AZ61" s="2819">
        <v>2018</v>
      </c>
      <c r="BA61" s="2859"/>
      <c r="BB61" s="2859"/>
      <c r="BC61" s="2859"/>
      <c r="BD61" s="2859"/>
      <c r="BE61" s="2859"/>
      <c r="BF61" s="2859"/>
      <c r="BG61" s="2861"/>
    </row>
    <row r="62" spans="1:59" s="488" customFormat="1" ht="40" customHeight="1" x14ac:dyDescent="0.35">
      <c r="A62" s="63" t="s">
        <v>401</v>
      </c>
      <c r="B62" s="273" t="s">
        <v>402</v>
      </c>
      <c r="C62" s="273" t="s">
        <v>403</v>
      </c>
      <c r="D62" s="411" t="s">
        <v>404</v>
      </c>
      <c r="E62" s="412" t="s">
        <v>405</v>
      </c>
      <c r="F62" s="412" t="s">
        <v>406</v>
      </c>
      <c r="G62" s="412" t="s">
        <v>407</v>
      </c>
      <c r="H62" s="601" t="s">
        <v>461</v>
      </c>
      <c r="I62" s="215" t="s">
        <v>370</v>
      </c>
      <c r="J62" s="216" t="s">
        <v>371</v>
      </c>
      <c r="K62" s="471" t="s">
        <v>372</v>
      </c>
      <c r="L62" s="411" t="s">
        <v>404</v>
      </c>
      <c r="M62" s="412" t="s">
        <v>405</v>
      </c>
      <c r="N62" s="412" t="s">
        <v>406</v>
      </c>
      <c r="O62" s="412" t="s">
        <v>407</v>
      </c>
      <c r="P62" s="601" t="s">
        <v>461</v>
      </c>
      <c r="Q62" s="215" t="s">
        <v>370</v>
      </c>
      <c r="R62" s="216" t="s">
        <v>371</v>
      </c>
      <c r="S62" s="471" t="s">
        <v>372</v>
      </c>
      <c r="T62" s="411" t="s">
        <v>404</v>
      </c>
      <c r="U62" s="412" t="s">
        <v>405</v>
      </c>
      <c r="V62" s="412" t="s">
        <v>406</v>
      </c>
      <c r="W62" s="412" t="s">
        <v>407</v>
      </c>
      <c r="X62" s="601" t="s">
        <v>461</v>
      </c>
      <c r="Y62" s="215" t="s">
        <v>370</v>
      </c>
      <c r="Z62" s="216" t="s">
        <v>371</v>
      </c>
      <c r="AA62" s="471" t="s">
        <v>372</v>
      </c>
      <c r="AB62" s="212" t="s">
        <v>404</v>
      </c>
      <c r="AC62" s="213" t="s">
        <v>405</v>
      </c>
      <c r="AD62" s="213" t="s">
        <v>406</v>
      </c>
      <c r="AE62" s="213" t="s">
        <v>407</v>
      </c>
      <c r="AF62" s="267" t="s">
        <v>461</v>
      </c>
      <c r="AG62" s="215" t="s">
        <v>370</v>
      </c>
      <c r="AH62" s="216" t="s">
        <v>371</v>
      </c>
      <c r="AI62" s="471" t="s">
        <v>372</v>
      </c>
      <c r="AJ62" s="212" t="s">
        <v>404</v>
      </c>
      <c r="AK62" s="213" t="s">
        <v>405</v>
      </c>
      <c r="AL62" s="213" t="s">
        <v>406</v>
      </c>
      <c r="AM62" s="213" t="s">
        <v>407</v>
      </c>
      <c r="AN62" s="267" t="s">
        <v>461</v>
      </c>
      <c r="AO62" s="215" t="s">
        <v>370</v>
      </c>
      <c r="AP62" s="216" t="s">
        <v>371</v>
      </c>
      <c r="AQ62" s="471" t="s">
        <v>372</v>
      </c>
      <c r="AR62" s="212" t="s">
        <v>404</v>
      </c>
      <c r="AS62" s="213" t="s">
        <v>405</v>
      </c>
      <c r="AT62" s="213" t="s">
        <v>406</v>
      </c>
      <c r="AU62" s="213" t="s">
        <v>407</v>
      </c>
      <c r="AV62" s="267" t="s">
        <v>461</v>
      </c>
      <c r="AW62" s="215" t="s">
        <v>370</v>
      </c>
      <c r="AX62" s="216" t="s">
        <v>371</v>
      </c>
      <c r="AY62" s="471" t="s">
        <v>372</v>
      </c>
      <c r="AZ62" s="212" t="s">
        <v>404</v>
      </c>
      <c r="BA62" s="213" t="s">
        <v>405</v>
      </c>
      <c r="BB62" s="213" t="s">
        <v>406</v>
      </c>
      <c r="BC62" s="213" t="s">
        <v>407</v>
      </c>
      <c r="BD62" s="267" t="s">
        <v>461</v>
      </c>
      <c r="BE62" s="215" t="s">
        <v>370</v>
      </c>
      <c r="BF62" s="216" t="s">
        <v>371</v>
      </c>
      <c r="BG62" s="217" t="s">
        <v>372</v>
      </c>
    </row>
    <row r="63" spans="1:59" s="488" customFormat="1" ht="27" customHeight="1" x14ac:dyDescent="0.35">
      <c r="A63" s="2773" t="s">
        <v>770</v>
      </c>
      <c r="B63" s="2774"/>
      <c r="C63" s="2774"/>
      <c r="D63" s="528"/>
      <c r="E63" s="529"/>
      <c r="F63" s="529"/>
      <c r="G63" s="529"/>
      <c r="H63" s="654"/>
      <c r="I63" s="537"/>
      <c r="J63" s="530"/>
      <c r="K63" s="500"/>
      <c r="L63" s="528"/>
      <c r="M63" s="529"/>
      <c r="N63" s="529"/>
      <c r="O63" s="529"/>
      <c r="P63" s="654"/>
      <c r="Q63" s="537"/>
      <c r="R63" s="530"/>
      <c r="S63" s="500"/>
      <c r="T63" s="459"/>
      <c r="U63" s="460"/>
      <c r="V63" s="460"/>
      <c r="W63" s="460"/>
      <c r="X63" s="502"/>
      <c r="Y63" s="700"/>
      <c r="Z63" s="461"/>
      <c r="AA63" s="464"/>
      <c r="AB63" s="459"/>
      <c r="AC63" s="460"/>
      <c r="AD63" s="460"/>
      <c r="AE63" s="460"/>
      <c r="AF63" s="502"/>
      <c r="AG63" s="462"/>
      <c r="AH63" s="701"/>
      <c r="AI63" s="464"/>
      <c r="AJ63" s="459"/>
      <c r="AK63" s="460"/>
      <c r="AL63" s="460"/>
      <c r="AM63" s="460"/>
      <c r="AN63" s="502"/>
      <c r="AO63" s="462"/>
      <c r="AP63" s="701"/>
      <c r="AQ63" s="464"/>
      <c r="AR63" s="459"/>
      <c r="AS63" s="460"/>
      <c r="AT63" s="460"/>
      <c r="AU63" s="460"/>
      <c r="AV63" s="502"/>
      <c r="AW63" s="462"/>
      <c r="AX63" s="701"/>
      <c r="AY63" s="464"/>
      <c r="AZ63" s="459"/>
      <c r="BA63" s="460"/>
      <c r="BB63" s="460"/>
      <c r="BC63" s="460"/>
      <c r="BD63" s="502"/>
      <c r="BE63" s="462"/>
      <c r="BF63" s="701"/>
      <c r="BG63" s="466"/>
    </row>
    <row r="64" spans="1:59" ht="24" customHeight="1" x14ac:dyDescent="0.35">
      <c r="A64" s="2770" t="s">
        <v>771</v>
      </c>
      <c r="B64" s="2775"/>
      <c r="C64" s="2775"/>
      <c r="D64" s="531"/>
      <c r="E64" s="532"/>
      <c r="F64" s="532"/>
      <c r="G64" s="532"/>
      <c r="H64" s="655"/>
      <c r="I64" s="538"/>
      <c r="J64" s="533"/>
      <c r="K64" s="501"/>
      <c r="L64" s="531"/>
      <c r="M64" s="532"/>
      <c r="N64" s="532"/>
      <c r="O64" s="532"/>
      <c r="P64" s="655"/>
      <c r="Q64" s="538"/>
      <c r="R64" s="533"/>
      <c r="S64" s="501"/>
      <c r="T64" s="122"/>
      <c r="U64" s="123"/>
      <c r="V64" s="123"/>
      <c r="W64" s="123"/>
      <c r="X64" s="268"/>
      <c r="Y64" s="278"/>
      <c r="Z64" s="124"/>
      <c r="AA64" s="157"/>
      <c r="AB64" s="122"/>
      <c r="AC64" s="123"/>
      <c r="AD64" s="123"/>
      <c r="AE64" s="123"/>
      <c r="AF64" s="268"/>
      <c r="AG64" s="164"/>
      <c r="AH64" s="148"/>
      <c r="AI64" s="157"/>
      <c r="AJ64" s="122"/>
      <c r="AK64" s="123"/>
      <c r="AL64" s="123"/>
      <c r="AM64" s="123"/>
      <c r="AN64" s="268"/>
      <c r="AO64" s="164"/>
      <c r="AP64" s="148"/>
      <c r="AQ64" s="157"/>
      <c r="AR64" s="122"/>
      <c r="AS64" s="123"/>
      <c r="AT64" s="123"/>
      <c r="AU64" s="123"/>
      <c r="AV64" s="268"/>
      <c r="AW64" s="164"/>
      <c r="AX64" s="148"/>
      <c r="AY64" s="157"/>
      <c r="AZ64" s="122"/>
      <c r="BA64" s="123"/>
      <c r="BB64" s="123"/>
      <c r="BC64" s="123"/>
      <c r="BD64" s="268"/>
      <c r="BE64" s="164"/>
      <c r="BF64" s="148"/>
      <c r="BG64" s="56"/>
    </row>
    <row r="65" spans="1:63" s="6" customFormat="1" ht="17.5" x14ac:dyDescent="0.35">
      <c r="A65" s="29" t="s">
        <v>267</v>
      </c>
      <c r="B65" s="5" t="s">
        <v>772</v>
      </c>
      <c r="C65" s="5" t="s">
        <v>773</v>
      </c>
      <c r="D65" s="907">
        <v>185</v>
      </c>
      <c r="E65" s="854">
        <v>276630</v>
      </c>
      <c r="F65" s="854">
        <v>543519</v>
      </c>
      <c r="G65" s="854">
        <v>248579</v>
      </c>
      <c r="H65" s="908">
        <v>160011</v>
      </c>
      <c r="I65" s="909">
        <v>1228924</v>
      </c>
      <c r="J65" s="890">
        <v>90458</v>
      </c>
      <c r="K65" s="288">
        <v>1319382</v>
      </c>
      <c r="L65" s="1524">
        <v>210</v>
      </c>
      <c r="M65" s="1525">
        <v>271281</v>
      </c>
      <c r="N65" s="1525">
        <v>551766</v>
      </c>
      <c r="O65" s="1525">
        <v>232316</v>
      </c>
      <c r="P65" s="1526">
        <v>132813</v>
      </c>
      <c r="Q65" s="1527">
        <v>1188386</v>
      </c>
      <c r="R65" s="1480">
        <v>87962</v>
      </c>
      <c r="S65" s="1528">
        <v>1276348</v>
      </c>
      <c r="T65" s="140">
        <v>189</v>
      </c>
      <c r="U65" s="141">
        <v>250545</v>
      </c>
      <c r="V65" s="141">
        <v>529075</v>
      </c>
      <c r="W65" s="141">
        <v>205332</v>
      </c>
      <c r="X65" s="276">
        <v>128440</v>
      </c>
      <c r="Y65" s="279">
        <v>1113581</v>
      </c>
      <c r="Z65" s="142">
        <v>91068</v>
      </c>
      <c r="AA65" s="162">
        <v>1204649</v>
      </c>
      <c r="AB65" s="140">
        <v>124</v>
      </c>
      <c r="AC65" s="141">
        <v>226199</v>
      </c>
      <c r="AD65" s="141">
        <v>439484.2</v>
      </c>
      <c r="AE65" s="141">
        <v>165641.29999999999</v>
      </c>
      <c r="AF65" s="276">
        <v>156500.29999999999</v>
      </c>
      <c r="AG65" s="171">
        <v>987949</v>
      </c>
      <c r="AH65" s="172">
        <v>90777.68</v>
      </c>
      <c r="AI65" s="162">
        <v>1078727</v>
      </c>
      <c r="AJ65" s="140">
        <v>108</v>
      </c>
      <c r="AK65" s="141">
        <v>257801</v>
      </c>
      <c r="AL65" s="141">
        <v>492496</v>
      </c>
      <c r="AM65" s="141">
        <v>152577</v>
      </c>
      <c r="AN65" s="276">
        <v>152340</v>
      </c>
      <c r="AO65" s="171">
        <v>1055322</v>
      </c>
      <c r="AP65" s="172">
        <v>88936</v>
      </c>
      <c r="AQ65" s="162">
        <v>1144258</v>
      </c>
      <c r="AR65" s="125">
        <v>106</v>
      </c>
      <c r="AS65" s="126">
        <v>251580</v>
      </c>
      <c r="AT65" s="126">
        <v>448890</v>
      </c>
      <c r="AU65" s="126">
        <v>152231</v>
      </c>
      <c r="AV65" s="249">
        <v>140623</v>
      </c>
      <c r="AW65" s="165">
        <v>993430</v>
      </c>
      <c r="AX65" s="149">
        <v>95588</v>
      </c>
      <c r="AY65" s="158">
        <v>1089018</v>
      </c>
      <c r="AZ65" s="125">
        <v>1</v>
      </c>
      <c r="BA65" s="126">
        <v>262355</v>
      </c>
      <c r="BB65" s="126">
        <v>453898</v>
      </c>
      <c r="BC65" s="126">
        <v>168490</v>
      </c>
      <c r="BD65" s="249">
        <v>141475</v>
      </c>
      <c r="BE65" s="165">
        <v>1026219</v>
      </c>
      <c r="BF65" s="149">
        <v>98101</v>
      </c>
      <c r="BG65" s="13">
        <v>1124320</v>
      </c>
    </row>
    <row r="66" spans="1:63" ht="24" customHeight="1" x14ac:dyDescent="0.35">
      <c r="A66" s="2770" t="s">
        <v>774</v>
      </c>
      <c r="B66" s="2775"/>
      <c r="C66" s="2775"/>
      <c r="D66" s="875"/>
      <c r="E66" s="876"/>
      <c r="F66" s="876"/>
      <c r="G66" s="876"/>
      <c r="H66" s="910"/>
      <c r="I66" s="1656"/>
      <c r="J66" s="1657"/>
      <c r="K66" s="1658"/>
      <c r="L66" s="875"/>
      <c r="M66" s="876"/>
      <c r="N66" s="876"/>
      <c r="O66" s="876"/>
      <c r="P66" s="910"/>
      <c r="Q66" s="1656"/>
      <c r="R66" s="1657"/>
      <c r="S66" s="1658"/>
      <c r="T66" s="122"/>
      <c r="U66" s="123"/>
      <c r="V66" s="123"/>
      <c r="W66" s="123"/>
      <c r="X66" s="268"/>
      <c r="Y66" s="278"/>
      <c r="Z66" s="124"/>
      <c r="AA66" s="157"/>
      <c r="AB66" s="122"/>
      <c r="AC66" s="123"/>
      <c r="AD66" s="123"/>
      <c r="AE66" s="123"/>
      <c r="AF66" s="268"/>
      <c r="AG66" s="164"/>
      <c r="AH66" s="148"/>
      <c r="AI66" s="157"/>
      <c r="AJ66" s="122"/>
      <c r="AK66" s="123"/>
      <c r="AL66" s="123"/>
      <c r="AM66" s="123"/>
      <c r="AN66" s="268"/>
      <c r="AO66" s="164"/>
      <c r="AP66" s="148"/>
      <c r="AQ66" s="157"/>
      <c r="AR66" s="122"/>
      <c r="AS66" s="123"/>
      <c r="AT66" s="123"/>
      <c r="AU66" s="123"/>
      <c r="AV66" s="268"/>
      <c r="AW66" s="164"/>
      <c r="AX66" s="148"/>
      <c r="AY66" s="157"/>
      <c r="AZ66" s="122"/>
      <c r="BA66" s="123"/>
      <c r="BB66" s="123"/>
      <c r="BC66" s="123"/>
      <c r="BD66" s="268"/>
      <c r="BE66" s="164"/>
      <c r="BF66" s="148"/>
      <c r="BG66" s="56"/>
    </row>
    <row r="67" spans="1:63" s="6" customFormat="1" ht="17.5" x14ac:dyDescent="0.35">
      <c r="A67" s="29" t="s">
        <v>269</v>
      </c>
      <c r="B67" s="6" t="s">
        <v>775</v>
      </c>
      <c r="C67" s="5" t="s">
        <v>773</v>
      </c>
      <c r="D67" s="907">
        <v>887</v>
      </c>
      <c r="E67" s="854">
        <v>315748</v>
      </c>
      <c r="F67" s="854">
        <v>309612</v>
      </c>
      <c r="G67" s="854">
        <v>61874</v>
      </c>
      <c r="H67" s="908">
        <v>79413</v>
      </c>
      <c r="I67" s="909">
        <v>767534</v>
      </c>
      <c r="J67" s="890">
        <v>437</v>
      </c>
      <c r="K67" s="288">
        <v>767971</v>
      </c>
      <c r="L67" s="1524">
        <v>1011</v>
      </c>
      <c r="M67" s="1525">
        <v>276215</v>
      </c>
      <c r="N67" s="1525">
        <v>349926</v>
      </c>
      <c r="O67" s="1525">
        <v>75592</v>
      </c>
      <c r="P67" s="1526">
        <v>90703</v>
      </c>
      <c r="Q67" s="1527">
        <v>793447</v>
      </c>
      <c r="R67" s="1480">
        <v>514</v>
      </c>
      <c r="S67" s="1528">
        <v>793961</v>
      </c>
      <c r="T67" s="140">
        <v>460</v>
      </c>
      <c r="U67" s="141">
        <v>306056</v>
      </c>
      <c r="V67" s="141">
        <v>438788</v>
      </c>
      <c r="W67" s="141">
        <v>94283</v>
      </c>
      <c r="X67" s="276">
        <v>121063</v>
      </c>
      <c r="Y67" s="279">
        <v>960650</v>
      </c>
      <c r="Z67" s="142">
        <v>717</v>
      </c>
      <c r="AA67" s="162">
        <v>961367</v>
      </c>
      <c r="AB67" s="140">
        <v>894</v>
      </c>
      <c r="AC67" s="141">
        <v>466381</v>
      </c>
      <c r="AD67" s="141">
        <v>556616.19999999995</v>
      </c>
      <c r="AE67" s="141">
        <v>124467.3</v>
      </c>
      <c r="AF67" s="276">
        <v>163530.29999999999</v>
      </c>
      <c r="AG67" s="171">
        <v>1311889</v>
      </c>
      <c r="AH67" s="172">
        <v>823</v>
      </c>
      <c r="AI67" s="162">
        <v>1312712</v>
      </c>
      <c r="AJ67" s="140">
        <v>603</v>
      </c>
      <c r="AK67" s="141">
        <v>464492</v>
      </c>
      <c r="AL67" s="141">
        <v>542020</v>
      </c>
      <c r="AM67" s="141">
        <v>120087</v>
      </c>
      <c r="AN67" s="276">
        <v>162688</v>
      </c>
      <c r="AO67" s="171">
        <v>1289890</v>
      </c>
      <c r="AP67" s="172">
        <v>858</v>
      </c>
      <c r="AQ67" s="162">
        <v>1290748</v>
      </c>
      <c r="AR67" s="125">
        <v>825</v>
      </c>
      <c r="AS67" s="126">
        <v>544900</v>
      </c>
      <c r="AT67" s="126">
        <v>539300</v>
      </c>
      <c r="AU67" s="126">
        <v>114337</v>
      </c>
      <c r="AV67" s="249">
        <v>192862</v>
      </c>
      <c r="AW67" s="165">
        <v>1392224</v>
      </c>
      <c r="AX67" s="149">
        <v>1117.69</v>
      </c>
      <c r="AY67" s="158">
        <v>1393341.69</v>
      </c>
      <c r="AZ67" s="125">
        <v>1189</v>
      </c>
      <c r="BA67" s="126">
        <v>523942</v>
      </c>
      <c r="BB67" s="126">
        <v>563101</v>
      </c>
      <c r="BC67" s="126">
        <v>123353</v>
      </c>
      <c r="BD67" s="249">
        <v>180109</v>
      </c>
      <c r="BE67" s="165">
        <v>1391694</v>
      </c>
      <c r="BF67" s="149">
        <v>1223.98</v>
      </c>
      <c r="BG67" s="13">
        <v>1392917.98</v>
      </c>
    </row>
    <row r="68" spans="1:63" s="6" customFormat="1" ht="17.5" x14ac:dyDescent="0.35">
      <c r="A68" s="29" t="s">
        <v>269</v>
      </c>
      <c r="B68" s="6" t="s">
        <v>776</v>
      </c>
      <c r="C68" s="5" t="s">
        <v>773</v>
      </c>
      <c r="D68" s="1524">
        <v>3</v>
      </c>
      <c r="E68" s="854">
        <v>0</v>
      </c>
      <c r="F68" s="854">
        <v>0</v>
      </c>
      <c r="G68" s="854">
        <v>0</v>
      </c>
      <c r="H68" s="908">
        <v>0</v>
      </c>
      <c r="I68" s="2610">
        <v>3</v>
      </c>
      <c r="J68" s="890">
        <v>437</v>
      </c>
      <c r="K68" s="2363">
        <v>440</v>
      </c>
      <c r="L68" s="1524">
        <v>16</v>
      </c>
      <c r="M68" s="1525">
        <v>0</v>
      </c>
      <c r="N68" s="1525">
        <v>0</v>
      </c>
      <c r="O68" s="1525">
        <v>0</v>
      </c>
      <c r="P68" s="1526">
        <v>0</v>
      </c>
      <c r="Q68" s="1527">
        <v>16</v>
      </c>
      <c r="R68" s="1480">
        <v>514</v>
      </c>
      <c r="S68" s="1528">
        <v>530</v>
      </c>
      <c r="T68" s="140">
        <v>460</v>
      </c>
      <c r="U68" s="141">
        <v>93142</v>
      </c>
      <c r="V68" s="141">
        <v>1634</v>
      </c>
      <c r="W68" s="141">
        <v>0</v>
      </c>
      <c r="X68" s="276">
        <v>0</v>
      </c>
      <c r="Y68" s="279">
        <v>95236</v>
      </c>
      <c r="Z68" s="142">
        <v>717</v>
      </c>
      <c r="AA68" s="162">
        <v>95953</v>
      </c>
      <c r="AB68" s="140">
        <v>894</v>
      </c>
      <c r="AC68" s="141">
        <v>286848</v>
      </c>
      <c r="AD68" s="141">
        <v>556616</v>
      </c>
      <c r="AE68" s="141">
        <v>124467</v>
      </c>
      <c r="AF68" s="276">
        <v>0</v>
      </c>
      <c r="AG68" s="171">
        <v>968825</v>
      </c>
      <c r="AH68" s="172">
        <v>823</v>
      </c>
      <c r="AI68" s="162">
        <v>969648</v>
      </c>
      <c r="AJ68" s="140">
        <v>603</v>
      </c>
      <c r="AK68" s="141">
        <v>334376</v>
      </c>
      <c r="AL68" s="141">
        <v>542020</v>
      </c>
      <c r="AM68" s="141">
        <v>120087</v>
      </c>
      <c r="AN68" s="276">
        <v>86563</v>
      </c>
      <c r="AO68" s="171">
        <v>1083649</v>
      </c>
      <c r="AP68" s="172">
        <v>858</v>
      </c>
      <c r="AQ68" s="162">
        <v>1084507</v>
      </c>
      <c r="AR68" s="394"/>
      <c r="AS68" s="395"/>
      <c r="AT68" s="395"/>
      <c r="AU68" s="395"/>
      <c r="AV68" s="1193"/>
      <c r="AW68" s="295"/>
      <c r="AX68" s="296"/>
      <c r="AY68" s="847"/>
      <c r="AZ68" s="394"/>
      <c r="BA68" s="395"/>
      <c r="BB68" s="395"/>
      <c r="BC68" s="395"/>
      <c r="BD68" s="1193"/>
      <c r="BE68" s="295"/>
      <c r="BF68" s="296"/>
      <c r="BG68" s="848"/>
    </row>
    <row r="69" spans="1:63" ht="24" customHeight="1" x14ac:dyDescent="0.35">
      <c r="A69" s="2770" t="s">
        <v>777</v>
      </c>
      <c r="B69" s="2775"/>
      <c r="C69" s="2775"/>
      <c r="D69" s="875"/>
      <c r="E69" s="876"/>
      <c r="F69" s="876"/>
      <c r="G69" s="876"/>
      <c r="H69" s="910"/>
      <c r="I69" s="1656"/>
      <c r="J69" s="1657"/>
      <c r="K69" s="1658"/>
      <c r="L69" s="875"/>
      <c r="M69" s="876"/>
      <c r="N69" s="876"/>
      <c r="O69" s="876"/>
      <c r="P69" s="910"/>
      <c r="Q69" s="1656"/>
      <c r="R69" s="1657"/>
      <c r="S69" s="1658"/>
      <c r="T69" s="122"/>
      <c r="U69" s="123"/>
      <c r="V69" s="123"/>
      <c r="W69" s="123"/>
      <c r="X69" s="268"/>
      <c r="Y69" s="278"/>
      <c r="Z69" s="124"/>
      <c r="AA69" s="157"/>
      <c r="AB69" s="122"/>
      <c r="AC69" s="123"/>
      <c r="AD69" s="123"/>
      <c r="AE69" s="123"/>
      <c r="AF69" s="268"/>
      <c r="AG69" s="164"/>
      <c r="AH69" s="148"/>
      <c r="AI69" s="157"/>
      <c r="AJ69" s="122"/>
      <c r="AK69" s="123"/>
      <c r="AL69" s="123"/>
      <c r="AM69" s="123"/>
      <c r="AN69" s="268"/>
      <c r="AO69" s="164"/>
      <c r="AP69" s="148"/>
      <c r="AQ69" s="157"/>
      <c r="AR69" s="122"/>
      <c r="AS69" s="123"/>
      <c r="AT69" s="123"/>
      <c r="AU69" s="123"/>
      <c r="AV69" s="268"/>
      <c r="AW69" s="164"/>
      <c r="AX69" s="148"/>
      <c r="AY69" s="157"/>
      <c r="AZ69" s="122"/>
      <c r="BA69" s="123"/>
      <c r="BB69" s="123"/>
      <c r="BC69" s="123"/>
      <c r="BD69" s="268"/>
      <c r="BE69" s="164"/>
      <c r="BF69" s="148"/>
      <c r="BG69" s="56"/>
    </row>
    <row r="70" spans="1:63" s="6" customFormat="1" ht="17.5" x14ac:dyDescent="0.35">
      <c r="A70" s="29"/>
      <c r="B70" s="6" t="s">
        <v>778</v>
      </c>
      <c r="C70" s="5" t="s">
        <v>773</v>
      </c>
      <c r="D70" s="907">
        <f>D67+D65</f>
        <v>1072</v>
      </c>
      <c r="E70" s="854">
        <f t="shared" ref="E70:H70" si="3">E67+E65</f>
        <v>592378</v>
      </c>
      <c r="F70" s="854">
        <f t="shared" si="3"/>
        <v>853131</v>
      </c>
      <c r="G70" s="854">
        <f t="shared" si="3"/>
        <v>310453</v>
      </c>
      <c r="H70" s="908">
        <f t="shared" si="3"/>
        <v>239424</v>
      </c>
      <c r="I70" s="909">
        <v>1996458</v>
      </c>
      <c r="J70" s="890">
        <v>90895</v>
      </c>
      <c r="K70" s="288">
        <v>2087353</v>
      </c>
      <c r="L70" s="1524">
        <v>1221</v>
      </c>
      <c r="M70" s="1525">
        <v>547496</v>
      </c>
      <c r="N70" s="1525">
        <v>901692</v>
      </c>
      <c r="O70" s="1525">
        <v>307908</v>
      </c>
      <c r="P70" s="1526">
        <v>223516</v>
      </c>
      <c r="Q70" s="1527">
        <v>1981833</v>
      </c>
      <c r="R70" s="1480">
        <v>88476</v>
      </c>
      <c r="S70" s="1528">
        <v>2070309</v>
      </c>
      <c r="T70" s="140">
        <v>649</v>
      </c>
      <c r="U70" s="141">
        <v>556601</v>
      </c>
      <c r="V70" s="141">
        <v>967863</v>
      </c>
      <c r="W70" s="141">
        <v>299615</v>
      </c>
      <c r="X70" s="276">
        <v>249503</v>
      </c>
      <c r="Y70" s="279">
        <v>2074231</v>
      </c>
      <c r="Z70" s="142">
        <v>91785</v>
      </c>
      <c r="AA70" s="162">
        <v>2166016</v>
      </c>
      <c r="AB70" s="140">
        <v>1018</v>
      </c>
      <c r="AC70" s="141">
        <v>692580</v>
      </c>
      <c r="AD70" s="141">
        <v>996100</v>
      </c>
      <c r="AE70" s="141">
        <v>290108</v>
      </c>
      <c r="AF70" s="276">
        <v>320030</v>
      </c>
      <c r="AG70" s="171">
        <v>2299838</v>
      </c>
      <c r="AH70" s="172">
        <v>91600.68</v>
      </c>
      <c r="AI70" s="162">
        <v>2391439</v>
      </c>
      <c r="AJ70" s="140">
        <v>711</v>
      </c>
      <c r="AK70" s="141">
        <v>722293</v>
      </c>
      <c r="AL70" s="141">
        <v>1034516</v>
      </c>
      <c r="AM70" s="141">
        <v>272664</v>
      </c>
      <c r="AN70" s="276">
        <v>315028</v>
      </c>
      <c r="AO70" s="171">
        <v>2345212</v>
      </c>
      <c r="AP70" s="172">
        <v>89794</v>
      </c>
      <c r="AQ70" s="162">
        <v>2435006</v>
      </c>
      <c r="AR70" s="140">
        <v>931</v>
      </c>
      <c r="AS70" s="141">
        <v>796480</v>
      </c>
      <c r="AT70" s="141">
        <v>988190</v>
      </c>
      <c r="AU70" s="141">
        <v>266568</v>
      </c>
      <c r="AV70" s="276">
        <v>333485</v>
      </c>
      <c r="AW70" s="171">
        <v>2385654</v>
      </c>
      <c r="AX70" s="172">
        <v>96705.69</v>
      </c>
      <c r="AY70" s="162">
        <v>2482359.69</v>
      </c>
      <c r="AZ70" s="140">
        <v>1190</v>
      </c>
      <c r="BA70" s="141">
        <v>786297</v>
      </c>
      <c r="BB70" s="141">
        <v>1016999</v>
      </c>
      <c r="BC70" s="141">
        <v>291843</v>
      </c>
      <c r="BD70" s="276">
        <v>321584</v>
      </c>
      <c r="BE70" s="171">
        <v>2417913</v>
      </c>
      <c r="BF70" s="172">
        <v>99324.98</v>
      </c>
      <c r="BG70" s="204">
        <v>2517237.98</v>
      </c>
    </row>
    <row r="71" spans="1:63" s="6" customFormat="1" ht="17.5" x14ac:dyDescent="0.35">
      <c r="A71" s="29"/>
      <c r="B71" s="6" t="s">
        <v>779</v>
      </c>
      <c r="C71" s="5" t="s">
        <v>773</v>
      </c>
      <c r="D71" s="907">
        <f>D68+D65</f>
        <v>188</v>
      </c>
      <c r="E71" s="854">
        <f t="shared" ref="E71:H71" si="4">E68+E65</f>
        <v>276630</v>
      </c>
      <c r="F71" s="854">
        <f t="shared" si="4"/>
        <v>543519</v>
      </c>
      <c r="G71" s="854">
        <f t="shared" si="4"/>
        <v>248579</v>
      </c>
      <c r="H71" s="908">
        <f t="shared" si="4"/>
        <v>160011</v>
      </c>
      <c r="I71" s="2610">
        <v>1228927</v>
      </c>
      <c r="J71" s="890">
        <v>90895</v>
      </c>
      <c r="K71" s="2363">
        <v>1319822</v>
      </c>
      <c r="L71" s="1524">
        <v>226</v>
      </c>
      <c r="M71" s="1525">
        <v>271281</v>
      </c>
      <c r="N71" s="1525">
        <v>551766</v>
      </c>
      <c r="O71" s="1525">
        <v>232316</v>
      </c>
      <c r="P71" s="1526">
        <v>132813</v>
      </c>
      <c r="Q71" s="1527">
        <v>1188402</v>
      </c>
      <c r="R71" s="1480">
        <v>88476</v>
      </c>
      <c r="S71" s="1528">
        <v>1276878</v>
      </c>
      <c r="T71" s="140">
        <v>649</v>
      </c>
      <c r="U71" s="141">
        <v>343687</v>
      </c>
      <c r="V71" s="141">
        <v>530709</v>
      </c>
      <c r="W71" s="141">
        <v>205332</v>
      </c>
      <c r="X71" s="276">
        <v>128440</v>
      </c>
      <c r="Y71" s="279">
        <v>1208817</v>
      </c>
      <c r="Z71" s="142">
        <v>91785</v>
      </c>
      <c r="AA71" s="162">
        <v>1300602</v>
      </c>
      <c r="AB71" s="140">
        <v>1018</v>
      </c>
      <c r="AC71" s="141">
        <v>513047</v>
      </c>
      <c r="AD71" s="141">
        <v>996100</v>
      </c>
      <c r="AE71" s="141">
        <v>290108</v>
      </c>
      <c r="AF71" s="276">
        <v>156500</v>
      </c>
      <c r="AG71" s="171">
        <v>1956774</v>
      </c>
      <c r="AH71" s="172">
        <v>91600.68</v>
      </c>
      <c r="AI71" s="162">
        <v>2048375</v>
      </c>
      <c r="AJ71" s="140">
        <v>711</v>
      </c>
      <c r="AK71" s="141">
        <v>592177</v>
      </c>
      <c r="AL71" s="141">
        <v>1034516</v>
      </c>
      <c r="AM71" s="141">
        <v>272664</v>
      </c>
      <c r="AN71" s="276">
        <v>238903</v>
      </c>
      <c r="AO71" s="171">
        <v>2138971</v>
      </c>
      <c r="AP71" s="172">
        <v>89794</v>
      </c>
      <c r="AQ71" s="162">
        <v>2228765</v>
      </c>
      <c r="AR71" s="394"/>
      <c r="AS71" s="395"/>
      <c r="AT71" s="395"/>
      <c r="AU71" s="395"/>
      <c r="AV71" s="1193"/>
      <c r="AW71" s="295"/>
      <c r="AX71" s="296"/>
      <c r="AY71" s="847"/>
      <c r="AZ71" s="394"/>
      <c r="BA71" s="395"/>
      <c r="BB71" s="395"/>
      <c r="BC71" s="395"/>
      <c r="BD71" s="1193"/>
      <c r="BE71" s="295"/>
      <c r="BF71" s="296"/>
      <c r="BG71" s="848"/>
    </row>
    <row r="72" spans="1:63" ht="24" customHeight="1" x14ac:dyDescent="0.35">
      <c r="A72" s="2770" t="s">
        <v>780</v>
      </c>
      <c r="B72" s="2775"/>
      <c r="C72" s="2775"/>
      <c r="D72" s="875"/>
      <c r="E72" s="876"/>
      <c r="F72" s="876"/>
      <c r="G72" s="876"/>
      <c r="H72" s="910"/>
      <c r="I72" s="1656"/>
      <c r="J72" s="1657"/>
      <c r="K72" s="1658"/>
      <c r="L72" s="875"/>
      <c r="M72" s="876"/>
      <c r="N72" s="876"/>
      <c r="O72" s="876"/>
      <c r="P72" s="910"/>
      <c r="Q72" s="1656"/>
      <c r="R72" s="1657"/>
      <c r="S72" s="1658"/>
      <c r="T72" s="122"/>
      <c r="U72" s="123"/>
      <c r="V72" s="123"/>
      <c r="W72" s="123"/>
      <c r="X72" s="268"/>
      <c r="Y72" s="278"/>
      <c r="Z72" s="124"/>
      <c r="AA72" s="157"/>
      <c r="AB72" s="122"/>
      <c r="AC72" s="123"/>
      <c r="AD72" s="123"/>
      <c r="AE72" s="123"/>
      <c r="AF72" s="268"/>
      <c r="AG72" s="164"/>
      <c r="AH72" s="148"/>
      <c r="AI72" s="157"/>
      <c r="AJ72" s="122"/>
      <c r="AK72" s="123"/>
      <c r="AL72" s="123"/>
      <c r="AM72" s="123"/>
      <c r="AN72" s="268"/>
      <c r="AO72" s="164"/>
      <c r="AP72" s="148"/>
      <c r="AQ72" s="157"/>
      <c r="AR72" s="668"/>
      <c r="AS72" s="669"/>
      <c r="AT72" s="669"/>
      <c r="AU72" s="669"/>
      <c r="AV72" s="670"/>
      <c r="AW72" s="671"/>
      <c r="AX72" s="672"/>
      <c r="AY72" s="1103"/>
      <c r="AZ72" s="668"/>
      <c r="BA72" s="1192"/>
      <c r="BB72" s="669"/>
      <c r="BC72" s="1192"/>
      <c r="BD72" s="670"/>
      <c r="BE72" s="671"/>
      <c r="BF72" s="672"/>
      <c r="BG72" s="1191"/>
    </row>
    <row r="73" spans="1:63" s="6" customFormat="1" ht="17.5" x14ac:dyDescent="0.35">
      <c r="A73" s="29" t="s">
        <v>271</v>
      </c>
      <c r="B73" s="6" t="s">
        <v>781</v>
      </c>
      <c r="C73" s="5" t="s">
        <v>773</v>
      </c>
      <c r="D73" s="614"/>
      <c r="E73" s="374"/>
      <c r="F73" s="374"/>
      <c r="G73" s="374"/>
      <c r="H73" s="1860"/>
      <c r="I73" s="909">
        <v>3111035.3164239624</v>
      </c>
      <c r="J73" s="1899"/>
      <c r="K73" s="1910"/>
      <c r="L73" s="1661"/>
      <c r="M73" s="1662"/>
      <c r="N73" s="1662"/>
      <c r="O73" s="1662"/>
      <c r="P73" s="1663"/>
      <c r="Q73" s="1527">
        <v>2545535.7595712198</v>
      </c>
      <c r="R73" s="375"/>
      <c r="S73" s="1910"/>
      <c r="T73" s="1984"/>
      <c r="U73" s="570"/>
      <c r="V73" s="570"/>
      <c r="W73" s="570"/>
      <c r="X73" s="1419"/>
      <c r="Y73" s="2502">
        <v>2944858.0894564399</v>
      </c>
      <c r="Z73" s="571"/>
      <c r="AA73" s="1990"/>
      <c r="AB73" s="341"/>
      <c r="AC73" s="342"/>
      <c r="AD73" s="342"/>
      <c r="AE73" s="342"/>
      <c r="AF73" s="1018"/>
      <c r="AG73" s="2360">
        <v>2670429.4780159499</v>
      </c>
      <c r="AH73" s="315"/>
      <c r="AI73" s="447"/>
      <c r="AJ73" s="341"/>
      <c r="AK73" s="342"/>
      <c r="AL73" s="342"/>
      <c r="AM73" s="342"/>
      <c r="AN73" s="1018"/>
      <c r="AO73" s="2360">
        <v>2742562.60958366</v>
      </c>
      <c r="AP73" s="315"/>
      <c r="AQ73" s="447"/>
      <c r="AR73" s="998"/>
      <c r="AS73" s="999"/>
      <c r="AT73" s="999"/>
      <c r="AU73" s="999"/>
      <c r="AV73" s="1000"/>
      <c r="AW73" s="1001"/>
      <c r="AX73" s="1002"/>
      <c r="AY73" s="1003"/>
      <c r="AZ73" s="998"/>
      <c r="BA73" s="999"/>
      <c r="BB73" s="999"/>
      <c r="BC73" s="999"/>
      <c r="BD73" s="1000"/>
      <c r="BE73" s="1001"/>
      <c r="BF73" s="1002"/>
      <c r="BG73" s="1004"/>
      <c r="BK73" s="2267"/>
    </row>
    <row r="74" spans="1:63" s="6" customFormat="1" ht="31" x14ac:dyDescent="0.35">
      <c r="A74" s="29" t="s">
        <v>271</v>
      </c>
      <c r="B74" s="6" t="s">
        <v>782</v>
      </c>
      <c r="C74" s="5" t="s">
        <v>773</v>
      </c>
      <c r="D74" s="1019"/>
      <c r="E74" s="374"/>
      <c r="F74" s="374"/>
      <c r="G74" s="374"/>
      <c r="H74" s="1860"/>
      <c r="I74" s="909">
        <v>18751.225696775218</v>
      </c>
      <c r="J74" s="1899"/>
      <c r="K74" s="1910"/>
      <c r="L74" s="1661"/>
      <c r="M74" s="1662"/>
      <c r="N74" s="1662"/>
      <c r="O74" s="1662"/>
      <c r="P74" s="1663"/>
      <c r="Q74" s="1527">
        <v>14144.628760931701</v>
      </c>
      <c r="R74" s="1899"/>
      <c r="S74" s="1910"/>
      <c r="T74" s="1984"/>
      <c r="U74" s="570"/>
      <c r="V74" s="570"/>
      <c r="W74" s="570"/>
      <c r="X74" s="1419"/>
      <c r="Y74" s="2502">
        <v>14328.6636491886</v>
      </c>
      <c r="Z74" s="571"/>
      <c r="AA74" s="1990"/>
      <c r="AB74" s="341"/>
      <c r="AC74" s="342"/>
      <c r="AD74" s="342"/>
      <c r="AE74" s="342"/>
      <c r="AF74" s="1018"/>
      <c r="AG74" s="2360">
        <v>25409.8101857205</v>
      </c>
      <c r="AH74" s="315"/>
      <c r="AI74" s="447"/>
      <c r="AJ74" s="341"/>
      <c r="AK74" s="342"/>
      <c r="AL74" s="342"/>
      <c r="AM74" s="342"/>
      <c r="AN74" s="1018"/>
      <c r="AO74" s="171" t="s">
        <v>783</v>
      </c>
      <c r="AP74" s="315"/>
      <c r="AQ74" s="287"/>
      <c r="AR74" s="998"/>
      <c r="AS74" s="999"/>
      <c r="AT74" s="999"/>
      <c r="AU74" s="999"/>
      <c r="AV74" s="1000"/>
      <c r="AW74" s="1001"/>
      <c r="AX74" s="1002"/>
      <c r="AY74" s="1003"/>
      <c r="AZ74" s="998"/>
      <c r="BA74" s="999"/>
      <c r="BB74" s="999"/>
      <c r="BC74" s="999"/>
      <c r="BD74" s="1000"/>
      <c r="BE74" s="1001"/>
      <c r="BF74" s="1002"/>
      <c r="BG74" s="1004"/>
      <c r="BK74" s="2267"/>
    </row>
    <row r="75" spans="1:63" s="6" customFormat="1" ht="17.5" x14ac:dyDescent="0.35">
      <c r="A75" s="29" t="s">
        <v>271</v>
      </c>
      <c r="B75" s="6" t="s">
        <v>784</v>
      </c>
      <c r="C75" s="5" t="s">
        <v>773</v>
      </c>
      <c r="D75" s="1661"/>
      <c r="E75" s="1662"/>
      <c r="F75" s="1662"/>
      <c r="G75" s="1662"/>
      <c r="H75" s="1663"/>
      <c r="I75" s="909">
        <v>213395.90571494246</v>
      </c>
      <c r="J75" s="1899"/>
      <c r="K75" s="1910"/>
      <c r="L75" s="1661"/>
      <c r="M75" s="1662"/>
      <c r="N75" s="1662"/>
      <c r="O75" s="1662"/>
      <c r="P75" s="1663"/>
      <c r="Q75" s="1527">
        <v>234303.38137171799</v>
      </c>
      <c r="R75" s="1899"/>
      <c r="S75" s="1910"/>
      <c r="T75" s="1984"/>
      <c r="U75" s="570"/>
      <c r="V75" s="570"/>
      <c r="W75" s="570"/>
      <c r="X75" s="1419"/>
      <c r="Y75" s="2502">
        <v>325689.92543048802</v>
      </c>
      <c r="Z75" s="571"/>
      <c r="AA75" s="1990"/>
      <c r="AB75" s="341"/>
      <c r="AC75" s="342"/>
      <c r="AD75" s="342"/>
      <c r="AE75" s="342"/>
      <c r="AF75" s="1018"/>
      <c r="AG75" s="2360">
        <v>422477.79799714201</v>
      </c>
      <c r="AH75" s="315"/>
      <c r="AI75" s="447"/>
      <c r="AJ75" s="341"/>
      <c r="AK75" s="342"/>
      <c r="AL75" s="342"/>
      <c r="AM75" s="342"/>
      <c r="AN75" s="1018"/>
      <c r="AO75" s="171">
        <v>483517</v>
      </c>
      <c r="AP75" s="315"/>
      <c r="AQ75" s="447"/>
      <c r="AR75" s="998"/>
      <c r="AS75" s="999"/>
      <c r="AT75" s="999"/>
      <c r="AU75" s="999"/>
      <c r="AV75" s="1000"/>
      <c r="AW75" s="1001"/>
      <c r="AX75" s="1002"/>
      <c r="AY75" s="1003"/>
      <c r="AZ75" s="998"/>
      <c r="BA75" s="999"/>
      <c r="BB75" s="999"/>
      <c r="BC75" s="999"/>
      <c r="BD75" s="1000"/>
      <c r="BE75" s="1001"/>
      <c r="BF75" s="1002"/>
      <c r="BG75" s="1004"/>
      <c r="BK75" s="2267"/>
    </row>
    <row r="76" spans="1:63" s="6" customFormat="1" ht="17.5" x14ac:dyDescent="0.35">
      <c r="A76" s="29" t="s">
        <v>271</v>
      </c>
      <c r="B76" s="6" t="s">
        <v>785</v>
      </c>
      <c r="C76" s="5" t="s">
        <v>773</v>
      </c>
      <c r="D76" s="1661"/>
      <c r="E76" s="1662"/>
      <c r="F76" s="1662"/>
      <c r="G76" s="1662"/>
      <c r="H76" s="1663"/>
      <c r="I76" s="909">
        <v>379800.12200515252</v>
      </c>
      <c r="J76" s="1899"/>
      <c r="K76" s="1910"/>
      <c r="L76" s="1661"/>
      <c r="M76" s="1662"/>
      <c r="N76" s="1662"/>
      <c r="O76" s="1662"/>
      <c r="P76" s="1663"/>
      <c r="Q76" s="1527">
        <v>433974.44025786902</v>
      </c>
      <c r="R76" s="1899"/>
      <c r="S76" s="1910"/>
      <c r="T76" s="1984"/>
      <c r="U76" s="570"/>
      <c r="V76" s="570"/>
      <c r="W76" s="570"/>
      <c r="X76" s="1419"/>
      <c r="Y76" s="2502">
        <v>243872.80594519601</v>
      </c>
      <c r="Z76" s="571"/>
      <c r="AA76" s="1990"/>
      <c r="AB76" s="341"/>
      <c r="AC76" s="342"/>
      <c r="AD76" s="342"/>
      <c r="AE76" s="342"/>
      <c r="AF76" s="1018"/>
      <c r="AG76" s="2360">
        <v>195875.82894962799</v>
      </c>
      <c r="AH76" s="315"/>
      <c r="AI76" s="447"/>
      <c r="AJ76" s="341"/>
      <c r="AK76" s="342"/>
      <c r="AL76" s="342"/>
      <c r="AM76" s="342"/>
      <c r="AN76" s="1018"/>
      <c r="AO76" s="2360">
        <v>141135.07317146999</v>
      </c>
      <c r="AP76" s="315"/>
      <c r="AQ76" s="447"/>
      <c r="AR76" s="998"/>
      <c r="AS76" s="999"/>
      <c r="AT76" s="999"/>
      <c r="AU76" s="999"/>
      <c r="AV76" s="1000"/>
      <c r="AW76" s="1001"/>
      <c r="AX76" s="1002"/>
      <c r="AY76" s="1003"/>
      <c r="AZ76" s="998"/>
      <c r="BA76" s="999"/>
      <c r="BB76" s="999"/>
      <c r="BC76" s="999"/>
      <c r="BD76" s="1000"/>
      <c r="BE76" s="1001"/>
      <c r="BF76" s="1002"/>
      <c r="BG76" s="1004"/>
      <c r="BK76" s="2267"/>
    </row>
    <row r="77" spans="1:63" s="6" customFormat="1" ht="17.5" x14ac:dyDescent="0.35">
      <c r="A77" s="29" t="s">
        <v>271</v>
      </c>
      <c r="B77" s="6" t="s">
        <v>786</v>
      </c>
      <c r="C77" s="5" t="s">
        <v>773</v>
      </c>
      <c r="D77" s="1661"/>
      <c r="E77" s="1662"/>
      <c r="F77" s="1662"/>
      <c r="G77" s="1662"/>
      <c r="H77" s="1663"/>
      <c r="I77" s="909">
        <v>8190.7708000000011</v>
      </c>
      <c r="J77" s="1899"/>
      <c r="K77" s="1910"/>
      <c r="L77" s="1661"/>
      <c r="M77" s="1662"/>
      <c r="N77" s="1662"/>
      <c r="O77" s="1662"/>
      <c r="P77" s="1663"/>
      <c r="Q77" s="1527">
        <v>1968.0052000000001</v>
      </c>
      <c r="R77" s="1899"/>
      <c r="S77" s="1910"/>
      <c r="T77" s="1984"/>
      <c r="U77" s="570"/>
      <c r="V77" s="570"/>
      <c r="W77" s="570"/>
      <c r="X77" s="1419"/>
      <c r="Y77" s="2133">
        <v>1804</v>
      </c>
      <c r="Z77" s="571"/>
      <c r="AA77" s="1990"/>
      <c r="AB77" s="341"/>
      <c r="AC77" s="342"/>
      <c r="AD77" s="342"/>
      <c r="AE77" s="342"/>
      <c r="AF77" s="1018"/>
      <c r="AG77" s="171">
        <v>1230</v>
      </c>
      <c r="AH77" s="315"/>
      <c r="AI77" s="447"/>
      <c r="AJ77" s="341"/>
      <c r="AK77" s="342"/>
      <c r="AL77" s="342"/>
      <c r="AM77" s="342"/>
      <c r="AN77" s="1018"/>
      <c r="AO77" s="171">
        <v>1095</v>
      </c>
      <c r="AP77" s="315"/>
      <c r="AQ77" s="447"/>
      <c r="AR77" s="998"/>
      <c r="AS77" s="999"/>
      <c r="AT77" s="999"/>
      <c r="AU77" s="999"/>
      <c r="AV77" s="1000"/>
      <c r="AW77" s="1001"/>
      <c r="AX77" s="1002"/>
      <c r="AY77" s="1003"/>
      <c r="AZ77" s="998"/>
      <c r="BA77" s="999"/>
      <c r="BB77" s="999"/>
      <c r="BC77" s="999"/>
      <c r="BD77" s="1000"/>
      <c r="BE77" s="1001"/>
      <c r="BF77" s="1002"/>
      <c r="BG77" s="1004"/>
      <c r="BK77" s="2267"/>
    </row>
    <row r="78" spans="1:63" s="6" customFormat="1" ht="17.5" x14ac:dyDescent="0.35">
      <c r="A78" s="29" t="s">
        <v>271</v>
      </c>
      <c r="B78" s="6" t="s">
        <v>787</v>
      </c>
      <c r="C78" s="5" t="s">
        <v>773</v>
      </c>
      <c r="D78" s="1661"/>
      <c r="E78" s="1662"/>
      <c r="F78" s="1662"/>
      <c r="G78" s="1662"/>
      <c r="H78" s="1663"/>
      <c r="I78" s="909">
        <v>9870.6749000000018</v>
      </c>
      <c r="J78" s="1899"/>
      <c r="K78" s="1910"/>
      <c r="L78" s="1661"/>
      <c r="M78" s="1662"/>
      <c r="N78" s="1662"/>
      <c r="O78" s="1662"/>
      <c r="P78" s="1663"/>
      <c r="Q78" s="1527">
        <v>9025.4238999999998</v>
      </c>
      <c r="R78" s="1899"/>
      <c r="S78" s="1910"/>
      <c r="T78" s="1984"/>
      <c r="U78" s="570"/>
      <c r="V78" s="570"/>
      <c r="W78" s="570"/>
      <c r="X78" s="1419"/>
      <c r="Y78" s="2133">
        <v>5841</v>
      </c>
      <c r="Z78" s="571"/>
      <c r="AA78" s="1990"/>
      <c r="AB78" s="341"/>
      <c r="AC78" s="342"/>
      <c r="AD78" s="342"/>
      <c r="AE78" s="342"/>
      <c r="AF78" s="1018"/>
      <c r="AG78" s="171">
        <v>901</v>
      </c>
      <c r="AH78" s="315"/>
      <c r="AI78" s="447"/>
      <c r="AJ78" s="341"/>
      <c r="AK78" s="342"/>
      <c r="AL78" s="342"/>
      <c r="AM78" s="342"/>
      <c r="AN78" s="1018"/>
      <c r="AO78" s="171">
        <v>768</v>
      </c>
      <c r="AP78" s="315"/>
      <c r="AQ78" s="447"/>
      <c r="AR78" s="998"/>
      <c r="AS78" s="999"/>
      <c r="AT78" s="999"/>
      <c r="AU78" s="999"/>
      <c r="AV78" s="1000"/>
      <c r="AW78" s="1001"/>
      <c r="AX78" s="1002"/>
      <c r="AY78" s="1003"/>
      <c r="AZ78" s="998"/>
      <c r="BA78" s="999"/>
      <c r="BB78" s="999"/>
      <c r="BC78" s="999"/>
      <c r="BD78" s="1000"/>
      <c r="BE78" s="1001"/>
      <c r="BF78" s="1002"/>
      <c r="BG78" s="1004"/>
      <c r="BK78" s="2267"/>
    </row>
    <row r="79" spans="1:63" s="6" customFormat="1" ht="17.5" x14ac:dyDescent="0.35">
      <c r="A79" s="29" t="s">
        <v>271</v>
      </c>
      <c r="B79" s="6" t="s">
        <v>788</v>
      </c>
      <c r="C79" s="5" t="s">
        <v>773</v>
      </c>
      <c r="D79" s="1661"/>
      <c r="E79" s="1662"/>
      <c r="F79" s="1662"/>
      <c r="G79" s="1662"/>
      <c r="H79" s="1663"/>
      <c r="I79" s="909">
        <v>5774.377199999999</v>
      </c>
      <c r="J79" s="1899"/>
      <c r="K79" s="1910"/>
      <c r="L79" s="1661"/>
      <c r="M79" s="1662"/>
      <c r="N79" s="1662"/>
      <c r="O79" s="1662"/>
      <c r="P79" s="1663"/>
      <c r="Q79" s="1527">
        <v>5041.0586999999996</v>
      </c>
      <c r="R79" s="1899"/>
      <c r="S79" s="1910"/>
      <c r="T79" s="1984"/>
      <c r="U79" s="570"/>
      <c r="V79" s="570"/>
      <c r="W79" s="570"/>
      <c r="X79" s="1419"/>
      <c r="Y79" s="2133">
        <v>5362</v>
      </c>
      <c r="Z79" s="571"/>
      <c r="AA79" s="1990"/>
      <c r="AB79" s="341"/>
      <c r="AC79" s="342"/>
      <c r="AD79" s="342"/>
      <c r="AE79" s="342"/>
      <c r="AF79" s="1018"/>
      <c r="AG79" s="171">
        <v>5513</v>
      </c>
      <c r="AH79" s="315"/>
      <c r="AI79" s="447"/>
      <c r="AJ79" s="341"/>
      <c r="AK79" s="342"/>
      <c r="AL79" s="342"/>
      <c r="AM79" s="342"/>
      <c r="AN79" s="1018"/>
      <c r="AO79" s="171">
        <v>5321</v>
      </c>
      <c r="AP79" s="315"/>
      <c r="AQ79" s="447"/>
      <c r="AR79" s="998"/>
      <c r="AS79" s="999"/>
      <c r="AT79" s="999"/>
      <c r="AU79" s="999"/>
      <c r="AV79" s="1000"/>
      <c r="AW79" s="1001"/>
      <c r="AX79" s="1002"/>
      <c r="AY79" s="1003"/>
      <c r="AZ79" s="998"/>
      <c r="BA79" s="999"/>
      <c r="BB79" s="999"/>
      <c r="BC79" s="999"/>
      <c r="BD79" s="1000"/>
      <c r="BE79" s="1001"/>
      <c r="BF79" s="1002"/>
      <c r="BG79" s="1004"/>
      <c r="BK79" s="2267"/>
    </row>
    <row r="80" spans="1:63" s="6" customFormat="1" ht="31" x14ac:dyDescent="0.35">
      <c r="A80" s="29" t="s">
        <v>271</v>
      </c>
      <c r="B80" s="6" t="s">
        <v>789</v>
      </c>
      <c r="C80" s="5" t="s">
        <v>773</v>
      </c>
      <c r="D80" s="1661"/>
      <c r="E80" s="1662"/>
      <c r="F80" s="1662"/>
      <c r="G80" s="1662"/>
      <c r="H80" s="1663"/>
      <c r="I80" s="909">
        <v>2275.0599864767332</v>
      </c>
      <c r="J80" s="1899"/>
      <c r="K80" s="1910"/>
      <c r="L80" s="1661"/>
      <c r="M80" s="1662"/>
      <c r="N80" s="1662"/>
      <c r="O80" s="1662"/>
      <c r="P80" s="1663"/>
      <c r="Q80" s="1527">
        <v>6765.4314175400004</v>
      </c>
      <c r="R80" s="1899"/>
      <c r="S80" s="1910"/>
      <c r="T80" s="1984"/>
      <c r="U80" s="570"/>
      <c r="V80" s="570"/>
      <c r="W80" s="570"/>
      <c r="X80" s="1419"/>
      <c r="Y80" s="2502">
        <v>11674.069912183</v>
      </c>
      <c r="Z80" s="571"/>
      <c r="AA80" s="1990"/>
      <c r="AB80" s="341"/>
      <c r="AC80" s="342"/>
      <c r="AD80" s="342"/>
      <c r="AE80" s="342"/>
      <c r="AF80" s="1018"/>
      <c r="AG80" s="2360">
        <v>12487.181903365599</v>
      </c>
      <c r="AH80" s="315"/>
      <c r="AI80" s="447"/>
      <c r="AJ80" s="341"/>
      <c r="AK80" s="342"/>
      <c r="AL80" s="342"/>
      <c r="AM80" s="342"/>
      <c r="AN80" s="1018"/>
      <c r="AO80" s="171" t="s">
        <v>783</v>
      </c>
      <c r="AP80" s="315"/>
      <c r="AQ80" s="447"/>
      <c r="AR80" s="998"/>
      <c r="AS80" s="999"/>
      <c r="AT80" s="999"/>
      <c r="AU80" s="999"/>
      <c r="AV80" s="1000"/>
      <c r="AW80" s="1001"/>
      <c r="AX80" s="1002"/>
      <c r="AY80" s="1003"/>
      <c r="AZ80" s="998"/>
      <c r="BA80" s="999"/>
      <c r="BB80" s="999"/>
      <c r="BC80" s="999"/>
      <c r="BD80" s="1000"/>
      <c r="BE80" s="1001"/>
      <c r="BF80" s="1002"/>
      <c r="BG80" s="1004"/>
      <c r="BK80" s="2267"/>
    </row>
    <row r="81" spans="1:63" s="6" customFormat="1" ht="62" x14ac:dyDescent="0.35">
      <c r="A81" s="29" t="s">
        <v>271</v>
      </c>
      <c r="B81" s="6" t="s">
        <v>790</v>
      </c>
      <c r="C81" s="5" t="s">
        <v>773</v>
      </c>
      <c r="D81" s="1661"/>
      <c r="E81" s="2503"/>
      <c r="F81" s="1662"/>
      <c r="G81" s="1662"/>
      <c r="H81" s="1663"/>
      <c r="I81" s="1527" t="s">
        <v>1546</v>
      </c>
      <c r="J81" s="1899"/>
      <c r="K81" s="1910"/>
      <c r="L81" s="1661"/>
      <c r="M81" s="1662"/>
      <c r="N81" s="1662"/>
      <c r="O81" s="1662"/>
      <c r="P81" s="1663"/>
      <c r="Q81" s="1527" t="s">
        <v>1546</v>
      </c>
      <c r="R81" s="1899"/>
      <c r="S81" s="1910"/>
      <c r="T81" s="1984"/>
      <c r="U81" s="570"/>
      <c r="V81" s="570"/>
      <c r="W81" s="570"/>
      <c r="X81" s="1419"/>
      <c r="Y81" s="2502">
        <v>243210.661562605</v>
      </c>
      <c r="Z81" s="571"/>
      <c r="AA81" s="1990"/>
      <c r="AB81" s="341"/>
      <c r="AC81" s="342"/>
      <c r="AD81" s="342"/>
      <c r="AE81" s="342"/>
      <c r="AF81" s="1018"/>
      <c r="AG81" s="171">
        <v>290275</v>
      </c>
      <c r="AH81" s="315"/>
      <c r="AI81" s="447"/>
      <c r="AJ81" s="341"/>
      <c r="AK81" s="342"/>
      <c r="AL81" s="342"/>
      <c r="AM81" s="342"/>
      <c r="AN81" s="1018"/>
      <c r="AO81" s="171">
        <v>325578</v>
      </c>
      <c r="AP81" s="315"/>
      <c r="AQ81" s="447"/>
      <c r="AR81" s="998"/>
      <c r="AS81" s="999"/>
      <c r="AT81" s="999"/>
      <c r="AU81" s="999"/>
      <c r="AV81" s="1000"/>
      <c r="AW81" s="1001"/>
      <c r="AX81" s="1002"/>
      <c r="AY81" s="1003"/>
      <c r="AZ81" s="998"/>
      <c r="BA81" s="999"/>
      <c r="BB81" s="999"/>
      <c r="BC81" s="999"/>
      <c r="BD81" s="1000"/>
      <c r="BE81" s="1001"/>
      <c r="BF81" s="1002"/>
      <c r="BG81" s="1004"/>
      <c r="BK81" s="2267"/>
    </row>
    <row r="82" spans="1:63" s="6" customFormat="1" ht="17.5" x14ac:dyDescent="0.35">
      <c r="A82" s="29" t="s">
        <v>271</v>
      </c>
      <c r="B82" s="6" t="s">
        <v>791</v>
      </c>
      <c r="C82" s="5" t="s">
        <v>773</v>
      </c>
      <c r="D82" s="1661"/>
      <c r="E82" s="1662"/>
      <c r="F82" s="1662"/>
      <c r="G82" s="1662"/>
      <c r="H82" s="1663"/>
      <c r="I82" s="909">
        <v>362310.83891538024</v>
      </c>
      <c r="J82" s="1899"/>
      <c r="K82" s="1910"/>
      <c r="L82" s="1661"/>
      <c r="M82" s="1662"/>
      <c r="N82" s="1662"/>
      <c r="O82" s="1662"/>
      <c r="P82" s="1663"/>
      <c r="Q82" s="1527">
        <v>1159872.5940822901</v>
      </c>
      <c r="R82" s="375"/>
      <c r="S82" s="1910"/>
      <c r="T82" s="1984"/>
      <c r="U82" s="570"/>
      <c r="V82" s="570"/>
      <c r="W82" s="570"/>
      <c r="X82" s="1419"/>
      <c r="Y82" s="2502">
        <v>1210168.8482935601</v>
      </c>
      <c r="Z82" s="571"/>
      <c r="AA82" s="1990"/>
      <c r="AB82" s="341"/>
      <c r="AC82" s="342"/>
      <c r="AD82" s="342"/>
      <c r="AE82" s="342"/>
      <c r="AF82" s="1018"/>
      <c r="AG82" s="2360">
        <v>1252936.5374410499</v>
      </c>
      <c r="AH82" s="315"/>
      <c r="AI82" s="447"/>
      <c r="AJ82" s="341"/>
      <c r="AK82" s="342"/>
      <c r="AL82" s="342"/>
      <c r="AM82" s="342"/>
      <c r="AN82" s="1018"/>
      <c r="AO82" s="171">
        <v>1280753</v>
      </c>
      <c r="AP82" s="315"/>
      <c r="AQ82" s="447"/>
      <c r="AR82" s="998"/>
      <c r="AS82" s="999"/>
      <c r="AT82" s="999"/>
      <c r="AU82" s="999"/>
      <c r="AV82" s="1000"/>
      <c r="AW82" s="1001"/>
      <c r="AX82" s="1002"/>
      <c r="AY82" s="1003"/>
      <c r="AZ82" s="998"/>
      <c r="BA82" s="999"/>
      <c r="BB82" s="999"/>
      <c r="BC82" s="999"/>
      <c r="BD82" s="1000"/>
      <c r="BE82" s="1001"/>
      <c r="BF82" s="1002"/>
      <c r="BG82" s="1004"/>
      <c r="BK82" s="2267"/>
    </row>
    <row r="83" spans="1:63" s="6" customFormat="1" ht="17.5" x14ac:dyDescent="0.35">
      <c r="A83" s="29" t="s">
        <v>271</v>
      </c>
      <c r="B83" s="6" t="s">
        <v>792</v>
      </c>
      <c r="C83" s="5" t="s">
        <v>773</v>
      </c>
      <c r="D83" s="1843"/>
      <c r="E83" s="1895"/>
      <c r="F83" s="1895"/>
      <c r="G83" s="1895"/>
      <c r="H83" s="1919"/>
      <c r="I83" s="1920"/>
      <c r="J83" s="1899"/>
      <c r="K83" s="1910"/>
      <c r="L83" s="1843"/>
      <c r="M83" s="1895"/>
      <c r="N83" s="1895"/>
      <c r="O83" s="1895"/>
      <c r="P83" s="1919"/>
      <c r="Q83" s="1920"/>
      <c r="R83" s="1899"/>
      <c r="S83" s="1910"/>
      <c r="T83" s="1985"/>
      <c r="U83" s="1921"/>
      <c r="V83" s="1921"/>
      <c r="W83" s="1921"/>
      <c r="X83" s="1987"/>
      <c r="Y83" s="1922"/>
      <c r="Z83" s="571"/>
      <c r="AA83" s="1990"/>
      <c r="AB83" s="363"/>
      <c r="AC83" s="393"/>
      <c r="AD83" s="393"/>
      <c r="AE83" s="393"/>
      <c r="AF83" s="1913"/>
      <c r="AG83" s="1715"/>
      <c r="AH83" s="315"/>
      <c r="AI83" s="447"/>
      <c r="AJ83" s="363"/>
      <c r="AK83" s="393"/>
      <c r="AL83" s="393"/>
      <c r="AM83" s="393"/>
      <c r="AN83" s="1913"/>
      <c r="AO83" s="1715"/>
      <c r="AP83" s="315"/>
      <c r="AQ83" s="447"/>
      <c r="AR83" s="1816"/>
      <c r="AS83" s="1817"/>
      <c r="AT83" s="1817"/>
      <c r="AU83" s="1817"/>
      <c r="AV83" s="1818"/>
      <c r="AW83" s="1819"/>
      <c r="AX83" s="1002"/>
      <c r="AY83" s="1003"/>
      <c r="AZ83" s="1816"/>
      <c r="BA83" s="1817"/>
      <c r="BB83" s="1817"/>
      <c r="BC83" s="1817"/>
      <c r="BD83" s="1818"/>
      <c r="BE83" s="1819"/>
      <c r="BF83" s="1002"/>
      <c r="BG83" s="1004"/>
      <c r="BJ83" s="2609"/>
      <c r="BK83" s="2267"/>
    </row>
    <row r="84" spans="1:63" s="6" customFormat="1" ht="17.5" x14ac:dyDescent="0.35">
      <c r="A84" s="29" t="s">
        <v>271</v>
      </c>
      <c r="B84" s="6" t="s">
        <v>793</v>
      </c>
      <c r="C84" s="5" t="s">
        <v>773</v>
      </c>
      <c r="D84" s="1843"/>
      <c r="E84" s="1895"/>
      <c r="F84" s="1895"/>
      <c r="G84" s="1895"/>
      <c r="H84" s="1919"/>
      <c r="I84" s="1920"/>
      <c r="J84" s="1899"/>
      <c r="K84" s="1910"/>
      <c r="L84" s="1843"/>
      <c r="M84" s="1895"/>
      <c r="N84" s="1895"/>
      <c r="O84" s="1895"/>
      <c r="P84" s="1919"/>
      <c r="Q84" s="433"/>
      <c r="R84" s="1023"/>
      <c r="S84" s="1910"/>
      <c r="T84" s="1985"/>
      <c r="U84" s="1921"/>
      <c r="V84" s="1921"/>
      <c r="W84" s="1921"/>
      <c r="X84" s="1987"/>
      <c r="Y84" s="1922"/>
      <c r="Z84" s="571"/>
      <c r="AA84" s="1990"/>
      <c r="AB84" s="363"/>
      <c r="AC84" s="393"/>
      <c r="AD84" s="393"/>
      <c r="AE84" s="393"/>
      <c r="AF84" s="1913"/>
      <c r="AG84" s="1715"/>
      <c r="AH84" s="315"/>
      <c r="AI84" s="447"/>
      <c r="AJ84" s="363"/>
      <c r="AK84" s="393"/>
      <c r="AL84" s="393"/>
      <c r="AM84" s="393"/>
      <c r="AN84" s="1913"/>
      <c r="AO84" s="1715"/>
      <c r="AP84" s="315"/>
      <c r="AQ84" s="447"/>
      <c r="AR84" s="1816"/>
      <c r="AS84" s="1817"/>
      <c r="AT84" s="1817"/>
      <c r="AU84" s="1817"/>
      <c r="AV84" s="1818"/>
      <c r="AW84" s="1819"/>
      <c r="AX84" s="1002"/>
      <c r="AY84" s="1003"/>
      <c r="AZ84" s="1816"/>
      <c r="BA84" s="1817"/>
      <c r="BB84" s="1817"/>
      <c r="BC84" s="1817"/>
      <c r="BD84" s="1818"/>
      <c r="BE84" s="1819"/>
      <c r="BF84" s="1002"/>
      <c r="BG84" s="1004"/>
      <c r="BJ84" s="2609"/>
      <c r="BK84" s="2267"/>
    </row>
    <row r="85" spans="1:63" s="6" customFormat="1" ht="17.5" x14ac:dyDescent="0.35">
      <c r="A85" s="29" t="s">
        <v>271</v>
      </c>
      <c r="B85" s="6" t="s">
        <v>794</v>
      </c>
      <c r="C85" s="5" t="s">
        <v>773</v>
      </c>
      <c r="D85" s="1843"/>
      <c r="E85" s="1895"/>
      <c r="F85" s="1895"/>
      <c r="G85" s="1895"/>
      <c r="H85" s="1919"/>
      <c r="I85" s="1920"/>
      <c r="J85" s="1899"/>
      <c r="K85" s="1910"/>
      <c r="L85" s="1843"/>
      <c r="M85" s="1895"/>
      <c r="N85" s="1895"/>
      <c r="O85" s="1895"/>
      <c r="P85" s="1919"/>
      <c r="Q85" s="1920"/>
      <c r="R85" s="1899"/>
      <c r="S85" s="1910"/>
      <c r="T85" s="1985"/>
      <c r="U85" s="1921"/>
      <c r="V85" s="1921"/>
      <c r="W85" s="1921"/>
      <c r="X85" s="1987"/>
      <c r="Y85" s="1922"/>
      <c r="Z85" s="571"/>
      <c r="AA85" s="1990"/>
      <c r="AB85" s="363"/>
      <c r="AC85" s="393"/>
      <c r="AD85" s="393"/>
      <c r="AE85" s="393"/>
      <c r="AF85" s="1913"/>
      <c r="AG85" s="1715"/>
      <c r="AH85" s="315"/>
      <c r="AI85" s="447"/>
      <c r="AJ85" s="363"/>
      <c r="AK85" s="393"/>
      <c r="AL85" s="393"/>
      <c r="AM85" s="393"/>
      <c r="AN85" s="1913"/>
      <c r="AO85" s="1715"/>
      <c r="AP85" s="315"/>
      <c r="AQ85" s="447"/>
      <c r="AR85" s="1816"/>
      <c r="AS85" s="1817"/>
      <c r="AT85" s="1817"/>
      <c r="AU85" s="1817"/>
      <c r="AV85" s="1818"/>
      <c r="AW85" s="1819"/>
      <c r="AX85" s="1002"/>
      <c r="AY85" s="1003"/>
      <c r="AZ85" s="1816"/>
      <c r="BA85" s="1817"/>
      <c r="BB85" s="1817"/>
      <c r="BC85" s="1817"/>
      <c r="BD85" s="1818"/>
      <c r="BE85" s="1819"/>
      <c r="BF85" s="1002"/>
      <c r="BG85" s="1004"/>
      <c r="BJ85" s="2609"/>
      <c r="BK85" s="2267"/>
    </row>
    <row r="86" spans="1:63" s="6" customFormat="1" ht="17.5" x14ac:dyDescent="0.35">
      <c r="A86" s="29" t="s">
        <v>271</v>
      </c>
      <c r="B86" s="6" t="s">
        <v>795</v>
      </c>
      <c r="C86" s="5" t="s">
        <v>773</v>
      </c>
      <c r="D86" s="1843"/>
      <c r="E86" s="1895"/>
      <c r="F86" s="1895"/>
      <c r="G86" s="1895"/>
      <c r="H86" s="1919"/>
      <c r="I86" s="1920"/>
      <c r="J86" s="1899"/>
      <c r="K86" s="1910"/>
      <c r="L86" s="1843"/>
      <c r="M86" s="1895"/>
      <c r="N86" s="1895"/>
      <c r="O86" s="1895"/>
      <c r="P86" s="1919"/>
      <c r="Q86" s="1920"/>
      <c r="R86" s="1899"/>
      <c r="S86" s="1910"/>
      <c r="T86" s="1985"/>
      <c r="U86" s="1921"/>
      <c r="V86" s="1921"/>
      <c r="W86" s="1921"/>
      <c r="X86" s="1987"/>
      <c r="Y86" s="1922"/>
      <c r="Z86" s="571"/>
      <c r="AA86" s="1990"/>
      <c r="AB86" s="363"/>
      <c r="AC86" s="393"/>
      <c r="AD86" s="393"/>
      <c r="AE86" s="393"/>
      <c r="AF86" s="1913"/>
      <c r="AG86" s="1715"/>
      <c r="AH86" s="315"/>
      <c r="AI86" s="447"/>
      <c r="AJ86" s="363"/>
      <c r="AK86" s="393"/>
      <c r="AL86" s="393"/>
      <c r="AM86" s="393"/>
      <c r="AN86" s="1913"/>
      <c r="AO86" s="1715"/>
      <c r="AP86" s="315"/>
      <c r="AQ86" s="447"/>
      <c r="AR86" s="1816"/>
      <c r="AS86" s="1817"/>
      <c r="AT86" s="1817"/>
      <c r="AU86" s="1817"/>
      <c r="AV86" s="1818"/>
      <c r="AW86" s="1819"/>
      <c r="AX86" s="1002"/>
      <c r="AY86" s="1003"/>
      <c r="AZ86" s="1816"/>
      <c r="BA86" s="1817"/>
      <c r="BB86" s="1817"/>
      <c r="BC86" s="1817"/>
      <c r="BD86" s="1818"/>
      <c r="BE86" s="1819"/>
      <c r="BF86" s="1002"/>
      <c r="BG86" s="1004"/>
      <c r="BJ86" s="2609"/>
      <c r="BK86" s="2267"/>
    </row>
    <row r="87" spans="1:63" s="6" customFormat="1" ht="17.5" x14ac:dyDescent="0.35">
      <c r="A87" s="29" t="s">
        <v>271</v>
      </c>
      <c r="B87" s="6" t="s">
        <v>796</v>
      </c>
      <c r="C87" s="104" t="s">
        <v>773</v>
      </c>
      <c r="D87" s="1661"/>
      <c r="E87" s="1662"/>
      <c r="F87" s="570"/>
      <c r="G87" s="570"/>
      <c r="H87" s="1663"/>
      <c r="I87" s="909">
        <v>0</v>
      </c>
      <c r="J87" s="1899"/>
      <c r="K87" s="1910"/>
      <c r="L87" s="1661"/>
      <c r="M87" s="1662"/>
      <c r="N87" s="570"/>
      <c r="O87" s="570"/>
      <c r="P87" s="1663"/>
      <c r="Q87" s="1920"/>
      <c r="R87" s="1899"/>
      <c r="S87" s="1910"/>
      <c r="T87" s="1984"/>
      <c r="U87" s="570"/>
      <c r="V87" s="570"/>
      <c r="W87" s="570"/>
      <c r="X87" s="1419"/>
      <c r="Y87" s="1920"/>
      <c r="Z87" s="571"/>
      <c r="AA87" s="1990"/>
      <c r="AB87" s="341"/>
      <c r="AC87" s="342"/>
      <c r="AD87" s="342"/>
      <c r="AE87" s="342"/>
      <c r="AF87" s="1018"/>
      <c r="AG87" s="165">
        <v>0</v>
      </c>
      <c r="AH87" s="315"/>
      <c r="AI87" s="447"/>
      <c r="AJ87" s="341"/>
      <c r="AK87" s="342"/>
      <c r="AL87" s="342"/>
      <c r="AM87" s="342"/>
      <c r="AN87" s="1018"/>
      <c r="AO87" s="171">
        <v>310155</v>
      </c>
      <c r="AP87" s="315"/>
      <c r="AQ87" s="447"/>
      <c r="AR87" s="998"/>
      <c r="AS87" s="999"/>
      <c r="AT87" s="999"/>
      <c r="AU87" s="999"/>
      <c r="AV87" s="1000"/>
      <c r="AW87" s="1001"/>
      <c r="AX87" s="1002"/>
      <c r="AY87" s="1003"/>
      <c r="AZ87" s="998"/>
      <c r="BA87" s="999"/>
      <c r="BB87" s="999"/>
      <c r="BC87" s="999"/>
      <c r="BD87" s="1000"/>
      <c r="BE87" s="1001"/>
      <c r="BF87" s="1002"/>
      <c r="BG87" s="1004"/>
      <c r="BJ87" s="2609"/>
      <c r="BK87" s="2267"/>
    </row>
    <row r="88" spans="1:63" s="6" customFormat="1" ht="17.5" x14ac:dyDescent="0.35">
      <c r="A88" s="1194" t="s">
        <v>271</v>
      </c>
      <c r="B88" s="1195" t="s">
        <v>797</v>
      </c>
      <c r="C88" s="1196" t="s">
        <v>773</v>
      </c>
      <c r="D88" s="1664"/>
      <c r="E88" s="1665"/>
      <c r="F88" s="1665"/>
      <c r="G88" s="1665"/>
      <c r="H88" s="1666"/>
      <c r="I88" s="2608">
        <v>4111404</v>
      </c>
      <c r="J88" s="767">
        <v>2131</v>
      </c>
      <c r="K88" s="2318">
        <v>4113535</v>
      </c>
      <c r="L88" s="1664"/>
      <c r="M88" s="1665"/>
      <c r="N88" s="1665"/>
      <c r="O88" s="1665"/>
      <c r="P88" s="1666"/>
      <c r="Q88" s="766">
        <v>4410631</v>
      </c>
      <c r="R88" s="767">
        <v>2939</v>
      </c>
      <c r="S88" s="2318">
        <f>Q88+R88</f>
        <v>4413570</v>
      </c>
      <c r="T88" s="1653"/>
      <c r="U88" s="1654"/>
      <c r="V88" s="1654"/>
      <c r="W88" s="1654"/>
      <c r="X88" s="1655"/>
      <c r="Y88" s="2504">
        <f>5006.81035424965*1000</f>
        <v>5006810.3542496497</v>
      </c>
      <c r="Z88" s="1796">
        <v>2432</v>
      </c>
      <c r="AA88" s="1782">
        <f>Y88+Z88</f>
        <v>5009242.3542496497</v>
      </c>
      <c r="AB88" s="1653"/>
      <c r="AC88" s="1654"/>
      <c r="AD88" s="1654"/>
      <c r="AE88" s="1654"/>
      <c r="AF88" s="1655"/>
      <c r="AG88" s="2361">
        <v>4877552</v>
      </c>
      <c r="AH88" s="767">
        <v>2591</v>
      </c>
      <c r="AI88" s="2318">
        <f>AG88+AH88</f>
        <v>4880143</v>
      </c>
      <c r="AJ88" s="1653"/>
      <c r="AK88" s="1654"/>
      <c r="AL88" s="1654"/>
      <c r="AM88" s="1654"/>
      <c r="AN88" s="1655"/>
      <c r="AO88" s="2361">
        <v>5290885</v>
      </c>
      <c r="AP88" s="767">
        <v>3425</v>
      </c>
      <c r="AQ88" s="2318">
        <f>AO88+AP88</f>
        <v>5294310</v>
      </c>
      <c r="AR88" s="1977"/>
      <c r="AS88" s="1978"/>
      <c r="AT88" s="1978"/>
      <c r="AU88" s="1978"/>
      <c r="AV88" s="1979"/>
      <c r="AW88" s="1980"/>
      <c r="AX88" s="1981"/>
      <c r="AY88" s="1982"/>
      <c r="AZ88" s="1977"/>
      <c r="BA88" s="1978"/>
      <c r="BB88" s="1978"/>
      <c r="BC88" s="1978"/>
      <c r="BD88" s="1979"/>
      <c r="BE88" s="1980"/>
      <c r="BF88" s="1981"/>
      <c r="BG88" s="1983"/>
    </row>
    <row r="89" spans="1:63" s="6" customFormat="1" ht="24" customHeight="1" x14ac:dyDescent="0.35">
      <c r="A89" s="2770" t="s">
        <v>798</v>
      </c>
      <c r="B89" s="2775"/>
      <c r="C89" s="2775"/>
      <c r="D89" s="875"/>
      <c r="E89" s="876"/>
      <c r="F89" s="876"/>
      <c r="G89" s="876"/>
      <c r="H89" s="910"/>
      <c r="I89" s="1656"/>
      <c r="J89" s="1657"/>
      <c r="K89" s="1658"/>
      <c r="L89" s="875"/>
      <c r="M89" s="876"/>
      <c r="N89" s="876"/>
      <c r="O89" s="876"/>
      <c r="P89" s="910"/>
      <c r="Q89" s="1656"/>
      <c r="R89" s="1657"/>
      <c r="S89" s="1658"/>
      <c r="T89" s="122"/>
      <c r="U89" s="123"/>
      <c r="V89" s="123"/>
      <c r="W89" s="123"/>
      <c r="X89" s="268"/>
      <c r="Y89" s="278"/>
      <c r="Z89" s="124"/>
      <c r="AA89" s="157"/>
      <c r="AB89" s="122"/>
      <c r="AC89" s="123"/>
      <c r="AD89" s="123"/>
      <c r="AE89" s="123"/>
      <c r="AF89" s="268"/>
      <c r="AG89" s="164"/>
      <c r="AH89" s="148"/>
      <c r="AI89" s="157"/>
      <c r="AJ89" s="122"/>
      <c r="AK89" s="123"/>
      <c r="AL89" s="123"/>
      <c r="AM89" s="123"/>
      <c r="AN89" s="268"/>
      <c r="AO89" s="164"/>
      <c r="AP89" s="148"/>
      <c r="AQ89" s="157"/>
      <c r="AR89" s="122"/>
      <c r="AS89" s="123"/>
      <c r="AT89" s="123"/>
      <c r="AU89" s="123"/>
      <c r="AV89" s="268"/>
      <c r="AW89" s="164"/>
      <c r="AX89" s="148"/>
      <c r="AY89" s="157"/>
      <c r="AZ89" s="122"/>
      <c r="BA89" s="123"/>
      <c r="BB89" s="123"/>
      <c r="BC89" s="123"/>
      <c r="BD89" s="268"/>
      <c r="BE89" s="164"/>
      <c r="BF89" s="148"/>
      <c r="BG89" s="56"/>
    </row>
    <row r="90" spans="1:63" s="6" customFormat="1" ht="35" x14ac:dyDescent="0.35">
      <c r="A90" s="29" t="s">
        <v>273</v>
      </c>
      <c r="B90" s="6" t="s">
        <v>799</v>
      </c>
      <c r="C90" s="6" t="s">
        <v>1881</v>
      </c>
      <c r="D90" s="1671"/>
      <c r="E90" s="129">
        <v>1.8532186984166745</v>
      </c>
      <c r="F90" s="129">
        <v>3.8113721306708652</v>
      </c>
      <c r="G90" s="129">
        <v>3.8623362455859276</v>
      </c>
      <c r="H90" s="1659">
        <v>2.9831733517875452</v>
      </c>
      <c r="I90" s="1660">
        <v>2.8353775382879038</v>
      </c>
      <c r="J90" s="139">
        <v>1.2789323352703634E-2</v>
      </c>
      <c r="K90" s="1667"/>
      <c r="L90" s="1671"/>
      <c r="M90" s="129">
        <v>1.82</v>
      </c>
      <c r="N90" s="129">
        <v>3.73</v>
      </c>
      <c r="O90" s="129">
        <v>3.96</v>
      </c>
      <c r="P90" s="1659">
        <v>2.76</v>
      </c>
      <c r="Q90" s="1660">
        <v>2.83</v>
      </c>
      <c r="R90" s="130">
        <v>1.24E-2</v>
      </c>
      <c r="S90" s="1667"/>
      <c r="T90" s="363"/>
      <c r="U90" s="138">
        <v>2.02</v>
      </c>
      <c r="V90" s="138">
        <v>3.91</v>
      </c>
      <c r="W90" s="138">
        <v>3.78</v>
      </c>
      <c r="X90" s="1988">
        <v>2.81</v>
      </c>
      <c r="Y90" s="1190">
        <v>3.2098901268956981</v>
      </c>
      <c r="Z90" s="1727">
        <v>1.29E-2</v>
      </c>
      <c r="AA90" s="1824"/>
      <c r="AB90" s="1671"/>
      <c r="AC90" s="129">
        <v>2.13</v>
      </c>
      <c r="AD90" s="129">
        <v>3.63</v>
      </c>
      <c r="AE90" s="129">
        <v>3.69</v>
      </c>
      <c r="AF90" s="1659">
        <v>3.64</v>
      </c>
      <c r="AG90" s="166">
        <v>3</v>
      </c>
      <c r="AH90" s="1728">
        <v>1.37E-2</v>
      </c>
      <c r="AI90" s="299"/>
      <c r="AJ90" s="363"/>
      <c r="AK90" s="129">
        <v>2.0099999999999998</v>
      </c>
      <c r="AL90" s="129">
        <v>4.1900000000000004</v>
      </c>
      <c r="AM90" s="129">
        <v>3.44</v>
      </c>
      <c r="AN90" s="1659">
        <v>3.27</v>
      </c>
      <c r="AO90" s="166">
        <v>3</v>
      </c>
      <c r="AP90" s="1728">
        <v>1.3899999999999999E-2</v>
      </c>
      <c r="AQ90" s="299"/>
      <c r="AR90" s="363"/>
      <c r="AS90" s="129">
        <v>2.19</v>
      </c>
      <c r="AT90" s="129">
        <v>3.57</v>
      </c>
      <c r="AU90" s="129">
        <v>3.71</v>
      </c>
      <c r="AV90" s="1659">
        <v>2.87</v>
      </c>
      <c r="AW90" s="166">
        <v>3.1</v>
      </c>
      <c r="AX90" s="150">
        <v>1.5200903129269699E-2</v>
      </c>
      <c r="AY90" s="299"/>
      <c r="AZ90" s="363"/>
      <c r="BA90" s="129">
        <v>2.2000000000000002</v>
      </c>
      <c r="BB90" s="129">
        <v>4.0999999999999996</v>
      </c>
      <c r="BC90" s="129">
        <v>4.04</v>
      </c>
      <c r="BD90" s="1659">
        <v>3.4</v>
      </c>
      <c r="BE90" s="166">
        <v>3.33</v>
      </c>
      <c r="BF90" s="1728">
        <v>1.6592211335056197E-2</v>
      </c>
      <c r="BG90" s="57"/>
    </row>
    <row r="91" spans="1:63" s="6" customFormat="1" ht="35" x14ac:dyDescent="0.35">
      <c r="A91" s="29" t="s">
        <v>273</v>
      </c>
      <c r="B91" s="6" t="s">
        <v>800</v>
      </c>
      <c r="C91" s="6" t="s">
        <v>1881</v>
      </c>
      <c r="D91" s="1671"/>
      <c r="E91" s="129">
        <v>0.86542020220704463</v>
      </c>
      <c r="F91" s="129">
        <v>2.4281771135852499</v>
      </c>
      <c r="G91" s="129">
        <v>3.0925637104215591</v>
      </c>
      <c r="H91" s="1659">
        <v>1.9937038525497732</v>
      </c>
      <c r="I91" s="1660">
        <v>1.7453269800794902</v>
      </c>
      <c r="J91" s="139">
        <v>1.2789323352703634E-2</v>
      </c>
      <c r="K91" s="2505"/>
      <c r="L91" s="1671"/>
      <c r="M91" s="129">
        <v>0.9</v>
      </c>
      <c r="N91" s="129">
        <v>2.2799999999999998</v>
      </c>
      <c r="O91" s="129">
        <v>2.99</v>
      </c>
      <c r="P91" s="1659">
        <v>1.64</v>
      </c>
      <c r="Q91" s="1660">
        <v>1.69</v>
      </c>
      <c r="R91" s="130">
        <v>1.24E-2</v>
      </c>
      <c r="S91" s="1667"/>
      <c r="T91" s="363"/>
      <c r="U91" s="138">
        <v>1.25</v>
      </c>
      <c r="V91" s="138">
        <v>2.14</v>
      </c>
      <c r="W91" s="138">
        <v>2.59</v>
      </c>
      <c r="X91" s="1988">
        <v>1.44</v>
      </c>
      <c r="Y91" s="1190">
        <v>1.75</v>
      </c>
      <c r="Z91" s="1727">
        <v>1.29E-2</v>
      </c>
      <c r="AA91" s="1824"/>
      <c r="AB91" s="1671"/>
      <c r="AC91" s="129">
        <v>1.58</v>
      </c>
      <c r="AD91" s="129">
        <v>3.63</v>
      </c>
      <c r="AE91" s="129">
        <v>3.69</v>
      </c>
      <c r="AF91" s="1659">
        <v>1.78</v>
      </c>
      <c r="AG91" s="166">
        <v>2.56</v>
      </c>
      <c r="AH91" s="1728">
        <v>1.37E-2</v>
      </c>
      <c r="AI91" s="299"/>
      <c r="AJ91" s="363"/>
      <c r="AK91" s="129">
        <v>1.65</v>
      </c>
      <c r="AL91" s="129">
        <v>4.1900000000000004</v>
      </c>
      <c r="AM91" s="129">
        <v>3.44</v>
      </c>
      <c r="AN91" s="1659">
        <v>1.79</v>
      </c>
      <c r="AO91" s="166">
        <v>2.79</v>
      </c>
      <c r="AP91" s="1728">
        <v>1.3899999999999999E-2</v>
      </c>
      <c r="AQ91" s="299"/>
      <c r="AR91" s="363"/>
      <c r="AS91" s="1923"/>
      <c r="AT91" s="1923"/>
      <c r="AU91" s="1923"/>
      <c r="AV91" s="1986"/>
      <c r="AW91" s="1924"/>
      <c r="AX91" s="1925"/>
      <c r="AY91" s="299"/>
      <c r="AZ91" s="363"/>
      <c r="BA91" s="1923"/>
      <c r="BB91" s="1923"/>
      <c r="BC91" s="1923"/>
      <c r="BD91" s="1986"/>
      <c r="BE91" s="1924"/>
      <c r="BF91" s="1925"/>
      <c r="BG91" s="57"/>
    </row>
    <row r="92" spans="1:63" s="488" customFormat="1" ht="24" customHeight="1" x14ac:dyDescent="0.35">
      <c r="A92" s="2770" t="s">
        <v>1531</v>
      </c>
      <c r="B92" s="2775"/>
      <c r="C92" s="2775"/>
      <c r="D92" s="1790"/>
      <c r="E92" s="1791"/>
      <c r="F92" s="1791"/>
      <c r="G92" s="1791"/>
      <c r="H92" s="1792"/>
      <c r="I92" s="1794"/>
      <c r="J92" s="1795"/>
      <c r="K92" s="1793"/>
      <c r="L92" s="1790"/>
      <c r="M92" s="1791"/>
      <c r="N92" s="1791"/>
      <c r="O92" s="1791"/>
      <c r="P92" s="1792"/>
      <c r="Q92" s="1794"/>
      <c r="R92" s="1795"/>
      <c r="S92" s="1793"/>
      <c r="T92" s="510"/>
      <c r="U92" s="1803"/>
      <c r="V92" s="1803"/>
      <c r="W92" s="1803"/>
      <c r="X92" s="1804"/>
      <c r="Y92" s="1806"/>
      <c r="Z92" s="1807"/>
      <c r="AA92" s="1805"/>
      <c r="AB92" s="510"/>
      <c r="AC92" s="1799"/>
      <c r="AD92" s="1799"/>
      <c r="AE92" s="1799"/>
      <c r="AF92" s="1800"/>
      <c r="AG92" s="1801"/>
      <c r="AH92" s="1802"/>
      <c r="AI92" s="1798"/>
      <c r="AJ92" s="510"/>
      <c r="AK92" s="1799"/>
      <c r="AL92" s="1799"/>
      <c r="AM92" s="1799"/>
      <c r="AN92" s="1800"/>
      <c r="AO92" s="1801"/>
      <c r="AP92" s="1802"/>
      <c r="AQ92" s="1798"/>
      <c r="AR92" s="510"/>
      <c r="AS92" s="1799"/>
      <c r="AT92" s="1799"/>
      <c r="AU92" s="1799"/>
      <c r="AV92" s="1800"/>
      <c r="AW92" s="1801"/>
      <c r="AX92" s="1802"/>
      <c r="AY92" s="1798"/>
      <c r="AZ92" s="510"/>
      <c r="BA92" s="1799"/>
      <c r="BB92" s="1799"/>
      <c r="BC92" s="1799"/>
      <c r="BD92" s="1800"/>
      <c r="BE92" s="1801"/>
      <c r="BF92" s="1802"/>
      <c r="BG92" s="1787"/>
    </row>
    <row r="93" spans="1:63" s="488" customFormat="1" ht="17.5" x14ac:dyDescent="0.35">
      <c r="A93" s="29" t="s">
        <v>275</v>
      </c>
      <c r="B93" s="5" t="s">
        <v>801</v>
      </c>
      <c r="C93" s="5" t="s">
        <v>773</v>
      </c>
      <c r="D93" s="2172">
        <f>AJ65-D65</f>
        <v>-77</v>
      </c>
      <c r="E93" s="372">
        <f t="shared" ref="E93" si="5">AK65-E65</f>
        <v>-18829</v>
      </c>
      <c r="F93" s="372">
        <v>-51023</v>
      </c>
      <c r="G93" s="372">
        <v>-96002</v>
      </c>
      <c r="H93" s="868">
        <v>-7671</v>
      </c>
      <c r="I93" s="877">
        <v>-173602</v>
      </c>
      <c r="J93" s="373">
        <v>-1522</v>
      </c>
      <c r="K93" s="860">
        <v>-175124</v>
      </c>
      <c r="L93" s="2172">
        <f>AJ65-$L$65</f>
        <v>-102</v>
      </c>
      <c r="M93" s="2173">
        <f t="shared" ref="M93:S93" si="6">AK65-M65</f>
        <v>-13480</v>
      </c>
      <c r="N93" s="2173">
        <f t="shared" si="6"/>
        <v>-59270</v>
      </c>
      <c r="O93" s="2173">
        <f t="shared" si="6"/>
        <v>-79739</v>
      </c>
      <c r="P93" s="2171">
        <f t="shared" si="6"/>
        <v>19527</v>
      </c>
      <c r="Q93" s="877">
        <f t="shared" si="6"/>
        <v>-133064</v>
      </c>
      <c r="R93" s="373">
        <f t="shared" si="6"/>
        <v>974</v>
      </c>
      <c r="S93" s="860">
        <f t="shared" si="6"/>
        <v>-132090</v>
      </c>
      <c r="T93" s="363"/>
      <c r="U93" s="1820"/>
      <c r="V93" s="1820"/>
      <c r="W93" s="1820"/>
      <c r="X93" s="1821"/>
      <c r="Y93" s="1822"/>
      <c r="Z93" s="1823"/>
      <c r="AA93" s="1824"/>
      <c r="AB93" s="363"/>
      <c r="AC93" s="1808"/>
      <c r="AD93" s="1808"/>
      <c r="AE93" s="1808"/>
      <c r="AF93" s="1809"/>
      <c r="AG93" s="1810"/>
      <c r="AH93" s="1811"/>
      <c r="AI93" s="299"/>
      <c r="AJ93" s="363"/>
      <c r="AK93" s="1808"/>
      <c r="AL93" s="1808"/>
      <c r="AM93" s="1808"/>
      <c r="AN93" s="1809"/>
      <c r="AO93" s="1810"/>
      <c r="AP93" s="1811"/>
      <c r="AQ93" s="299"/>
      <c r="AR93" s="363"/>
      <c r="AS93" s="1808"/>
      <c r="AT93" s="1808"/>
      <c r="AU93" s="1808"/>
      <c r="AV93" s="1809"/>
      <c r="AW93" s="1810"/>
      <c r="AX93" s="1811"/>
      <c r="AY93" s="299"/>
      <c r="AZ93" s="363"/>
      <c r="BA93" s="1808"/>
      <c r="BB93" s="1808"/>
      <c r="BC93" s="1808"/>
      <c r="BD93" s="1809"/>
      <c r="BE93" s="1810"/>
      <c r="BF93" s="1811"/>
      <c r="BG93" s="57"/>
    </row>
    <row r="94" spans="1:63" s="488" customFormat="1" ht="31" x14ac:dyDescent="0.35">
      <c r="A94" s="906" t="s">
        <v>275</v>
      </c>
      <c r="B94" s="6" t="s">
        <v>802</v>
      </c>
      <c r="C94" s="5" t="s">
        <v>773</v>
      </c>
      <c r="D94" s="371">
        <f>AJ67-D67</f>
        <v>-284</v>
      </c>
      <c r="E94" s="372">
        <f t="shared" ref="E94" si="7">AK67-E67</f>
        <v>148744</v>
      </c>
      <c r="F94" s="372">
        <v>232408</v>
      </c>
      <c r="G94" s="372">
        <v>58213</v>
      </c>
      <c r="H94" s="868">
        <v>83275</v>
      </c>
      <c r="I94" s="877">
        <v>522356</v>
      </c>
      <c r="J94" s="373">
        <v>421</v>
      </c>
      <c r="K94" s="860">
        <v>522777</v>
      </c>
      <c r="L94" s="2172">
        <f>AJ67-L67</f>
        <v>-408</v>
      </c>
      <c r="M94" s="2173">
        <f t="shared" ref="M94:S95" si="8">AK67-M67</f>
        <v>188277</v>
      </c>
      <c r="N94" s="2173">
        <f t="shared" si="8"/>
        <v>192094</v>
      </c>
      <c r="O94" s="2173">
        <f t="shared" si="8"/>
        <v>44495</v>
      </c>
      <c r="P94" s="2171">
        <f t="shared" si="8"/>
        <v>71985</v>
      </c>
      <c r="Q94" s="877">
        <f t="shared" si="8"/>
        <v>496443</v>
      </c>
      <c r="R94" s="373">
        <f t="shared" si="8"/>
        <v>344</v>
      </c>
      <c r="S94" s="860">
        <f t="shared" si="8"/>
        <v>496787</v>
      </c>
      <c r="T94" s="363"/>
      <c r="U94" s="1820"/>
      <c r="V94" s="1820"/>
      <c r="W94" s="1820"/>
      <c r="X94" s="1821"/>
      <c r="Y94" s="1822"/>
      <c r="Z94" s="1823"/>
      <c r="AA94" s="1824"/>
      <c r="AB94" s="363"/>
      <c r="AC94" s="1808"/>
      <c r="AD94" s="1808"/>
      <c r="AE94" s="1808"/>
      <c r="AF94" s="1809"/>
      <c r="AG94" s="1810"/>
      <c r="AH94" s="1811"/>
      <c r="AI94" s="299"/>
      <c r="AJ94" s="363"/>
      <c r="AK94" s="1808"/>
      <c r="AL94" s="1808"/>
      <c r="AM94" s="1808"/>
      <c r="AN94" s="1809"/>
      <c r="AO94" s="1810"/>
      <c r="AP94" s="1811"/>
      <c r="AQ94" s="299"/>
      <c r="AR94" s="363"/>
      <c r="AS94" s="1808"/>
      <c r="AT94" s="1808"/>
      <c r="AU94" s="1808"/>
      <c r="AV94" s="1809"/>
      <c r="AW94" s="1810"/>
      <c r="AX94" s="1811"/>
      <c r="AY94" s="299"/>
      <c r="AZ94" s="363"/>
      <c r="BA94" s="1808"/>
      <c r="BB94" s="1808"/>
      <c r="BC94" s="1808"/>
      <c r="BD94" s="1809"/>
      <c r="BE94" s="1810"/>
      <c r="BF94" s="1811"/>
      <c r="BG94" s="57"/>
    </row>
    <row r="95" spans="1:63" s="488" customFormat="1" ht="31.5" customHeight="1" x14ac:dyDescent="0.35">
      <c r="A95" s="906" t="s">
        <v>275</v>
      </c>
      <c r="B95" s="6" t="s">
        <v>803</v>
      </c>
      <c r="C95" s="5" t="s">
        <v>773</v>
      </c>
      <c r="D95" s="371">
        <f>AJ68-D68</f>
        <v>600</v>
      </c>
      <c r="E95" s="372">
        <f t="shared" ref="E95" si="9">AK68-E68</f>
        <v>334376</v>
      </c>
      <c r="F95" s="372">
        <v>542020</v>
      </c>
      <c r="G95" s="372">
        <v>120087</v>
      </c>
      <c r="H95" s="868">
        <v>86563</v>
      </c>
      <c r="I95" s="877">
        <v>1083646</v>
      </c>
      <c r="J95" s="373">
        <v>421</v>
      </c>
      <c r="K95" s="860">
        <v>1084067</v>
      </c>
      <c r="L95" s="2172">
        <f>AJ68-L68</f>
        <v>587</v>
      </c>
      <c r="M95" s="2174">
        <f t="shared" si="8"/>
        <v>334376</v>
      </c>
      <c r="N95" s="2174">
        <f t="shared" si="8"/>
        <v>542020</v>
      </c>
      <c r="O95" s="2174">
        <f t="shared" si="8"/>
        <v>120087</v>
      </c>
      <c r="P95" s="2171">
        <f t="shared" si="8"/>
        <v>86563</v>
      </c>
      <c r="Q95" s="877">
        <f t="shared" si="8"/>
        <v>1083633</v>
      </c>
      <c r="R95" s="373">
        <f t="shared" si="8"/>
        <v>344</v>
      </c>
      <c r="S95" s="860">
        <f t="shared" si="8"/>
        <v>1083977</v>
      </c>
      <c r="T95" s="363"/>
      <c r="U95" s="1820"/>
      <c r="V95" s="1820"/>
      <c r="W95" s="1820"/>
      <c r="X95" s="1821"/>
      <c r="Y95" s="1822"/>
      <c r="Z95" s="1823"/>
      <c r="AA95" s="1824"/>
      <c r="AB95" s="363"/>
      <c r="AC95" s="1808"/>
      <c r="AD95" s="1808"/>
      <c r="AE95" s="1808"/>
      <c r="AF95" s="1809"/>
      <c r="AG95" s="1810"/>
      <c r="AH95" s="1811"/>
      <c r="AI95" s="299"/>
      <c r="AJ95" s="363"/>
      <c r="AK95" s="1808"/>
      <c r="AL95" s="1808"/>
      <c r="AM95" s="1808"/>
      <c r="AN95" s="1809"/>
      <c r="AO95" s="1810"/>
      <c r="AP95" s="1811"/>
      <c r="AQ95" s="299"/>
      <c r="AR95" s="363"/>
      <c r="AS95" s="1808"/>
      <c r="AT95" s="1808"/>
      <c r="AU95" s="1808"/>
      <c r="AV95" s="1809"/>
      <c r="AW95" s="1810"/>
      <c r="AX95" s="1811"/>
      <c r="AY95" s="299"/>
      <c r="AZ95" s="363"/>
      <c r="BA95" s="1808"/>
      <c r="BB95" s="1808"/>
      <c r="BC95" s="1808"/>
      <c r="BD95" s="1809"/>
      <c r="BE95" s="1810"/>
      <c r="BF95" s="1811"/>
      <c r="BG95" s="57"/>
    </row>
    <row r="96" spans="1:63" s="488" customFormat="1" ht="31" x14ac:dyDescent="0.35">
      <c r="A96" s="1788" t="s">
        <v>275</v>
      </c>
      <c r="B96" s="752" t="s">
        <v>804</v>
      </c>
      <c r="C96" s="753" t="s">
        <v>773</v>
      </c>
      <c r="D96" s="872">
        <f>AJ70-D70</f>
        <v>-361</v>
      </c>
      <c r="E96" s="1730">
        <f t="shared" ref="E96" si="10">AK70-E70</f>
        <v>129915</v>
      </c>
      <c r="F96" s="1730">
        <v>181385</v>
      </c>
      <c r="G96" s="1730">
        <v>-37789</v>
      </c>
      <c r="H96" s="873">
        <v>75604</v>
      </c>
      <c r="I96" s="879">
        <v>348754</v>
      </c>
      <c r="J96" s="1796">
        <v>-1101</v>
      </c>
      <c r="K96" s="1782">
        <v>347653</v>
      </c>
      <c r="L96" s="872">
        <f>AJ70-L70</f>
        <v>-510</v>
      </c>
      <c r="M96" s="1730">
        <f t="shared" ref="M96:S97" si="11">AK70-M70</f>
        <v>174797</v>
      </c>
      <c r="N96" s="1730">
        <f t="shared" si="11"/>
        <v>132824</v>
      </c>
      <c r="O96" s="1730">
        <f t="shared" si="11"/>
        <v>-35244</v>
      </c>
      <c r="P96" s="873">
        <f t="shared" si="11"/>
        <v>91512</v>
      </c>
      <c r="Q96" s="879">
        <f t="shared" si="11"/>
        <v>363379</v>
      </c>
      <c r="R96" s="1796">
        <f t="shared" si="11"/>
        <v>1318</v>
      </c>
      <c r="S96" s="1782">
        <f t="shared" si="11"/>
        <v>364697</v>
      </c>
      <c r="T96" s="1840"/>
      <c r="U96" s="1830"/>
      <c r="V96" s="1830"/>
      <c r="W96" s="1830"/>
      <c r="X96" s="1831"/>
      <c r="Y96" s="1832"/>
      <c r="Z96" s="1833"/>
      <c r="AA96" s="1834"/>
      <c r="AB96" s="1840"/>
      <c r="AC96" s="1835"/>
      <c r="AD96" s="1835"/>
      <c r="AE96" s="1835"/>
      <c r="AF96" s="1836"/>
      <c r="AG96" s="1837"/>
      <c r="AH96" s="1838"/>
      <c r="AI96" s="1839"/>
      <c r="AJ96" s="1840"/>
      <c r="AK96" s="1835"/>
      <c r="AL96" s="1835"/>
      <c r="AM96" s="1835"/>
      <c r="AN96" s="1836"/>
      <c r="AO96" s="1837"/>
      <c r="AP96" s="1838"/>
      <c r="AQ96" s="1839"/>
      <c r="AR96" s="1840"/>
      <c r="AS96" s="1835"/>
      <c r="AT96" s="1835"/>
      <c r="AU96" s="1835"/>
      <c r="AV96" s="1836"/>
      <c r="AW96" s="1837"/>
      <c r="AX96" s="1838"/>
      <c r="AY96" s="1839"/>
      <c r="AZ96" s="1840"/>
      <c r="BA96" s="1835"/>
      <c r="BB96" s="1835"/>
      <c r="BC96" s="1835"/>
      <c r="BD96" s="1836"/>
      <c r="BE96" s="1837"/>
      <c r="BF96" s="1838"/>
      <c r="BG96" s="1841"/>
    </row>
    <row r="97" spans="1:59" s="488" customFormat="1" ht="31.5" thickBot="1" x14ac:dyDescent="0.4">
      <c r="A97" s="1789" t="s">
        <v>275</v>
      </c>
      <c r="B97" s="34" t="s">
        <v>805</v>
      </c>
      <c r="C97" s="14" t="s">
        <v>773</v>
      </c>
      <c r="D97" s="2149">
        <f>AJ71-D71</f>
        <v>523</v>
      </c>
      <c r="E97" s="880">
        <f t="shared" ref="E97" si="12">AK71-E71</f>
        <v>315547</v>
      </c>
      <c r="F97" s="880">
        <v>490997</v>
      </c>
      <c r="G97" s="880">
        <v>24085</v>
      </c>
      <c r="H97" s="881">
        <v>78892</v>
      </c>
      <c r="I97" s="882">
        <v>910044</v>
      </c>
      <c r="J97" s="1797">
        <v>-1101</v>
      </c>
      <c r="K97" s="1781">
        <v>908943</v>
      </c>
      <c r="L97" s="2149">
        <f>AJ71-L71</f>
        <v>485</v>
      </c>
      <c r="M97" s="880">
        <f t="shared" si="11"/>
        <v>320896</v>
      </c>
      <c r="N97" s="880">
        <f t="shared" si="11"/>
        <v>482750</v>
      </c>
      <c r="O97" s="880">
        <f t="shared" si="11"/>
        <v>40348</v>
      </c>
      <c r="P97" s="881">
        <f t="shared" si="11"/>
        <v>106090</v>
      </c>
      <c r="Q97" s="882">
        <f t="shared" si="11"/>
        <v>950569</v>
      </c>
      <c r="R97" s="1797">
        <f t="shared" si="11"/>
        <v>1318</v>
      </c>
      <c r="S97" s="1781">
        <f t="shared" si="11"/>
        <v>951887</v>
      </c>
      <c r="T97" s="482"/>
      <c r="U97" s="1825"/>
      <c r="V97" s="1825"/>
      <c r="W97" s="1825"/>
      <c r="X97" s="1826"/>
      <c r="Y97" s="1827"/>
      <c r="Z97" s="1828"/>
      <c r="AA97" s="1829"/>
      <c r="AB97" s="482"/>
      <c r="AC97" s="1812"/>
      <c r="AD97" s="1812"/>
      <c r="AE97" s="1812"/>
      <c r="AF97" s="1813"/>
      <c r="AG97" s="1814"/>
      <c r="AH97" s="1815"/>
      <c r="AI97" s="709"/>
      <c r="AJ97" s="482"/>
      <c r="AK97" s="1812"/>
      <c r="AL97" s="1812"/>
      <c r="AM97" s="1812"/>
      <c r="AN97" s="1813"/>
      <c r="AO97" s="1814"/>
      <c r="AP97" s="1815"/>
      <c r="AQ97" s="709"/>
      <c r="AR97" s="482"/>
      <c r="AS97" s="1812"/>
      <c r="AT97" s="1812"/>
      <c r="AU97" s="1812"/>
      <c r="AV97" s="1813"/>
      <c r="AW97" s="1814"/>
      <c r="AX97" s="1815"/>
      <c r="AY97" s="709"/>
      <c r="AZ97" s="482"/>
      <c r="BA97" s="1812"/>
      <c r="BB97" s="1812"/>
      <c r="BC97" s="1812"/>
      <c r="BD97" s="1813"/>
      <c r="BE97" s="1814"/>
      <c r="BF97" s="1815"/>
      <c r="BG97" s="711"/>
    </row>
    <row r="98" spans="1:59" s="488" customFormat="1" ht="16" thickTop="1" x14ac:dyDescent="0.35">
      <c r="I98" s="1189"/>
      <c r="J98" s="1189"/>
      <c r="T98" s="439"/>
      <c r="U98" s="702"/>
      <c r="V98" s="702"/>
      <c r="W98" s="702"/>
      <c r="X98" s="702"/>
      <c r="Y98" s="702"/>
      <c r="Z98" s="703"/>
      <c r="AA98" s="704"/>
      <c r="AB98" s="439"/>
      <c r="AC98" s="704"/>
      <c r="AD98" s="704"/>
      <c r="AE98" s="704"/>
      <c r="AF98" s="704"/>
      <c r="AG98" s="705"/>
      <c r="AH98" s="705"/>
      <c r="AI98" s="439"/>
      <c r="AJ98" s="439"/>
      <c r="AK98" s="704"/>
      <c r="AL98" s="704"/>
      <c r="AM98" s="704"/>
      <c r="AN98" s="704"/>
      <c r="AO98" s="705"/>
      <c r="AP98" s="705"/>
      <c r="AQ98" s="439"/>
      <c r="AR98" s="439"/>
      <c r="AS98" s="704"/>
      <c r="AT98" s="704"/>
      <c r="AU98" s="704"/>
      <c r="AV98" s="704"/>
      <c r="AW98" s="705"/>
      <c r="AX98" s="705"/>
      <c r="AY98" s="439"/>
      <c r="AZ98" s="439"/>
      <c r="BA98" s="704"/>
      <c r="BB98" s="704"/>
      <c r="BC98" s="704"/>
      <c r="BD98" s="704"/>
      <c r="BE98" s="705"/>
      <c r="BF98" s="705"/>
      <c r="BG98" s="439"/>
    </row>
    <row r="99" spans="1:59" s="488" customFormat="1" x14ac:dyDescent="0.35">
      <c r="A99" s="2874" t="s">
        <v>1917</v>
      </c>
      <c r="B99" s="2874"/>
      <c r="C99" s="2874"/>
      <c r="E99" s="439"/>
      <c r="F99" s="439"/>
      <c r="G99" s="439"/>
      <c r="H99" s="439"/>
      <c r="I99" s="439"/>
      <c r="J99" s="1189"/>
      <c r="T99" s="439"/>
      <c r="U99" s="702"/>
      <c r="V99" s="702"/>
      <c r="W99" s="702"/>
      <c r="X99" s="702"/>
      <c r="Y99" s="702"/>
      <c r="Z99" s="703"/>
      <c r="AA99" s="704"/>
      <c r="AB99" s="439"/>
      <c r="AC99" s="704"/>
      <c r="AD99" s="704"/>
      <c r="AE99" s="704"/>
      <c r="AF99" s="704"/>
      <c r="AG99" s="705"/>
      <c r="AH99" s="705"/>
      <c r="AI99" s="439"/>
      <c r="AJ99" s="439"/>
      <c r="AK99" s="704"/>
      <c r="AL99" s="704"/>
      <c r="AM99" s="704"/>
      <c r="AN99" s="704"/>
      <c r="AO99" s="705"/>
      <c r="AP99" s="705"/>
      <c r="AQ99" s="439"/>
      <c r="AR99" s="439"/>
      <c r="AS99" s="704"/>
      <c r="AT99" s="704"/>
      <c r="AU99" s="704"/>
      <c r="AV99" s="704"/>
      <c r="AW99" s="705"/>
      <c r="AX99" s="705"/>
      <c r="AY99" s="439"/>
      <c r="AZ99" s="439"/>
      <c r="BA99" s="704"/>
      <c r="BB99" s="704"/>
      <c r="BC99" s="704"/>
      <c r="BD99" s="704"/>
      <c r="BE99" s="705"/>
      <c r="BF99" s="705"/>
      <c r="BG99" s="439"/>
    </row>
    <row r="100" spans="1:59" s="488" customFormat="1" x14ac:dyDescent="0.35">
      <c r="A100" s="2874" t="s">
        <v>1529</v>
      </c>
      <c r="B100" s="2874"/>
      <c r="C100" s="2874"/>
      <c r="I100" s="1189"/>
      <c r="J100" s="1189"/>
      <c r="T100" s="439"/>
      <c r="U100" s="702"/>
      <c r="V100" s="702"/>
      <c r="W100" s="702"/>
      <c r="X100" s="702"/>
      <c r="Y100" s="702"/>
      <c r="Z100" s="703"/>
      <c r="AA100" s="704"/>
      <c r="AB100" s="439"/>
      <c r="AC100" s="704"/>
      <c r="AD100" s="704"/>
      <c r="AE100" s="704"/>
      <c r="AF100" s="704"/>
      <c r="AG100" s="705"/>
      <c r="AH100" s="705"/>
      <c r="AI100" s="439"/>
      <c r="AJ100" s="439"/>
      <c r="AK100" s="704"/>
      <c r="AL100" s="704"/>
      <c r="AM100" s="704"/>
      <c r="AN100" s="704"/>
      <c r="AO100" s="705"/>
      <c r="AP100" s="705"/>
      <c r="AQ100" s="439"/>
      <c r="AR100" s="439"/>
      <c r="AS100" s="704"/>
      <c r="AT100" s="704"/>
      <c r="AU100" s="704"/>
      <c r="AV100" s="704"/>
      <c r="AW100" s="705"/>
      <c r="AX100" s="705"/>
      <c r="AY100" s="439"/>
      <c r="AZ100" s="439"/>
      <c r="BA100" s="704"/>
      <c r="BB100" s="704"/>
      <c r="BC100" s="704"/>
      <c r="BD100" s="704"/>
      <c r="BE100" s="705"/>
      <c r="BF100" s="705"/>
      <c r="BG100" s="439"/>
    </row>
    <row r="101" spans="1:59" s="488" customFormat="1" x14ac:dyDescent="0.35">
      <c r="A101" s="2874" t="s">
        <v>1530</v>
      </c>
      <c r="B101" s="2874"/>
      <c r="C101" s="2874"/>
      <c r="I101" s="1189"/>
      <c r="J101" s="1189"/>
      <c r="T101" s="439"/>
      <c r="U101" s="702"/>
      <c r="V101" s="702"/>
      <c r="W101" s="702"/>
      <c r="X101" s="702"/>
      <c r="Y101" s="702"/>
      <c r="Z101" s="703"/>
      <c r="AA101" s="704"/>
      <c r="AB101" s="439"/>
      <c r="AC101" s="704"/>
      <c r="AD101" s="704"/>
      <c r="AE101" s="704"/>
      <c r="AF101" s="704"/>
      <c r="AG101" s="705"/>
      <c r="AH101" s="705"/>
      <c r="AI101" s="439"/>
      <c r="AJ101" s="439"/>
      <c r="AK101" s="704"/>
      <c r="AL101" s="704"/>
      <c r="AM101" s="704"/>
      <c r="AN101" s="704"/>
      <c r="AO101" s="705"/>
      <c r="AP101" s="705"/>
      <c r="AQ101" s="439"/>
      <c r="AR101" s="439"/>
      <c r="AS101" s="704"/>
      <c r="AT101" s="704"/>
      <c r="AU101" s="704"/>
      <c r="AV101" s="704"/>
      <c r="AW101" s="705"/>
      <c r="AX101" s="705"/>
      <c r="AY101" s="439"/>
      <c r="AZ101" s="439"/>
      <c r="BA101" s="704"/>
      <c r="BB101" s="704"/>
      <c r="BC101" s="704"/>
      <c r="BD101" s="704"/>
      <c r="BE101" s="705"/>
      <c r="BF101" s="705"/>
      <c r="BG101" s="439"/>
    </row>
    <row r="102" spans="1:59" s="488" customFormat="1" x14ac:dyDescent="0.35">
      <c r="A102" s="2874" t="s">
        <v>1887</v>
      </c>
      <c r="B102" s="2874"/>
      <c r="C102" s="2874"/>
      <c r="I102" s="1189"/>
      <c r="J102" s="1189"/>
      <c r="T102" s="439"/>
      <c r="U102" s="702"/>
      <c r="V102" s="702"/>
      <c r="W102" s="702"/>
      <c r="X102" s="702"/>
      <c r="Y102" s="702"/>
      <c r="Z102" s="703"/>
      <c r="AA102" s="704"/>
      <c r="AB102" s="439"/>
      <c r="AC102" s="704"/>
      <c r="AD102" s="704"/>
      <c r="AE102" s="704"/>
      <c r="AF102" s="704"/>
      <c r="AG102" s="705"/>
      <c r="AH102" s="705"/>
      <c r="AI102" s="439"/>
      <c r="AJ102" s="439"/>
      <c r="AK102" s="704"/>
      <c r="AL102" s="704"/>
      <c r="AM102" s="704"/>
      <c r="AN102" s="704"/>
      <c r="AO102" s="705"/>
      <c r="AP102" s="705"/>
      <c r="AQ102" s="439"/>
      <c r="AR102" s="439"/>
      <c r="AS102" s="704"/>
      <c r="AT102" s="704"/>
      <c r="AU102" s="704"/>
      <c r="AV102" s="704"/>
      <c r="AW102" s="705"/>
      <c r="AX102" s="705"/>
      <c r="AY102" s="439"/>
      <c r="AZ102" s="439"/>
      <c r="BA102" s="704"/>
      <c r="BB102" s="704"/>
      <c r="BC102" s="704"/>
      <c r="BD102" s="704"/>
      <c r="BE102" s="705"/>
      <c r="BF102" s="705"/>
      <c r="BG102" s="439"/>
    </row>
    <row r="103" spans="1:59" s="488" customFormat="1" ht="16" thickBot="1" x14ac:dyDescent="0.4">
      <c r="I103" s="1189"/>
      <c r="J103" s="1189"/>
      <c r="T103" s="439"/>
      <c r="U103" s="702"/>
      <c r="V103" s="702"/>
      <c r="W103" s="702"/>
      <c r="X103" s="702"/>
      <c r="Y103" s="702"/>
      <c r="Z103" s="703"/>
      <c r="AA103" s="704"/>
      <c r="AB103" s="439"/>
      <c r="AC103" s="704"/>
      <c r="AD103" s="704"/>
      <c r="AE103" s="704"/>
      <c r="AF103" s="704"/>
      <c r="AG103" s="705"/>
      <c r="AH103" s="705"/>
      <c r="AI103" s="439"/>
      <c r="AJ103" s="439"/>
      <c r="AK103" s="704"/>
      <c r="AL103" s="704"/>
      <c r="AM103" s="704"/>
      <c r="AN103" s="704"/>
      <c r="AO103" s="705"/>
      <c r="AP103" s="705"/>
      <c r="AQ103" s="439"/>
      <c r="AR103" s="439"/>
      <c r="AS103" s="704"/>
      <c r="AT103" s="704"/>
      <c r="AU103" s="704"/>
      <c r="AV103" s="704"/>
      <c r="AW103" s="705"/>
      <c r="AX103" s="705"/>
      <c r="AY103" s="439"/>
      <c r="AZ103" s="439"/>
      <c r="BA103" s="704"/>
      <c r="BB103" s="704"/>
      <c r="BC103" s="704"/>
      <c r="BD103" s="704"/>
      <c r="BE103" s="705"/>
      <c r="BF103" s="705"/>
      <c r="BG103" s="439"/>
    </row>
    <row r="104" spans="1:59" s="488" customFormat="1" ht="30" customHeight="1" thickTop="1" x14ac:dyDescent="0.35">
      <c r="A104" s="2688" t="s">
        <v>400</v>
      </c>
      <c r="B104" s="2690"/>
      <c r="C104" s="2690"/>
      <c r="D104" s="2856">
        <v>2024</v>
      </c>
      <c r="E104" s="2857"/>
      <c r="F104" s="2857"/>
      <c r="G104" s="2857"/>
      <c r="H104" s="2857"/>
      <c r="I104" s="2857"/>
      <c r="J104" s="2857"/>
      <c r="K104" s="2876"/>
      <c r="L104" s="2856">
        <v>2023</v>
      </c>
      <c r="M104" s="2857"/>
      <c r="N104" s="2857"/>
      <c r="O104" s="2857"/>
      <c r="P104" s="2857"/>
      <c r="Q104" s="2857"/>
      <c r="R104" s="2857"/>
      <c r="S104" s="2876"/>
      <c r="T104" s="439"/>
      <c r="U104" s="702"/>
      <c r="V104" s="702"/>
      <c r="W104" s="702"/>
      <c r="X104" s="702"/>
      <c r="Y104" s="703"/>
      <c r="Z104" s="703"/>
      <c r="AA104" s="704"/>
      <c r="AB104" s="439"/>
      <c r="AC104" s="704"/>
      <c r="AD104" s="704"/>
      <c r="AE104" s="704"/>
      <c r="AF104" s="704"/>
      <c r="AG104" s="705"/>
      <c r="AH104" s="705"/>
      <c r="AI104" s="439"/>
      <c r="AJ104" s="439"/>
      <c r="AK104" s="704"/>
      <c r="AL104" s="704"/>
      <c r="AM104" s="704"/>
      <c r="AN104" s="704"/>
      <c r="AO104" s="705"/>
      <c r="AP104" s="705"/>
      <c r="AQ104" s="439"/>
      <c r="AR104" s="439"/>
      <c r="AS104" s="704"/>
      <c r="AT104" s="704"/>
      <c r="AU104" s="704"/>
      <c r="AV104" s="704"/>
      <c r="AW104" s="705"/>
      <c r="AX104" s="705"/>
      <c r="AY104" s="439"/>
      <c r="AZ104" s="439"/>
      <c r="BA104" s="704"/>
      <c r="BB104" s="704"/>
      <c r="BC104" s="704"/>
      <c r="BD104" s="704"/>
      <c r="BE104" s="705"/>
      <c r="BF104" s="705"/>
      <c r="BG104" s="439"/>
    </row>
    <row r="105" spans="1:59" s="488" customFormat="1" ht="40" customHeight="1" x14ac:dyDescent="0.35">
      <c r="A105" s="63" t="s">
        <v>401</v>
      </c>
      <c r="B105" s="273" t="s">
        <v>402</v>
      </c>
      <c r="C105" s="273" t="s">
        <v>403</v>
      </c>
      <c r="D105" s="411" t="s">
        <v>404</v>
      </c>
      <c r="E105" s="412" t="s">
        <v>405</v>
      </c>
      <c r="F105" s="412" t="s">
        <v>406</v>
      </c>
      <c r="G105" s="412" t="s">
        <v>407</v>
      </c>
      <c r="H105" s="601" t="s">
        <v>461</v>
      </c>
      <c r="I105" s="215" t="s">
        <v>370</v>
      </c>
      <c r="J105" s="216" t="s">
        <v>371</v>
      </c>
      <c r="K105" s="217" t="s">
        <v>372</v>
      </c>
      <c r="L105" s="411" t="s">
        <v>404</v>
      </c>
      <c r="M105" s="412" t="s">
        <v>405</v>
      </c>
      <c r="N105" s="412" t="s">
        <v>406</v>
      </c>
      <c r="O105" s="412" t="s">
        <v>407</v>
      </c>
      <c r="P105" s="601" t="s">
        <v>461</v>
      </c>
      <c r="Q105" s="215" t="s">
        <v>370</v>
      </c>
      <c r="R105" s="216" t="s">
        <v>371</v>
      </c>
      <c r="S105" s="217" t="s">
        <v>372</v>
      </c>
    </row>
    <row r="106" spans="1:59" s="488" customFormat="1" ht="27" customHeight="1" x14ac:dyDescent="0.35">
      <c r="A106" s="2773" t="s">
        <v>770</v>
      </c>
      <c r="B106" s="2774"/>
      <c r="C106" s="2774"/>
      <c r="D106" s="528"/>
      <c r="E106" s="529"/>
      <c r="F106" s="529"/>
      <c r="G106" s="529"/>
      <c r="H106" s="654"/>
      <c r="I106" s="537"/>
      <c r="J106" s="530"/>
      <c r="K106" s="727"/>
      <c r="L106" s="528"/>
      <c r="M106" s="529"/>
      <c r="N106" s="529"/>
      <c r="O106" s="529"/>
      <c r="P106" s="654"/>
      <c r="Q106" s="537"/>
      <c r="R106" s="530"/>
      <c r="S106" s="727"/>
    </row>
    <row r="107" spans="1:59" s="6" customFormat="1" ht="24" customHeight="1" x14ac:dyDescent="0.35">
      <c r="A107" s="2770" t="s">
        <v>278</v>
      </c>
      <c r="B107" s="2775"/>
      <c r="C107" s="2775"/>
      <c r="D107" s="531"/>
      <c r="E107" s="532"/>
      <c r="F107" s="532"/>
      <c r="G107" s="532"/>
      <c r="H107" s="268"/>
      <c r="I107" s="164"/>
      <c r="J107" s="290"/>
      <c r="K107" s="56"/>
      <c r="L107" s="531"/>
      <c r="M107" s="532"/>
      <c r="N107" s="532"/>
      <c r="O107" s="532"/>
      <c r="P107" s="268"/>
      <c r="Q107" s="164"/>
      <c r="R107" s="290"/>
      <c r="S107" s="56"/>
    </row>
    <row r="108" spans="1:59" s="488" customFormat="1" x14ac:dyDescent="0.35">
      <c r="A108" s="29" t="s">
        <v>277</v>
      </c>
      <c r="B108" s="6" t="s">
        <v>806</v>
      </c>
      <c r="C108" s="5" t="s">
        <v>807</v>
      </c>
      <c r="D108" s="363"/>
      <c r="E108" s="393"/>
      <c r="F108" s="342"/>
      <c r="G108" s="342"/>
      <c r="H108" s="1018"/>
      <c r="I108" s="331"/>
      <c r="J108" s="332"/>
      <c r="K108" s="448"/>
      <c r="L108" s="363"/>
      <c r="M108" s="393"/>
      <c r="N108" s="342"/>
      <c r="O108" s="342"/>
      <c r="P108" s="1018"/>
      <c r="Q108" s="331"/>
      <c r="R108" s="332"/>
      <c r="S108" s="448"/>
    </row>
    <row r="109" spans="1:59" s="6" customFormat="1" ht="24" customHeight="1" x14ac:dyDescent="0.35">
      <c r="A109" s="2770" t="s">
        <v>808</v>
      </c>
      <c r="B109" s="2775"/>
      <c r="C109" s="2775"/>
      <c r="D109" s="875"/>
      <c r="E109" s="876"/>
      <c r="F109" s="876"/>
      <c r="G109" s="876"/>
      <c r="H109" s="268"/>
      <c r="I109" s="164"/>
      <c r="J109" s="290"/>
      <c r="K109" s="56"/>
      <c r="L109" s="875"/>
      <c r="M109" s="876"/>
      <c r="N109" s="876"/>
      <c r="O109" s="876"/>
      <c r="P109" s="268"/>
      <c r="Q109" s="164"/>
      <c r="R109" s="290"/>
      <c r="S109" s="56"/>
    </row>
    <row r="110" spans="1:59" s="488" customFormat="1" x14ac:dyDescent="0.35">
      <c r="A110" s="29" t="s">
        <v>279</v>
      </c>
      <c r="B110" s="6" t="s">
        <v>809</v>
      </c>
      <c r="C110" s="5" t="s">
        <v>807</v>
      </c>
      <c r="D110" s="363"/>
      <c r="E110" s="141">
        <v>128.28280000000001</v>
      </c>
      <c r="F110" s="141">
        <v>215.4323</v>
      </c>
      <c r="G110" s="141">
        <v>19.850172839432695</v>
      </c>
      <c r="H110" s="276">
        <v>42.96384502704116</v>
      </c>
      <c r="I110" s="869">
        <v>406.52911786647383</v>
      </c>
      <c r="J110" s="332"/>
      <c r="K110" s="728">
        <v>406.52911786647383</v>
      </c>
      <c r="L110" s="363"/>
      <c r="M110" s="372">
        <v>237.5427</v>
      </c>
      <c r="N110" s="372">
        <v>245.71169999999995</v>
      </c>
      <c r="O110" s="372">
        <v>14.1214</v>
      </c>
      <c r="P110" s="868">
        <v>25.799099999999999</v>
      </c>
      <c r="Q110" s="869">
        <v>523.17489999999987</v>
      </c>
      <c r="R110" s="332"/>
      <c r="S110" s="728">
        <v>523.17489999999987</v>
      </c>
    </row>
    <row r="111" spans="1:59" s="488" customFormat="1" x14ac:dyDescent="0.35">
      <c r="A111" s="29" t="s">
        <v>279</v>
      </c>
      <c r="B111" s="6" t="s">
        <v>810</v>
      </c>
      <c r="C111" s="5" t="s">
        <v>807</v>
      </c>
      <c r="D111" s="363"/>
      <c r="E111" s="141">
        <v>8.2294999999999998</v>
      </c>
      <c r="F111" s="141">
        <v>13.838800000000001</v>
      </c>
      <c r="G111" s="141">
        <v>2.4637093006061452E-2</v>
      </c>
      <c r="H111" s="276">
        <v>2.15426745055077</v>
      </c>
      <c r="I111" s="869">
        <v>24.24720454355683</v>
      </c>
      <c r="J111" s="332"/>
      <c r="K111" s="728">
        <v>24.24720454355683</v>
      </c>
      <c r="L111" s="363"/>
      <c r="M111" s="372">
        <v>15.335699999999999</v>
      </c>
      <c r="N111" s="372">
        <v>15.307299999999998</v>
      </c>
      <c r="O111" s="372">
        <v>0.249</v>
      </c>
      <c r="P111" s="868">
        <v>0.93220000000000003</v>
      </c>
      <c r="Q111" s="869">
        <v>31.824199999999998</v>
      </c>
      <c r="R111" s="332"/>
      <c r="S111" s="728">
        <v>31.824199999999998</v>
      </c>
      <c r="V111" s="488" t="s">
        <v>1882</v>
      </c>
    </row>
    <row r="112" spans="1:59" s="488" customFormat="1" x14ac:dyDescent="0.35">
      <c r="A112" s="29" t="s">
        <v>279</v>
      </c>
      <c r="B112" s="6" t="s">
        <v>811</v>
      </c>
      <c r="C112" s="5" t="s">
        <v>807</v>
      </c>
      <c r="D112" s="363"/>
      <c r="E112" s="342"/>
      <c r="F112" s="342"/>
      <c r="G112" s="342"/>
      <c r="H112" s="1018"/>
      <c r="I112" s="331"/>
      <c r="J112" s="332"/>
      <c r="K112" s="448"/>
      <c r="L112" s="363"/>
      <c r="M112" s="393"/>
      <c r="N112" s="342"/>
      <c r="O112" s="342"/>
      <c r="P112" s="1018"/>
      <c r="Q112" s="331"/>
      <c r="R112" s="332"/>
      <c r="S112" s="448"/>
      <c r="U112" s="488" t="s">
        <v>1878</v>
      </c>
    </row>
    <row r="113" spans="1:19" s="488" customFormat="1" x14ac:dyDescent="0.35">
      <c r="A113" s="29" t="s">
        <v>279</v>
      </c>
      <c r="B113" s="6" t="s">
        <v>812</v>
      </c>
      <c r="C113" s="5" t="s">
        <v>807</v>
      </c>
      <c r="D113" s="363"/>
      <c r="E113" s="342"/>
      <c r="F113" s="342"/>
      <c r="G113" s="342"/>
      <c r="H113" s="1018"/>
      <c r="I113" s="331"/>
      <c r="J113" s="332"/>
      <c r="K113" s="448"/>
      <c r="L113" s="363"/>
      <c r="M113" s="393"/>
      <c r="N113" s="372">
        <v>0</v>
      </c>
      <c r="O113" s="342"/>
      <c r="P113" s="1018"/>
      <c r="Q113" s="869">
        <v>0</v>
      </c>
      <c r="R113" s="332"/>
      <c r="S113" s="728">
        <v>0</v>
      </c>
    </row>
    <row r="114" spans="1:19" s="488" customFormat="1" x14ac:dyDescent="0.35">
      <c r="A114" s="29" t="s">
        <v>279</v>
      </c>
      <c r="B114" s="6" t="s">
        <v>813</v>
      </c>
      <c r="C114" s="5" t="s">
        <v>807</v>
      </c>
      <c r="D114" s="363"/>
      <c r="E114" s="342"/>
      <c r="F114" s="342"/>
      <c r="G114" s="342"/>
      <c r="H114" s="1018"/>
      <c r="I114" s="331"/>
      <c r="J114" s="332"/>
      <c r="K114" s="448"/>
      <c r="L114" s="363"/>
      <c r="M114" s="393"/>
      <c r="N114" s="342"/>
      <c r="O114" s="342"/>
      <c r="P114" s="1018"/>
      <c r="Q114" s="331"/>
      <c r="R114" s="332"/>
      <c r="S114" s="448"/>
    </row>
    <row r="115" spans="1:19" s="488" customFormat="1" ht="16" thickBot="1" x14ac:dyDescent="0.4">
      <c r="A115" s="33" t="s">
        <v>279</v>
      </c>
      <c r="B115" s="34" t="s">
        <v>814</v>
      </c>
      <c r="C115" s="14" t="s">
        <v>807</v>
      </c>
      <c r="D115" s="482"/>
      <c r="E115" s="275">
        <v>9.0665999999999993</v>
      </c>
      <c r="F115" s="275">
        <v>15.222600000000002</v>
      </c>
      <c r="G115" s="275">
        <v>0.71796341222922155</v>
      </c>
      <c r="H115" s="277">
        <v>3.1552550529424055</v>
      </c>
      <c r="I115" s="922">
        <v>430.77632241003067</v>
      </c>
      <c r="J115" s="1717"/>
      <c r="K115" s="729">
        <v>430.77632241003067</v>
      </c>
      <c r="L115" s="482"/>
      <c r="M115" s="880">
        <v>16.769300000000001</v>
      </c>
      <c r="N115" s="880">
        <v>17.4559</v>
      </c>
      <c r="O115" s="880">
        <v>1.1276999999999999</v>
      </c>
      <c r="P115" s="881">
        <v>1.9661</v>
      </c>
      <c r="Q115" s="922">
        <v>37.318999999999996</v>
      </c>
      <c r="R115" s="1717"/>
      <c r="S115" s="729">
        <v>37.318999999999996</v>
      </c>
    </row>
    <row r="116" spans="1:19" s="488" customFormat="1" ht="16" thickTop="1" x14ac:dyDescent="0.35">
      <c r="A116" s="6"/>
      <c r="B116" s="6"/>
      <c r="I116" s="1189"/>
    </row>
    <row r="117" spans="1:19" s="488" customFormat="1" ht="16" thickBot="1" x14ac:dyDescent="0.4">
      <c r="A117" s="6"/>
      <c r="B117" s="6"/>
      <c r="J117" s="1189"/>
    </row>
    <row r="118" spans="1:19" s="488" customFormat="1" ht="30" customHeight="1" thickTop="1" x14ac:dyDescent="0.35">
      <c r="A118" s="2688" t="s">
        <v>400</v>
      </c>
      <c r="B118" s="2690"/>
      <c r="C118" s="2690"/>
      <c r="D118" s="2785">
        <v>2024</v>
      </c>
      <c r="E118" s="2786"/>
      <c r="F118" s="2786"/>
      <c r="G118" s="2786"/>
      <c r="H118" s="2786"/>
      <c r="I118" s="2786"/>
      <c r="J118" s="2786"/>
      <c r="K118" s="2787"/>
      <c r="L118" s="2785">
        <v>2023</v>
      </c>
      <c r="M118" s="2786"/>
      <c r="N118" s="2786"/>
      <c r="O118" s="2786"/>
      <c r="P118" s="2786"/>
      <c r="Q118" s="2786"/>
      <c r="R118" s="2786"/>
      <c r="S118" s="2787"/>
    </row>
    <row r="119" spans="1:19" s="488" customFormat="1" ht="40" customHeight="1" x14ac:dyDescent="0.35">
      <c r="A119" s="63" t="s">
        <v>401</v>
      </c>
      <c r="B119" s="273" t="s">
        <v>402</v>
      </c>
      <c r="C119" s="273" t="s">
        <v>403</v>
      </c>
      <c r="D119" s="411" t="s">
        <v>404</v>
      </c>
      <c r="E119" s="412" t="s">
        <v>405</v>
      </c>
      <c r="F119" s="412" t="s">
        <v>406</v>
      </c>
      <c r="G119" s="412" t="s">
        <v>407</v>
      </c>
      <c r="H119" s="601" t="s">
        <v>461</v>
      </c>
      <c r="I119" s="215" t="s">
        <v>370</v>
      </c>
      <c r="J119" s="216" t="s">
        <v>371</v>
      </c>
      <c r="K119" s="217" t="s">
        <v>372</v>
      </c>
      <c r="L119" s="411" t="s">
        <v>404</v>
      </c>
      <c r="M119" s="412" t="s">
        <v>405</v>
      </c>
      <c r="N119" s="412" t="s">
        <v>406</v>
      </c>
      <c r="O119" s="412" t="s">
        <v>407</v>
      </c>
      <c r="P119" s="601" t="s">
        <v>461</v>
      </c>
      <c r="Q119" s="215" t="s">
        <v>370</v>
      </c>
      <c r="R119" s="216" t="s">
        <v>371</v>
      </c>
      <c r="S119" s="217" t="s">
        <v>372</v>
      </c>
    </row>
    <row r="120" spans="1:19" s="488" customFormat="1" ht="27" customHeight="1" x14ac:dyDescent="0.35">
      <c r="A120" s="2773" t="s">
        <v>815</v>
      </c>
      <c r="B120" s="2774"/>
      <c r="C120" s="2774"/>
      <c r="D120" s="2134"/>
      <c r="E120" s="2135"/>
      <c r="F120" s="2135"/>
      <c r="G120" s="2135"/>
      <c r="H120" s="2136"/>
      <c r="I120" s="2137"/>
      <c r="J120" s="530"/>
      <c r="K120" s="727"/>
      <c r="L120" s="2134"/>
      <c r="M120" s="2135"/>
      <c r="N120" s="2135"/>
      <c r="O120" s="2135"/>
      <c r="P120" s="2136"/>
      <c r="Q120" s="2137"/>
      <c r="R120" s="530"/>
      <c r="S120" s="727"/>
    </row>
    <row r="121" spans="1:19" s="488" customFormat="1" ht="24" customHeight="1" x14ac:dyDescent="0.35">
      <c r="A121" s="2770" t="s">
        <v>816</v>
      </c>
      <c r="B121" s="2775"/>
      <c r="C121" s="2775"/>
      <c r="D121" s="2138"/>
      <c r="E121" s="2139"/>
      <c r="F121" s="2139"/>
      <c r="G121" s="2139"/>
      <c r="H121" s="268"/>
      <c r="I121" s="164"/>
      <c r="J121" s="290"/>
      <c r="K121" s="56"/>
      <c r="L121" s="2138"/>
      <c r="M121" s="2139"/>
      <c r="N121" s="2139"/>
      <c r="O121" s="2139"/>
      <c r="P121" s="268"/>
      <c r="Q121" s="164"/>
      <c r="R121" s="290"/>
      <c r="S121" s="56"/>
    </row>
    <row r="122" spans="1:19" s="488" customFormat="1" x14ac:dyDescent="0.35">
      <c r="A122" s="29" t="s">
        <v>286</v>
      </c>
      <c r="B122" s="6" t="s">
        <v>817</v>
      </c>
      <c r="C122" s="5" t="s">
        <v>818</v>
      </c>
      <c r="D122" s="363"/>
      <c r="E122" s="141">
        <v>17024.099999999999</v>
      </c>
      <c r="F122" s="141">
        <v>10534.6920075</v>
      </c>
      <c r="G122" s="141">
        <v>1310.7939999999999</v>
      </c>
      <c r="H122" s="276">
        <v>2855</v>
      </c>
      <c r="I122" s="869">
        <v>31724.586007500002</v>
      </c>
      <c r="J122" s="149">
        <v>1876.1299999999999</v>
      </c>
      <c r="K122" s="728">
        <v>33600.716007499999</v>
      </c>
      <c r="L122" s="363"/>
      <c r="M122" s="372">
        <v>10750.727000000001</v>
      </c>
      <c r="N122" s="126">
        <v>9345.4529999999995</v>
      </c>
      <c r="O122" s="372">
        <v>2384</v>
      </c>
      <c r="P122" s="868">
        <v>1171</v>
      </c>
      <c r="Q122" s="869">
        <v>23651.18</v>
      </c>
      <c r="R122" s="149">
        <v>1369.38</v>
      </c>
      <c r="S122" s="728">
        <v>25020.560000000001</v>
      </c>
    </row>
    <row r="123" spans="1:19" s="488" customFormat="1" x14ac:dyDescent="0.35">
      <c r="A123" s="29" t="s">
        <v>286</v>
      </c>
      <c r="B123" s="6" t="s">
        <v>819</v>
      </c>
      <c r="C123" s="5" t="s">
        <v>818</v>
      </c>
      <c r="D123" s="363"/>
      <c r="E123" s="141">
        <v>3171.9326799999999</v>
      </c>
      <c r="F123" s="141">
        <v>8270.9200000000019</v>
      </c>
      <c r="G123" s="141">
        <v>1012</v>
      </c>
      <c r="H123" s="276">
        <v>744</v>
      </c>
      <c r="I123" s="869">
        <v>13198.852680000002</v>
      </c>
      <c r="J123" s="149">
        <v>285.5</v>
      </c>
      <c r="K123" s="728">
        <v>13484.352680000002</v>
      </c>
      <c r="L123" s="363"/>
      <c r="M123" s="372">
        <v>2794.6329999999998</v>
      </c>
      <c r="N123" s="372">
        <v>16504.050999999999</v>
      </c>
      <c r="O123" s="372">
        <v>1074</v>
      </c>
      <c r="P123" s="868">
        <v>451.29999999999995</v>
      </c>
      <c r="Q123" s="869">
        <v>20823.984</v>
      </c>
      <c r="R123" s="149">
        <v>632.49</v>
      </c>
      <c r="S123" s="728">
        <v>21456.474000000002</v>
      </c>
    </row>
    <row r="124" spans="1:19" s="488" customFormat="1" x14ac:dyDescent="0.35">
      <c r="A124" s="747" t="s">
        <v>286</v>
      </c>
      <c r="B124" s="748" t="s">
        <v>820</v>
      </c>
      <c r="C124" s="749" t="s">
        <v>818</v>
      </c>
      <c r="D124" s="1926"/>
      <c r="E124" s="757">
        <v>1573.54</v>
      </c>
      <c r="F124" s="757">
        <v>3104.3950000000004</v>
      </c>
      <c r="G124" s="757">
        <v>672.65900000000011</v>
      </c>
      <c r="H124" s="758">
        <v>658.3</v>
      </c>
      <c r="I124" s="871">
        <v>6008.8940000000011</v>
      </c>
      <c r="J124" s="2154">
        <v>91.912999999999997</v>
      </c>
      <c r="K124" s="750">
        <v>6100.8070000000007</v>
      </c>
      <c r="L124" s="1926"/>
      <c r="M124" s="1729">
        <v>2184.11</v>
      </c>
      <c r="N124" s="1729">
        <v>2638.48</v>
      </c>
      <c r="O124" s="1729">
        <v>607</v>
      </c>
      <c r="P124" s="870">
        <v>804.2</v>
      </c>
      <c r="Q124" s="871">
        <v>6233.79</v>
      </c>
      <c r="R124" s="2154">
        <v>207.6</v>
      </c>
      <c r="S124" s="750">
        <v>6441.39</v>
      </c>
    </row>
    <row r="125" spans="1:19" s="488" customFormat="1" x14ac:dyDescent="0.35">
      <c r="A125" s="751" t="s">
        <v>286</v>
      </c>
      <c r="B125" s="752" t="s">
        <v>821</v>
      </c>
      <c r="C125" s="753" t="s">
        <v>818</v>
      </c>
      <c r="D125" s="1840"/>
      <c r="E125" s="764">
        <v>21769.572679999997</v>
      </c>
      <c r="F125" s="764">
        <v>21910.007007500004</v>
      </c>
      <c r="G125" s="764">
        <v>2995.453</v>
      </c>
      <c r="H125" s="765">
        <v>4257.3</v>
      </c>
      <c r="I125" s="874">
        <v>50932.332687500006</v>
      </c>
      <c r="J125" s="1731">
        <v>2253.5429999999997</v>
      </c>
      <c r="K125" s="754">
        <v>53185.875687500004</v>
      </c>
      <c r="L125" s="1840"/>
      <c r="M125" s="1730">
        <v>15729.470000000001</v>
      </c>
      <c r="N125" s="1031">
        <v>28487.984</v>
      </c>
      <c r="O125" s="1730">
        <v>4065</v>
      </c>
      <c r="P125" s="873">
        <v>2426.5</v>
      </c>
      <c r="Q125" s="874">
        <v>50708.953999999998</v>
      </c>
      <c r="R125" s="1731">
        <v>2209.4700000000003</v>
      </c>
      <c r="S125" s="754">
        <v>52918.423999999999</v>
      </c>
    </row>
    <row r="126" spans="1:19" s="488" customFormat="1" ht="24" customHeight="1" x14ac:dyDescent="0.35">
      <c r="A126" s="2770" t="s">
        <v>822</v>
      </c>
      <c r="B126" s="2775"/>
      <c r="C126" s="2775"/>
      <c r="D126" s="2140"/>
      <c r="E126" s="2128"/>
      <c r="F126" s="2128"/>
      <c r="G126" s="2128"/>
      <c r="H126" s="268"/>
      <c r="I126" s="164"/>
      <c r="J126" s="148"/>
      <c r="K126" s="56"/>
      <c r="L126" s="2140"/>
      <c r="M126" s="2128"/>
      <c r="N126" s="2128"/>
      <c r="O126" s="2128"/>
      <c r="P126" s="268"/>
      <c r="Q126" s="164"/>
      <c r="R126" s="148"/>
      <c r="S126" s="56"/>
    </row>
    <row r="127" spans="1:19" s="488" customFormat="1" x14ac:dyDescent="0.35">
      <c r="A127" s="29" t="s">
        <v>286</v>
      </c>
      <c r="B127" s="6" t="s">
        <v>823</v>
      </c>
      <c r="C127" s="5" t="s">
        <v>818</v>
      </c>
      <c r="D127" s="363"/>
      <c r="E127" s="372">
        <v>64616737</v>
      </c>
      <c r="F127" s="141">
        <v>37919337</v>
      </c>
      <c r="G127" s="393"/>
      <c r="H127" s="868">
        <v>514536</v>
      </c>
      <c r="I127" s="869">
        <v>103050610</v>
      </c>
      <c r="J127" s="332"/>
      <c r="K127" s="728">
        <v>103050610</v>
      </c>
      <c r="L127" s="363"/>
      <c r="M127" s="372">
        <v>52558668</v>
      </c>
      <c r="N127" s="372">
        <v>38499262</v>
      </c>
      <c r="O127" s="393"/>
      <c r="P127" s="868">
        <v>398964</v>
      </c>
      <c r="Q127" s="869">
        <v>91456894</v>
      </c>
      <c r="R127" s="332"/>
      <c r="S127" s="728">
        <v>91456894</v>
      </c>
    </row>
    <row r="128" spans="1:19" s="488" customFormat="1" x14ac:dyDescent="0.35">
      <c r="A128" s="29" t="s">
        <v>286</v>
      </c>
      <c r="B128" s="6" t="s">
        <v>824</v>
      </c>
      <c r="C128" s="5" t="s">
        <v>818</v>
      </c>
      <c r="D128" s="363"/>
      <c r="E128" s="393"/>
      <c r="F128" s="141">
        <v>22606855.885739859</v>
      </c>
      <c r="G128" s="372">
        <v>33295645.013690025</v>
      </c>
      <c r="H128" s="868">
        <v>16045634</v>
      </c>
      <c r="I128" s="877">
        <v>71948134.899429888</v>
      </c>
      <c r="J128" s="386"/>
      <c r="K128" s="728">
        <v>71948134.899429888</v>
      </c>
      <c r="L128" s="363"/>
      <c r="M128" s="393"/>
      <c r="N128" s="372">
        <v>21558000</v>
      </c>
      <c r="O128" s="372">
        <v>32949000</v>
      </c>
      <c r="P128" s="868">
        <v>16217000</v>
      </c>
      <c r="Q128" s="877">
        <v>70724000</v>
      </c>
      <c r="R128" s="386"/>
      <c r="S128" s="728">
        <v>70724000</v>
      </c>
    </row>
    <row r="129" spans="1:28" s="488" customFormat="1" x14ac:dyDescent="0.35">
      <c r="A129" s="747" t="s">
        <v>286</v>
      </c>
      <c r="B129" s="748" t="s">
        <v>825</v>
      </c>
      <c r="C129" s="749" t="s">
        <v>818</v>
      </c>
      <c r="D129" s="1926"/>
      <c r="E129" s="1729">
        <v>66450370</v>
      </c>
      <c r="F129" s="757">
        <v>148553075.7138125</v>
      </c>
      <c r="G129" s="1729">
        <v>32172116.628399406</v>
      </c>
      <c r="H129" s="870">
        <v>32671762</v>
      </c>
      <c r="I129" s="878">
        <v>279847324.3422119</v>
      </c>
      <c r="J129" s="887"/>
      <c r="K129" s="750">
        <v>279847324.3422119</v>
      </c>
      <c r="L129" s="1926"/>
      <c r="M129" s="1729">
        <v>88378769</v>
      </c>
      <c r="N129" s="1729">
        <v>242973000</v>
      </c>
      <c r="O129" s="1729">
        <v>33576000</v>
      </c>
      <c r="P129" s="870">
        <v>28912000</v>
      </c>
      <c r="Q129" s="878">
        <v>393839769</v>
      </c>
      <c r="R129" s="887"/>
      <c r="S129" s="750">
        <v>393839769</v>
      </c>
    </row>
    <row r="130" spans="1:28" s="488" customFormat="1" x14ac:dyDescent="0.35">
      <c r="A130" s="751" t="s">
        <v>286</v>
      </c>
      <c r="B130" s="752" t="s">
        <v>826</v>
      </c>
      <c r="C130" s="753" t="s">
        <v>818</v>
      </c>
      <c r="D130" s="1840"/>
      <c r="E130" s="1730">
        <v>131067107</v>
      </c>
      <c r="F130" s="764">
        <v>209079268.59955236</v>
      </c>
      <c r="G130" s="1730">
        <v>65467761.642089427</v>
      </c>
      <c r="H130" s="873">
        <v>49231932</v>
      </c>
      <c r="I130" s="879">
        <v>454846069.24164182</v>
      </c>
      <c r="J130" s="888"/>
      <c r="K130" s="754">
        <v>454846069.24164182</v>
      </c>
      <c r="L130" s="1840"/>
      <c r="M130" s="1730">
        <v>140937437</v>
      </c>
      <c r="N130" s="1730">
        <v>303030262</v>
      </c>
      <c r="O130" s="1730">
        <v>66525000</v>
      </c>
      <c r="P130" s="873">
        <v>45527964</v>
      </c>
      <c r="Q130" s="879">
        <v>556020663</v>
      </c>
      <c r="R130" s="888"/>
      <c r="S130" s="754">
        <v>556020663</v>
      </c>
      <c r="T130" s="439"/>
      <c r="U130" s="2506"/>
      <c r="V130" s="1189"/>
    </row>
    <row r="131" spans="1:28" s="488" customFormat="1" ht="24" customHeight="1" x14ac:dyDescent="0.35">
      <c r="A131" s="2770" t="s">
        <v>827</v>
      </c>
      <c r="B131" s="2775"/>
      <c r="C131" s="2775"/>
      <c r="D131" s="2140"/>
      <c r="E131" s="2128"/>
      <c r="F131" s="2128"/>
      <c r="G131" s="2128"/>
      <c r="H131" s="268"/>
      <c r="I131" s="164"/>
      <c r="J131" s="148"/>
      <c r="K131" s="56"/>
      <c r="L131" s="2140"/>
      <c r="M131" s="2128"/>
      <c r="N131" s="2128"/>
      <c r="O131" s="2128"/>
      <c r="P131" s="268"/>
      <c r="Q131" s="164"/>
      <c r="R131" s="148"/>
      <c r="S131" s="56"/>
    </row>
    <row r="132" spans="1:28" s="488" customFormat="1" x14ac:dyDescent="0.35">
      <c r="A132" s="29" t="s">
        <v>286</v>
      </c>
      <c r="B132" s="6" t="s">
        <v>828</v>
      </c>
      <c r="C132" s="5" t="s">
        <v>818</v>
      </c>
      <c r="D132" s="363"/>
      <c r="E132" s="372">
        <v>131088876.57268</v>
      </c>
      <c r="F132" s="868">
        <v>209101178.60655987</v>
      </c>
      <c r="G132" s="868">
        <v>65470757.095089428</v>
      </c>
      <c r="H132" s="868">
        <v>49236189.299999997</v>
      </c>
      <c r="I132" s="877">
        <v>454897001.57432932</v>
      </c>
      <c r="J132" s="127">
        <v>2253.5429999999997</v>
      </c>
      <c r="K132" s="728">
        <v>454899255.1173293</v>
      </c>
      <c r="L132" s="363"/>
      <c r="M132" s="372">
        <v>140953166.47</v>
      </c>
      <c r="N132" s="126">
        <v>303058749.98400003</v>
      </c>
      <c r="O132" s="372">
        <v>66529065</v>
      </c>
      <c r="P132" s="868">
        <v>45530390.5</v>
      </c>
      <c r="Q132" s="877">
        <v>556071371.954</v>
      </c>
      <c r="R132" s="127">
        <v>2209.4700000000003</v>
      </c>
      <c r="S132" s="728">
        <v>556073581.42400002</v>
      </c>
      <c r="U132" s="2506"/>
      <c r="W132" s="439"/>
      <c r="X132" s="439"/>
      <c r="Y132" s="439"/>
      <c r="Z132" s="439"/>
      <c r="AA132" s="2507"/>
      <c r="AB132" s="2507"/>
    </row>
    <row r="133" spans="1:28" s="488" customFormat="1" ht="27" customHeight="1" x14ac:dyDescent="0.35">
      <c r="A133" s="2773" t="s">
        <v>829</v>
      </c>
      <c r="B133" s="2774"/>
      <c r="C133" s="2774"/>
      <c r="D133" s="2141"/>
      <c r="E133" s="2129"/>
      <c r="F133" s="2129"/>
      <c r="G133" s="2129"/>
      <c r="H133" s="2130"/>
      <c r="I133" s="2131"/>
      <c r="J133" s="885"/>
      <c r="K133" s="886"/>
      <c r="L133" s="2141"/>
      <c r="M133" s="2129"/>
      <c r="N133" s="2129"/>
      <c r="O133" s="2129"/>
      <c r="P133" s="2130"/>
      <c r="Q133" s="2131"/>
      <c r="R133" s="885"/>
      <c r="S133" s="886"/>
    </row>
    <row r="134" spans="1:28" s="488" customFormat="1" ht="24" customHeight="1" x14ac:dyDescent="0.35">
      <c r="A134" s="2770" t="s">
        <v>830</v>
      </c>
      <c r="B134" s="2775"/>
      <c r="C134" s="2775"/>
      <c r="D134" s="2140"/>
      <c r="E134" s="2128"/>
      <c r="F134" s="2128"/>
      <c r="G134" s="2128"/>
      <c r="H134" s="268"/>
      <c r="I134" s="164"/>
      <c r="J134" s="148"/>
      <c r="K134" s="56"/>
      <c r="L134" s="2140"/>
      <c r="M134" s="2128"/>
      <c r="N134" s="2128"/>
      <c r="O134" s="2128"/>
      <c r="P134" s="268"/>
      <c r="Q134" s="164"/>
      <c r="R134" s="148"/>
      <c r="S134" s="56"/>
    </row>
    <row r="135" spans="1:28" s="488" customFormat="1" x14ac:dyDescent="0.35">
      <c r="A135" s="29" t="s">
        <v>288</v>
      </c>
      <c r="B135" s="6" t="s">
        <v>817</v>
      </c>
      <c r="C135" s="5" t="s">
        <v>818</v>
      </c>
      <c r="D135" s="363"/>
      <c r="E135" s="372">
        <v>16274</v>
      </c>
      <c r="F135" s="126">
        <v>7685.1040075000001</v>
      </c>
      <c r="G135" s="372">
        <v>455.85199999999998</v>
      </c>
      <c r="H135" s="868">
        <v>1982.2</v>
      </c>
      <c r="I135" s="869">
        <v>26397.156007499998</v>
      </c>
      <c r="J135" s="149">
        <v>1824.1299999999999</v>
      </c>
      <c r="K135" s="728">
        <v>28221.286007499999</v>
      </c>
      <c r="L135" s="363"/>
      <c r="M135" s="372">
        <v>6832.7370000000001</v>
      </c>
      <c r="N135" s="126">
        <v>8954.2870000000003</v>
      </c>
      <c r="O135" s="372">
        <v>718</v>
      </c>
      <c r="P135" s="868">
        <v>419.5</v>
      </c>
      <c r="Q135" s="869">
        <v>16924.524000000001</v>
      </c>
      <c r="R135" s="149">
        <v>1369.38</v>
      </c>
      <c r="S135" s="728">
        <v>18293.904000000002</v>
      </c>
    </row>
    <row r="136" spans="1:28" s="488" customFormat="1" x14ac:dyDescent="0.35">
      <c r="A136" s="29" t="s">
        <v>288</v>
      </c>
      <c r="B136" s="6" t="s">
        <v>819</v>
      </c>
      <c r="C136" s="5" t="s">
        <v>818</v>
      </c>
      <c r="D136" s="363"/>
      <c r="E136" s="372">
        <v>1424.1546800000001</v>
      </c>
      <c r="F136" s="372">
        <v>3764.9450000000002</v>
      </c>
      <c r="G136" s="372">
        <v>483</v>
      </c>
      <c r="H136" s="868">
        <v>258.89999999999998</v>
      </c>
      <c r="I136" s="869">
        <v>5930.9996799999999</v>
      </c>
      <c r="J136" s="1486">
        <v>57.93</v>
      </c>
      <c r="K136" s="728">
        <v>5988.9296800000002</v>
      </c>
      <c r="L136" s="363"/>
      <c r="M136" s="372">
        <v>925.95899999999995</v>
      </c>
      <c r="N136" s="372">
        <v>10951.673999999999</v>
      </c>
      <c r="O136" s="372">
        <v>622</v>
      </c>
      <c r="P136" s="868">
        <v>119.1</v>
      </c>
      <c r="Q136" s="869">
        <v>12618.733</v>
      </c>
      <c r="R136" s="1486">
        <v>227.87</v>
      </c>
      <c r="S136" s="728">
        <v>12846.603000000001</v>
      </c>
    </row>
    <row r="137" spans="1:28" s="488" customFormat="1" x14ac:dyDescent="0.35">
      <c r="A137" s="747" t="s">
        <v>288</v>
      </c>
      <c r="B137" s="748" t="s">
        <v>820</v>
      </c>
      <c r="C137" s="749" t="s">
        <v>818</v>
      </c>
      <c r="D137" s="1926"/>
      <c r="E137" s="1729">
        <v>0</v>
      </c>
      <c r="F137" s="1729">
        <v>0</v>
      </c>
      <c r="G137" s="1729">
        <v>0</v>
      </c>
      <c r="H137" s="870">
        <v>0</v>
      </c>
      <c r="I137" s="871">
        <v>0</v>
      </c>
      <c r="J137" s="2155">
        <v>2.2130000000000001</v>
      </c>
      <c r="K137" s="750">
        <v>2.2130000000000001</v>
      </c>
      <c r="L137" s="1926"/>
      <c r="M137" s="1729">
        <v>0</v>
      </c>
      <c r="N137" s="1729">
        <v>0</v>
      </c>
      <c r="O137" s="1729">
        <v>0</v>
      </c>
      <c r="P137" s="870">
        <v>0</v>
      </c>
      <c r="Q137" s="871">
        <v>0</v>
      </c>
      <c r="R137" s="2155">
        <v>0</v>
      </c>
      <c r="S137" s="750">
        <v>0</v>
      </c>
    </row>
    <row r="138" spans="1:28" s="488" customFormat="1" x14ac:dyDescent="0.35">
      <c r="A138" s="751" t="s">
        <v>288</v>
      </c>
      <c r="B138" s="752" t="s">
        <v>831</v>
      </c>
      <c r="C138" s="753" t="s">
        <v>818</v>
      </c>
      <c r="D138" s="1840"/>
      <c r="E138" s="1730">
        <v>17698.15468</v>
      </c>
      <c r="F138" s="1031">
        <v>11450.0490075</v>
      </c>
      <c r="G138" s="1031">
        <v>938.85199999999998</v>
      </c>
      <c r="H138" s="873">
        <v>2241.1</v>
      </c>
      <c r="I138" s="874">
        <v>32328.155687499995</v>
      </c>
      <c r="J138" s="1731">
        <v>1884.2729999999999</v>
      </c>
      <c r="K138" s="754">
        <v>34212.428687499996</v>
      </c>
      <c r="L138" s="1840"/>
      <c r="M138" s="1730">
        <v>7758.6959999999999</v>
      </c>
      <c r="N138" s="1031">
        <v>19905.960999999999</v>
      </c>
      <c r="O138" s="1730">
        <v>1340</v>
      </c>
      <c r="P138" s="873">
        <v>538.6</v>
      </c>
      <c r="Q138" s="874">
        <v>29543.256999999998</v>
      </c>
      <c r="R138" s="1731">
        <v>1597.25</v>
      </c>
      <c r="S138" s="754">
        <v>31140.506999999998</v>
      </c>
    </row>
    <row r="139" spans="1:28" s="488" customFormat="1" ht="24" customHeight="1" x14ac:dyDescent="0.35">
      <c r="A139" s="2770" t="s">
        <v>832</v>
      </c>
      <c r="B139" s="2775"/>
      <c r="C139" s="2775"/>
      <c r="D139" s="2140"/>
      <c r="E139" s="2128"/>
      <c r="F139" s="2128"/>
      <c r="G139" s="2128"/>
      <c r="H139" s="268"/>
      <c r="I139" s="164"/>
      <c r="J139" s="148"/>
      <c r="K139" s="56"/>
      <c r="L139" s="2140"/>
      <c r="M139" s="2128"/>
      <c r="N139" s="2128"/>
      <c r="O139" s="2128"/>
      <c r="P139" s="268"/>
      <c r="Q139" s="164"/>
      <c r="R139" s="148"/>
      <c r="S139" s="56"/>
    </row>
    <row r="140" spans="1:28" s="488" customFormat="1" ht="20.149999999999999" customHeight="1" x14ac:dyDescent="0.35">
      <c r="A140" s="2783" t="s">
        <v>833</v>
      </c>
      <c r="B140" s="2784"/>
      <c r="C140" s="2784"/>
      <c r="D140" s="2142"/>
      <c r="E140" s="2132"/>
      <c r="F140" s="2132"/>
      <c r="G140" s="2132"/>
      <c r="H140" s="1145"/>
      <c r="I140" s="1091"/>
      <c r="J140" s="1092"/>
      <c r="K140" s="1095"/>
      <c r="L140" s="2142"/>
      <c r="M140" s="2132"/>
      <c r="N140" s="2132"/>
      <c r="O140" s="2132"/>
      <c r="P140" s="1145"/>
      <c r="Q140" s="1091"/>
      <c r="R140" s="1092"/>
      <c r="S140" s="1095"/>
    </row>
    <row r="141" spans="1:28" s="488" customFormat="1" x14ac:dyDescent="0.35">
      <c r="A141" s="29" t="s">
        <v>288</v>
      </c>
      <c r="B141" s="6" t="s">
        <v>817</v>
      </c>
      <c r="C141" s="5" t="s">
        <v>818</v>
      </c>
      <c r="D141" s="363"/>
      <c r="E141" s="372">
        <v>0</v>
      </c>
      <c r="F141" s="126">
        <v>1959.413</v>
      </c>
      <c r="G141" s="372">
        <v>0</v>
      </c>
      <c r="H141" s="868">
        <v>0</v>
      </c>
      <c r="I141" s="165">
        <v>1959.413</v>
      </c>
      <c r="J141" s="1486">
        <v>0</v>
      </c>
      <c r="K141" s="13">
        <v>1959.413</v>
      </c>
      <c r="L141" s="363"/>
      <c r="M141" s="372">
        <v>0</v>
      </c>
      <c r="N141" s="126">
        <v>3716.6469999999999</v>
      </c>
      <c r="O141" s="372">
        <v>0</v>
      </c>
      <c r="P141" s="868">
        <v>0</v>
      </c>
      <c r="Q141" s="165">
        <v>3716.6469999999999</v>
      </c>
      <c r="R141" s="1486">
        <v>0</v>
      </c>
      <c r="S141" s="13">
        <v>3716.6469999999999</v>
      </c>
    </row>
    <row r="142" spans="1:28" s="488" customFormat="1" x14ac:dyDescent="0.35">
      <c r="A142" s="29" t="s">
        <v>288</v>
      </c>
      <c r="B142" s="6" t="s">
        <v>819</v>
      </c>
      <c r="C142" s="5" t="s">
        <v>818</v>
      </c>
      <c r="D142" s="363"/>
      <c r="E142" s="372">
        <v>1424.1546800000001</v>
      </c>
      <c r="F142" s="372">
        <v>1265</v>
      </c>
      <c r="G142" s="372">
        <v>0</v>
      </c>
      <c r="H142" s="868">
        <v>0</v>
      </c>
      <c r="I142" s="869">
        <v>2689.1546800000001</v>
      </c>
      <c r="J142" s="1486">
        <v>0</v>
      </c>
      <c r="K142" s="728">
        <v>2689.1546800000001</v>
      </c>
      <c r="L142" s="363"/>
      <c r="M142" s="372">
        <v>925.95899999999995</v>
      </c>
      <c r="N142" s="372">
        <v>845</v>
      </c>
      <c r="O142" s="372">
        <v>0</v>
      </c>
      <c r="P142" s="868">
        <v>0</v>
      </c>
      <c r="Q142" s="869">
        <v>1770.9589999999998</v>
      </c>
      <c r="R142" s="1486">
        <v>0</v>
      </c>
      <c r="S142" s="728">
        <v>1770.9589999999998</v>
      </c>
    </row>
    <row r="143" spans="1:28" s="488" customFormat="1" ht="20.149999999999999" customHeight="1" x14ac:dyDescent="0.35">
      <c r="A143" s="2783" t="s">
        <v>834</v>
      </c>
      <c r="B143" s="2784"/>
      <c r="C143" s="2784"/>
      <c r="D143" s="2142"/>
      <c r="E143" s="2132"/>
      <c r="F143" s="2132"/>
      <c r="G143" s="2132"/>
      <c r="H143" s="1145"/>
      <c r="I143" s="1091"/>
      <c r="J143" s="1092"/>
      <c r="K143" s="1095"/>
      <c r="L143" s="2142"/>
      <c r="M143" s="2132"/>
      <c r="N143" s="2132"/>
      <c r="O143" s="2132"/>
      <c r="P143" s="1145"/>
      <c r="Q143" s="1091"/>
      <c r="R143" s="1092"/>
      <c r="S143" s="1095"/>
    </row>
    <row r="144" spans="1:28" s="488" customFormat="1" x14ac:dyDescent="0.35">
      <c r="A144" s="29" t="s">
        <v>288</v>
      </c>
      <c r="B144" s="6" t="s">
        <v>817</v>
      </c>
      <c r="C144" s="5" t="s">
        <v>818</v>
      </c>
      <c r="D144" s="363"/>
      <c r="E144" s="372">
        <v>0</v>
      </c>
      <c r="F144" s="372">
        <v>0</v>
      </c>
      <c r="G144" s="372">
        <v>0</v>
      </c>
      <c r="H144" s="868">
        <v>0</v>
      </c>
      <c r="I144" s="869">
        <v>0</v>
      </c>
      <c r="J144" s="1486">
        <v>0</v>
      </c>
      <c r="K144" s="728">
        <v>0</v>
      </c>
      <c r="L144" s="363"/>
      <c r="M144" s="372">
        <v>0</v>
      </c>
      <c r="N144" s="372">
        <v>0</v>
      </c>
      <c r="O144" s="372">
        <v>0</v>
      </c>
      <c r="P144" s="868">
        <v>0</v>
      </c>
      <c r="Q144" s="869">
        <v>0</v>
      </c>
      <c r="R144" s="1486">
        <v>0</v>
      </c>
      <c r="S144" s="728">
        <v>0</v>
      </c>
    </row>
    <row r="145" spans="1:22" s="488" customFormat="1" x14ac:dyDescent="0.35">
      <c r="A145" s="29" t="s">
        <v>288</v>
      </c>
      <c r="B145" s="6" t="s">
        <v>819</v>
      </c>
      <c r="C145" s="5" t="s">
        <v>818</v>
      </c>
      <c r="D145" s="363"/>
      <c r="E145" s="372">
        <v>0</v>
      </c>
      <c r="F145" s="372">
        <v>0</v>
      </c>
      <c r="G145" s="372">
        <v>0</v>
      </c>
      <c r="H145" s="868">
        <v>0</v>
      </c>
      <c r="I145" s="869">
        <v>0</v>
      </c>
      <c r="J145" s="1486">
        <v>0</v>
      </c>
      <c r="K145" s="728">
        <v>0</v>
      </c>
      <c r="L145" s="363"/>
      <c r="M145" s="372">
        <v>0</v>
      </c>
      <c r="N145" s="372">
        <v>0</v>
      </c>
      <c r="O145" s="372">
        <v>0</v>
      </c>
      <c r="P145" s="868">
        <v>0</v>
      </c>
      <c r="Q145" s="869">
        <v>0</v>
      </c>
      <c r="R145" s="1486">
        <v>0</v>
      </c>
      <c r="S145" s="728">
        <v>0</v>
      </c>
    </row>
    <row r="146" spans="1:22" s="488" customFormat="1" ht="20.149999999999999" customHeight="1" x14ac:dyDescent="0.35">
      <c r="A146" s="2783" t="s">
        <v>835</v>
      </c>
      <c r="B146" s="2784"/>
      <c r="C146" s="2784"/>
      <c r="D146" s="2142"/>
      <c r="E146" s="2132"/>
      <c r="F146" s="2132"/>
      <c r="G146" s="2132"/>
      <c r="H146" s="1145"/>
      <c r="I146" s="1091"/>
      <c r="J146" s="1092"/>
      <c r="K146" s="1095"/>
      <c r="L146" s="2142"/>
      <c r="M146" s="2132"/>
      <c r="N146" s="2132"/>
      <c r="O146" s="2132"/>
      <c r="P146" s="1145"/>
      <c r="Q146" s="1091"/>
      <c r="R146" s="1092"/>
      <c r="S146" s="1095"/>
    </row>
    <row r="147" spans="1:22" s="488" customFormat="1" x14ac:dyDescent="0.35">
      <c r="A147" s="29" t="s">
        <v>288</v>
      </c>
      <c r="B147" s="6" t="s">
        <v>817</v>
      </c>
      <c r="C147" s="5" t="s">
        <v>818</v>
      </c>
      <c r="D147" s="363"/>
      <c r="E147" s="372">
        <v>0</v>
      </c>
      <c r="F147" s="372">
        <v>0</v>
      </c>
      <c r="G147" s="372">
        <v>0</v>
      </c>
      <c r="H147" s="868">
        <v>0</v>
      </c>
      <c r="I147" s="869">
        <v>0</v>
      </c>
      <c r="J147" s="1486">
        <v>0</v>
      </c>
      <c r="K147" s="728">
        <v>0</v>
      </c>
      <c r="L147" s="363"/>
      <c r="M147" s="372">
        <v>0</v>
      </c>
      <c r="N147" s="372">
        <v>0</v>
      </c>
      <c r="O147" s="372">
        <v>0</v>
      </c>
      <c r="P147" s="868">
        <v>0</v>
      </c>
      <c r="Q147" s="869">
        <v>0</v>
      </c>
      <c r="R147" s="1486">
        <v>0</v>
      </c>
      <c r="S147" s="728">
        <v>0</v>
      </c>
    </row>
    <row r="148" spans="1:22" s="488" customFormat="1" x14ac:dyDescent="0.35">
      <c r="A148" s="29" t="s">
        <v>288</v>
      </c>
      <c r="B148" s="6" t="s">
        <v>819</v>
      </c>
      <c r="C148" s="5" t="s">
        <v>818</v>
      </c>
      <c r="D148" s="363"/>
      <c r="E148" s="372">
        <v>0</v>
      </c>
      <c r="F148" s="372">
        <v>0</v>
      </c>
      <c r="G148" s="372">
        <v>0</v>
      </c>
      <c r="H148" s="868">
        <v>0</v>
      </c>
      <c r="I148" s="869">
        <v>0</v>
      </c>
      <c r="J148" s="1486">
        <v>0</v>
      </c>
      <c r="K148" s="728">
        <v>0</v>
      </c>
      <c r="L148" s="363"/>
      <c r="M148" s="372">
        <v>0</v>
      </c>
      <c r="N148" s="372">
        <v>0</v>
      </c>
      <c r="O148" s="372">
        <v>0</v>
      </c>
      <c r="P148" s="868">
        <v>0</v>
      </c>
      <c r="Q148" s="869">
        <v>0</v>
      </c>
      <c r="R148" s="1486">
        <v>0</v>
      </c>
      <c r="S148" s="728">
        <v>0</v>
      </c>
    </row>
    <row r="149" spans="1:22" s="488" customFormat="1" ht="24" customHeight="1" x14ac:dyDescent="0.35">
      <c r="A149" s="2770" t="s">
        <v>836</v>
      </c>
      <c r="B149" s="2775"/>
      <c r="C149" s="2775"/>
      <c r="D149" s="2140"/>
      <c r="E149" s="2128"/>
      <c r="F149" s="2128"/>
      <c r="G149" s="2128"/>
      <c r="H149" s="268"/>
      <c r="I149" s="164"/>
      <c r="J149" s="148"/>
      <c r="K149" s="56"/>
      <c r="L149" s="2140"/>
      <c r="M149" s="2128"/>
      <c r="N149" s="2128"/>
      <c r="O149" s="2128"/>
      <c r="P149" s="268"/>
      <c r="Q149" s="164"/>
      <c r="R149" s="148"/>
      <c r="S149" s="56"/>
    </row>
    <row r="150" spans="1:22" s="488" customFormat="1" ht="20.149999999999999" customHeight="1" x14ac:dyDescent="0.35">
      <c r="A150" s="2783" t="s">
        <v>837</v>
      </c>
      <c r="B150" s="2784"/>
      <c r="C150" s="2784"/>
      <c r="D150" s="2142"/>
      <c r="E150" s="2132"/>
      <c r="F150" s="2132"/>
      <c r="G150" s="2132"/>
      <c r="H150" s="1145"/>
      <c r="I150" s="1091"/>
      <c r="J150" s="1092"/>
      <c r="K150" s="1095"/>
      <c r="L150" s="2142"/>
      <c r="M150" s="2132"/>
      <c r="N150" s="2132"/>
      <c r="O150" s="2132"/>
      <c r="P150" s="1145"/>
      <c r="Q150" s="1091"/>
      <c r="R150" s="1092"/>
      <c r="S150" s="1095"/>
    </row>
    <row r="151" spans="1:22" s="488" customFormat="1" x14ac:dyDescent="0.35">
      <c r="A151" s="29" t="s">
        <v>288</v>
      </c>
      <c r="B151" s="6" t="s">
        <v>817</v>
      </c>
      <c r="C151" s="5" t="s">
        <v>818</v>
      </c>
      <c r="D151" s="363"/>
      <c r="E151" s="372">
        <v>18.78</v>
      </c>
      <c r="F151" s="372">
        <v>0</v>
      </c>
      <c r="G151" s="372">
        <v>0</v>
      </c>
      <c r="H151" s="868">
        <v>192.3</v>
      </c>
      <c r="I151" s="869">
        <v>211.08</v>
      </c>
      <c r="J151" s="1486">
        <v>0</v>
      </c>
      <c r="K151" s="728">
        <v>211.08</v>
      </c>
      <c r="L151" s="363"/>
      <c r="M151" s="372">
        <v>0</v>
      </c>
      <c r="N151" s="372">
        <v>0</v>
      </c>
      <c r="O151" s="372">
        <v>0</v>
      </c>
      <c r="P151" s="868">
        <v>0</v>
      </c>
      <c r="Q151" s="869">
        <v>0</v>
      </c>
      <c r="R151" s="1486">
        <v>0</v>
      </c>
      <c r="S151" s="728">
        <v>0</v>
      </c>
    </row>
    <row r="152" spans="1:22" s="488" customFormat="1" x14ac:dyDescent="0.35">
      <c r="A152" s="29" t="s">
        <v>288</v>
      </c>
      <c r="B152" s="6" t="s">
        <v>819</v>
      </c>
      <c r="C152" s="5" t="s">
        <v>818</v>
      </c>
      <c r="D152" s="363"/>
      <c r="E152" s="372">
        <v>0</v>
      </c>
      <c r="F152" s="372">
        <v>2137.91</v>
      </c>
      <c r="G152" s="372">
        <v>0</v>
      </c>
      <c r="H152" s="868">
        <v>0</v>
      </c>
      <c r="I152" s="869">
        <v>2137.91</v>
      </c>
      <c r="J152" s="1486">
        <v>0</v>
      </c>
      <c r="K152" s="728">
        <v>2137.91</v>
      </c>
      <c r="L152" s="363"/>
      <c r="M152" s="372">
        <v>0</v>
      </c>
      <c r="N152" s="372">
        <v>5552.3770000000004</v>
      </c>
      <c r="O152" s="372">
        <v>0</v>
      </c>
      <c r="P152" s="868">
        <v>0</v>
      </c>
      <c r="Q152" s="869">
        <v>5552.3770000000004</v>
      </c>
      <c r="R152" s="1486">
        <v>0</v>
      </c>
      <c r="S152" s="728">
        <v>5552.3770000000004</v>
      </c>
    </row>
    <row r="153" spans="1:22" s="488" customFormat="1" ht="20.149999999999999" customHeight="1" x14ac:dyDescent="0.35">
      <c r="A153" s="2783" t="s">
        <v>838</v>
      </c>
      <c r="B153" s="2784"/>
      <c r="C153" s="2784"/>
      <c r="D153" s="2142"/>
      <c r="E153" s="2132"/>
      <c r="F153" s="2132"/>
      <c r="G153" s="2132"/>
      <c r="H153" s="1145"/>
      <c r="I153" s="1091"/>
      <c r="J153" s="1092"/>
      <c r="K153" s="1095"/>
      <c r="L153" s="2142"/>
      <c r="M153" s="2132"/>
      <c r="N153" s="2132"/>
      <c r="O153" s="2132"/>
      <c r="P153" s="1145"/>
      <c r="Q153" s="1091"/>
      <c r="R153" s="1092"/>
      <c r="S153" s="1095"/>
    </row>
    <row r="154" spans="1:22" s="488" customFormat="1" x14ac:dyDescent="0.35">
      <c r="A154" s="29" t="s">
        <v>288</v>
      </c>
      <c r="B154" s="6" t="s">
        <v>817</v>
      </c>
      <c r="C154" s="5" t="s">
        <v>818</v>
      </c>
      <c r="D154" s="363"/>
      <c r="E154" s="372">
        <v>2069.5410000000002</v>
      </c>
      <c r="F154" s="372">
        <v>5725.6910074999996</v>
      </c>
      <c r="G154" s="372">
        <v>455.85199999999998</v>
      </c>
      <c r="H154" s="868">
        <v>0</v>
      </c>
      <c r="I154" s="869">
        <v>8251.0840074999996</v>
      </c>
      <c r="J154" s="1486">
        <v>2.2130000000000001</v>
      </c>
      <c r="K154" s="728">
        <v>8253.2970074999994</v>
      </c>
      <c r="L154" s="363"/>
      <c r="M154" s="372">
        <v>2315.88</v>
      </c>
      <c r="N154" s="372">
        <v>5237.6400000000003</v>
      </c>
      <c r="O154" s="372">
        <v>718</v>
      </c>
      <c r="P154" s="868">
        <v>190.2</v>
      </c>
      <c r="Q154" s="869">
        <v>8461.7200000000012</v>
      </c>
      <c r="R154" s="1486">
        <v>1369.375</v>
      </c>
      <c r="S154" s="728">
        <v>9831.0950000000012</v>
      </c>
    </row>
    <row r="155" spans="1:22" s="488" customFormat="1" x14ac:dyDescent="0.35">
      <c r="A155" s="29" t="s">
        <v>288</v>
      </c>
      <c r="B155" s="6" t="s">
        <v>819</v>
      </c>
      <c r="C155" s="5" t="s">
        <v>818</v>
      </c>
      <c r="D155" s="363"/>
      <c r="E155" s="372">
        <v>0</v>
      </c>
      <c r="F155" s="372">
        <v>362.03499999999997</v>
      </c>
      <c r="G155" s="372">
        <v>0</v>
      </c>
      <c r="H155" s="868">
        <v>258.89999999999998</v>
      </c>
      <c r="I155" s="869">
        <v>620.93499999999995</v>
      </c>
      <c r="J155" s="1486">
        <v>0</v>
      </c>
      <c r="K155" s="728">
        <v>620.93499999999995</v>
      </c>
      <c r="L155" s="363"/>
      <c r="M155" s="372">
        <v>0</v>
      </c>
      <c r="N155" s="372">
        <v>4554.2970000000005</v>
      </c>
      <c r="O155" s="372">
        <v>310</v>
      </c>
      <c r="P155" s="868">
        <v>52.4</v>
      </c>
      <c r="Q155" s="869">
        <v>4916.6970000000001</v>
      </c>
      <c r="R155" s="1486">
        <v>227.87200000000001</v>
      </c>
      <c r="S155" s="728">
        <v>5144.5690000000004</v>
      </c>
    </row>
    <row r="156" spans="1:22" s="488" customFormat="1" ht="20.149999999999999" customHeight="1" x14ac:dyDescent="0.35">
      <c r="A156" s="2783" t="s">
        <v>839</v>
      </c>
      <c r="B156" s="2784"/>
      <c r="C156" s="2784"/>
      <c r="D156" s="2142"/>
      <c r="E156" s="2132"/>
      <c r="F156" s="2132"/>
      <c r="G156" s="2132"/>
      <c r="H156" s="1145"/>
      <c r="I156" s="1091"/>
      <c r="J156" s="1092"/>
      <c r="K156" s="1095"/>
      <c r="L156" s="2142"/>
      <c r="M156" s="2132"/>
      <c r="N156" s="2132"/>
      <c r="O156" s="2132"/>
      <c r="P156" s="1145"/>
      <c r="Q156" s="1091"/>
      <c r="R156" s="1092"/>
      <c r="S156" s="1095"/>
    </row>
    <row r="157" spans="1:22" s="488" customFormat="1" x14ac:dyDescent="0.35">
      <c r="A157" s="29" t="s">
        <v>288</v>
      </c>
      <c r="B157" s="6" t="s">
        <v>817</v>
      </c>
      <c r="C157" s="5" t="s">
        <v>818</v>
      </c>
      <c r="D157" s="363"/>
      <c r="E157" s="372">
        <v>14185.678</v>
      </c>
      <c r="F157" s="372">
        <v>0</v>
      </c>
      <c r="G157" s="372">
        <v>0</v>
      </c>
      <c r="H157" s="868">
        <v>1789</v>
      </c>
      <c r="I157" s="869">
        <v>15974.678</v>
      </c>
      <c r="J157" s="1486">
        <v>1824.1299999999999</v>
      </c>
      <c r="K157" s="728">
        <v>17798.808000000001</v>
      </c>
      <c r="L157" s="363"/>
      <c r="M157" s="372">
        <v>4516.857</v>
      </c>
      <c r="N157" s="372">
        <v>0</v>
      </c>
      <c r="O157" s="372">
        <v>0</v>
      </c>
      <c r="P157" s="868">
        <v>229.3</v>
      </c>
      <c r="Q157" s="869">
        <v>4746.1570000000002</v>
      </c>
      <c r="R157" s="1486">
        <v>0</v>
      </c>
      <c r="S157" s="728">
        <v>4746.1570000000002</v>
      </c>
    </row>
    <row r="158" spans="1:22" s="488" customFormat="1" x14ac:dyDescent="0.35">
      <c r="A158" s="29" t="s">
        <v>288</v>
      </c>
      <c r="B158" s="6" t="s">
        <v>819</v>
      </c>
      <c r="C158" s="5" t="s">
        <v>818</v>
      </c>
      <c r="D158" s="363"/>
      <c r="E158" s="372">
        <v>0</v>
      </c>
      <c r="F158" s="372">
        <v>0</v>
      </c>
      <c r="G158" s="372">
        <v>483</v>
      </c>
      <c r="H158" s="868">
        <v>0</v>
      </c>
      <c r="I158" s="869">
        <v>483</v>
      </c>
      <c r="J158" s="1486">
        <v>57.93</v>
      </c>
      <c r="K158" s="728">
        <v>540.92999999999995</v>
      </c>
      <c r="L158" s="363"/>
      <c r="M158" s="372">
        <v>0</v>
      </c>
      <c r="N158" s="372">
        <v>0</v>
      </c>
      <c r="O158" s="372">
        <v>312</v>
      </c>
      <c r="P158" s="868">
        <v>66.7</v>
      </c>
      <c r="Q158" s="869">
        <v>378.7</v>
      </c>
      <c r="R158" s="1486">
        <v>0</v>
      </c>
      <c r="S158" s="728">
        <v>378.7</v>
      </c>
      <c r="T158" s="2506"/>
    </row>
    <row r="159" spans="1:22" s="488" customFormat="1" ht="24" customHeight="1" x14ac:dyDescent="0.35">
      <c r="A159" s="2770" t="s">
        <v>840</v>
      </c>
      <c r="B159" s="2775"/>
      <c r="C159" s="2775"/>
      <c r="D159" s="2140"/>
      <c r="E159" s="2128"/>
      <c r="F159" s="2128"/>
      <c r="G159" s="2128"/>
      <c r="H159" s="268"/>
      <c r="I159" s="164"/>
      <c r="J159" s="148"/>
      <c r="K159" s="56"/>
      <c r="L159" s="2140"/>
      <c r="M159" s="2128"/>
      <c r="N159" s="2128"/>
      <c r="O159" s="2128"/>
      <c r="P159" s="268"/>
      <c r="Q159" s="164"/>
      <c r="R159" s="148"/>
      <c r="S159" s="56"/>
    </row>
    <row r="160" spans="1:22" s="488" customFormat="1" x14ac:dyDescent="0.35">
      <c r="A160" s="29" t="s">
        <v>288</v>
      </c>
      <c r="B160" s="6" t="s">
        <v>841</v>
      </c>
      <c r="C160" s="5" t="s">
        <v>818</v>
      </c>
      <c r="D160" s="363"/>
      <c r="E160" s="372">
        <v>1424.1546800000001</v>
      </c>
      <c r="F160" s="126">
        <v>3224.413</v>
      </c>
      <c r="G160" s="126">
        <v>0</v>
      </c>
      <c r="H160" s="868">
        <v>0</v>
      </c>
      <c r="I160" s="165">
        <v>4648.5676800000001</v>
      </c>
      <c r="J160" s="1486">
        <v>0</v>
      </c>
      <c r="K160" s="13">
        <v>4648.5676800000001</v>
      </c>
      <c r="L160" s="363"/>
      <c r="M160" s="372">
        <v>925.95899999999995</v>
      </c>
      <c r="N160" s="126">
        <v>4561.6469999999999</v>
      </c>
      <c r="O160" s="372">
        <v>0</v>
      </c>
      <c r="P160" s="868">
        <v>0</v>
      </c>
      <c r="Q160" s="171">
        <v>5487.6059999999998</v>
      </c>
      <c r="R160" s="1486">
        <v>0</v>
      </c>
      <c r="S160" s="13">
        <v>5487.6059999999998</v>
      </c>
      <c r="T160" s="439"/>
      <c r="U160" s="439"/>
      <c r="V160" s="439"/>
    </row>
    <row r="161" spans="1:22" s="488" customFormat="1" x14ac:dyDescent="0.35">
      <c r="A161" s="29" t="s">
        <v>288</v>
      </c>
      <c r="B161" s="6" t="s">
        <v>842</v>
      </c>
      <c r="C161" s="5" t="s">
        <v>818</v>
      </c>
      <c r="D161" s="363"/>
      <c r="E161" s="372">
        <v>16273.999000000002</v>
      </c>
      <c r="F161" s="372">
        <v>8225.6360074999993</v>
      </c>
      <c r="G161" s="372">
        <v>938.85199999999998</v>
      </c>
      <c r="H161" s="868">
        <v>2241</v>
      </c>
      <c r="I161" s="165">
        <v>27678.687007500001</v>
      </c>
      <c r="J161" s="1486">
        <v>1884.2729999999999</v>
      </c>
      <c r="K161" s="728">
        <v>29562.960007500002</v>
      </c>
      <c r="L161" s="363"/>
      <c r="M161" s="372">
        <v>6832.7370000000001</v>
      </c>
      <c r="N161" s="372">
        <v>15344.313999999998</v>
      </c>
      <c r="O161" s="372">
        <v>1340</v>
      </c>
      <c r="P161" s="868">
        <v>538.6</v>
      </c>
      <c r="Q161" s="171">
        <v>24055.650999999998</v>
      </c>
      <c r="R161" s="1486">
        <v>1597.2470000000001</v>
      </c>
      <c r="S161" s="728">
        <v>25652.897999999997</v>
      </c>
      <c r="V161" s="1189"/>
    </row>
    <row r="162" spans="1:22" s="488" customFormat="1" ht="24" customHeight="1" x14ac:dyDescent="0.35">
      <c r="A162" s="2770" t="s">
        <v>843</v>
      </c>
      <c r="B162" s="2775"/>
      <c r="C162" s="2775"/>
      <c r="D162" s="2140"/>
      <c r="E162" s="2128"/>
      <c r="F162" s="2128"/>
      <c r="G162" s="2128"/>
      <c r="H162" s="268"/>
      <c r="I162" s="164"/>
      <c r="J162" s="148"/>
      <c r="K162" s="56"/>
      <c r="L162" s="2140"/>
      <c r="M162" s="2128"/>
      <c r="N162" s="2128"/>
      <c r="O162" s="2128"/>
      <c r="P162" s="268"/>
      <c r="Q162" s="164"/>
      <c r="R162" s="148"/>
      <c r="S162" s="56"/>
    </row>
    <row r="163" spans="1:22" s="488" customFormat="1" ht="20.149999999999999" customHeight="1" x14ac:dyDescent="0.35">
      <c r="A163" s="2783" t="s">
        <v>844</v>
      </c>
      <c r="B163" s="2784"/>
      <c r="C163" s="2784"/>
      <c r="D163" s="2142"/>
      <c r="E163" s="2132"/>
      <c r="F163" s="2132"/>
      <c r="G163" s="2132"/>
      <c r="H163" s="1145"/>
      <c r="I163" s="1091"/>
      <c r="J163" s="1092"/>
      <c r="K163" s="1095"/>
      <c r="L163" s="2142"/>
      <c r="M163" s="2132"/>
      <c r="N163" s="2132"/>
      <c r="O163" s="2132"/>
      <c r="P163" s="1145"/>
      <c r="Q163" s="1091"/>
      <c r="R163" s="1092"/>
      <c r="S163" s="1095"/>
    </row>
    <row r="164" spans="1:22" s="488" customFormat="1" x14ac:dyDescent="0.35">
      <c r="A164" s="29" t="s">
        <v>288</v>
      </c>
      <c r="B164" s="6" t="s">
        <v>845</v>
      </c>
      <c r="C164" s="5" t="s">
        <v>818</v>
      </c>
      <c r="D164" s="363"/>
      <c r="E164" s="372">
        <v>18.78</v>
      </c>
      <c r="F164" s="126">
        <v>1959.413</v>
      </c>
      <c r="G164" s="868">
        <v>0</v>
      </c>
      <c r="H164" s="868">
        <v>192.3</v>
      </c>
      <c r="I164" s="165">
        <v>2170.4929999999999</v>
      </c>
      <c r="J164" s="1486">
        <v>0</v>
      </c>
      <c r="K164" s="13">
        <v>2170.4929999999999</v>
      </c>
      <c r="L164" s="363"/>
      <c r="M164" s="372">
        <v>0</v>
      </c>
      <c r="N164" s="126">
        <v>3716.6469999999999</v>
      </c>
      <c r="O164" s="372">
        <v>0</v>
      </c>
      <c r="P164" s="868">
        <v>0</v>
      </c>
      <c r="Q164" s="165">
        <v>3716.6469999999999</v>
      </c>
      <c r="R164" s="1486">
        <v>0</v>
      </c>
      <c r="S164" s="13">
        <v>3716.6469999999999</v>
      </c>
    </row>
    <row r="165" spans="1:22" s="488" customFormat="1" x14ac:dyDescent="0.35">
      <c r="A165" s="29" t="s">
        <v>288</v>
      </c>
      <c r="B165" s="6" t="s">
        <v>846</v>
      </c>
      <c r="C165" s="5" t="s">
        <v>818</v>
      </c>
      <c r="D165" s="363"/>
      <c r="E165" s="372">
        <v>1424.1546800000001</v>
      </c>
      <c r="F165" s="372">
        <v>3402.91</v>
      </c>
      <c r="G165" s="868">
        <v>0</v>
      </c>
      <c r="H165" s="868">
        <v>0</v>
      </c>
      <c r="I165" s="869">
        <v>4827.0646799999995</v>
      </c>
      <c r="J165" s="1486">
        <v>0</v>
      </c>
      <c r="K165" s="728">
        <v>4827.0646799999995</v>
      </c>
      <c r="L165" s="363"/>
      <c r="M165" s="372">
        <v>925.95899999999995</v>
      </c>
      <c r="N165" s="372">
        <v>6397.3770000000004</v>
      </c>
      <c r="O165" s="372">
        <v>0</v>
      </c>
      <c r="P165" s="868">
        <v>0</v>
      </c>
      <c r="Q165" s="869">
        <v>7323.3360000000002</v>
      </c>
      <c r="R165" s="1486">
        <v>0</v>
      </c>
      <c r="S165" s="728">
        <v>7323.3360000000002</v>
      </c>
    </row>
    <row r="166" spans="1:22" s="488" customFormat="1" ht="20.149999999999999" customHeight="1" x14ac:dyDescent="0.35">
      <c r="A166" s="2783" t="s">
        <v>847</v>
      </c>
      <c r="B166" s="2784"/>
      <c r="C166" s="2784"/>
      <c r="D166" s="2142"/>
      <c r="E166" s="2132"/>
      <c r="F166" s="2132"/>
      <c r="G166" s="2132"/>
      <c r="H166" s="1145"/>
      <c r="I166" s="1091"/>
      <c r="J166" s="1092"/>
      <c r="K166" s="1095"/>
      <c r="L166" s="2142"/>
      <c r="M166" s="2132"/>
      <c r="N166" s="2132"/>
      <c r="O166" s="2132"/>
      <c r="P166" s="1145"/>
      <c r="Q166" s="1091"/>
      <c r="R166" s="1092"/>
      <c r="S166" s="1095"/>
    </row>
    <row r="167" spans="1:22" s="488" customFormat="1" x14ac:dyDescent="0.35">
      <c r="A167" s="29" t="s">
        <v>288</v>
      </c>
      <c r="B167" s="6" t="s">
        <v>845</v>
      </c>
      <c r="C167" s="5" t="s">
        <v>818</v>
      </c>
      <c r="D167" s="363"/>
      <c r="E167" s="372">
        <v>2069.5410000000002</v>
      </c>
      <c r="F167" s="372">
        <v>5725.6910074999996</v>
      </c>
      <c r="G167" s="868">
        <v>455.85199999999998</v>
      </c>
      <c r="H167" s="868">
        <v>0</v>
      </c>
      <c r="I167" s="869">
        <v>8251.0840074999996</v>
      </c>
      <c r="J167" s="1486">
        <v>2.2130000000000001</v>
      </c>
      <c r="K167" s="728">
        <v>8253.2970074999994</v>
      </c>
      <c r="L167" s="363"/>
      <c r="M167" s="372">
        <v>2315.88</v>
      </c>
      <c r="N167" s="372">
        <v>5237.6400000000003</v>
      </c>
      <c r="O167" s="372">
        <v>718</v>
      </c>
      <c r="P167" s="868">
        <v>190.2</v>
      </c>
      <c r="Q167" s="869">
        <v>8461.7200000000012</v>
      </c>
      <c r="R167" s="1486">
        <v>1369.375</v>
      </c>
      <c r="S167" s="728">
        <v>9831.0950000000012</v>
      </c>
    </row>
    <row r="168" spans="1:22" s="488" customFormat="1" x14ac:dyDescent="0.35">
      <c r="A168" s="29" t="s">
        <v>288</v>
      </c>
      <c r="B168" s="6" t="s">
        <v>846</v>
      </c>
      <c r="C168" s="5" t="s">
        <v>818</v>
      </c>
      <c r="D168" s="363"/>
      <c r="E168" s="372">
        <v>0</v>
      </c>
      <c r="F168" s="372">
        <v>362.03499999999997</v>
      </c>
      <c r="G168" s="868">
        <v>0</v>
      </c>
      <c r="H168" s="868">
        <v>258.89999999999998</v>
      </c>
      <c r="I168" s="869">
        <v>620.93499999999995</v>
      </c>
      <c r="J168" s="1486">
        <v>0</v>
      </c>
      <c r="K168" s="728">
        <v>620.93499999999995</v>
      </c>
      <c r="L168" s="363"/>
      <c r="M168" s="372">
        <v>0</v>
      </c>
      <c r="N168" s="372">
        <v>4554.2970000000005</v>
      </c>
      <c r="O168" s="372">
        <v>310</v>
      </c>
      <c r="P168" s="868">
        <v>52.4</v>
      </c>
      <c r="Q168" s="869">
        <v>4916.6970000000001</v>
      </c>
      <c r="R168" s="1486">
        <v>227.87200000000001</v>
      </c>
      <c r="S168" s="728">
        <v>5144.5690000000004</v>
      </c>
    </row>
    <row r="169" spans="1:22" s="488" customFormat="1" ht="20.149999999999999" customHeight="1" x14ac:dyDescent="0.35">
      <c r="A169" s="2783" t="s">
        <v>848</v>
      </c>
      <c r="B169" s="2784"/>
      <c r="C169" s="2784"/>
      <c r="D169" s="2142"/>
      <c r="E169" s="2132"/>
      <c r="F169" s="2132"/>
      <c r="G169" s="2132"/>
      <c r="H169" s="1145"/>
      <c r="I169" s="1091"/>
      <c r="J169" s="1092"/>
      <c r="K169" s="1095"/>
      <c r="L169" s="2142"/>
      <c r="M169" s="2132"/>
      <c r="N169" s="2132"/>
      <c r="O169" s="2132"/>
      <c r="P169" s="1145"/>
      <c r="Q169" s="1091"/>
      <c r="R169" s="1092"/>
      <c r="S169" s="1095"/>
    </row>
    <row r="170" spans="1:22" s="488" customFormat="1" x14ac:dyDescent="0.35">
      <c r="A170" s="29" t="s">
        <v>288</v>
      </c>
      <c r="B170" s="6" t="s">
        <v>845</v>
      </c>
      <c r="C170" s="5" t="s">
        <v>818</v>
      </c>
      <c r="D170" s="363"/>
      <c r="E170" s="372">
        <v>14185.678</v>
      </c>
      <c r="F170" s="372">
        <v>0</v>
      </c>
      <c r="G170" s="868">
        <v>0</v>
      </c>
      <c r="H170" s="868">
        <v>1789</v>
      </c>
      <c r="I170" s="869">
        <v>15974.678</v>
      </c>
      <c r="J170" s="1486">
        <v>1824.1299999999999</v>
      </c>
      <c r="K170" s="728">
        <v>17798.808000000001</v>
      </c>
      <c r="L170" s="363"/>
      <c r="M170" s="372">
        <v>4516.857</v>
      </c>
      <c r="N170" s="372">
        <v>0</v>
      </c>
      <c r="O170" s="372">
        <v>0</v>
      </c>
      <c r="P170" s="868">
        <v>229.3</v>
      </c>
      <c r="Q170" s="869">
        <v>4746.1570000000002</v>
      </c>
      <c r="R170" s="1486">
        <v>0</v>
      </c>
      <c r="S170" s="728">
        <v>4746.1570000000002</v>
      </c>
    </row>
    <row r="171" spans="1:22" s="488" customFormat="1" x14ac:dyDescent="0.35">
      <c r="A171" s="29" t="s">
        <v>288</v>
      </c>
      <c r="B171" s="6" t="s">
        <v>846</v>
      </c>
      <c r="C171" s="5" t="s">
        <v>818</v>
      </c>
      <c r="D171" s="363"/>
      <c r="E171" s="372">
        <v>0</v>
      </c>
      <c r="F171" s="372">
        <v>0</v>
      </c>
      <c r="G171" s="868">
        <v>483</v>
      </c>
      <c r="H171" s="868">
        <v>0</v>
      </c>
      <c r="I171" s="869">
        <v>483</v>
      </c>
      <c r="J171" s="1486">
        <v>57.93</v>
      </c>
      <c r="K171" s="728">
        <v>540.92999999999995</v>
      </c>
      <c r="L171" s="363"/>
      <c r="M171" s="372">
        <v>0</v>
      </c>
      <c r="N171" s="372">
        <v>0</v>
      </c>
      <c r="O171" s="372">
        <v>312</v>
      </c>
      <c r="P171" s="868">
        <v>66.7</v>
      </c>
      <c r="Q171" s="869">
        <v>378.7</v>
      </c>
      <c r="R171" s="1486">
        <v>0</v>
      </c>
      <c r="S171" s="728">
        <v>378.7</v>
      </c>
    </row>
    <row r="172" spans="1:22" s="488" customFormat="1" ht="20.149999999999999" customHeight="1" x14ac:dyDescent="0.35">
      <c r="A172" s="2783" t="s">
        <v>849</v>
      </c>
      <c r="B172" s="2784"/>
      <c r="C172" s="2784"/>
      <c r="D172" s="2142"/>
      <c r="E172" s="2132"/>
      <c r="F172" s="2132"/>
      <c r="G172" s="2132"/>
      <c r="H172" s="1145"/>
      <c r="I172" s="1091"/>
      <c r="J172" s="1092"/>
      <c r="K172" s="1095"/>
      <c r="L172" s="2142"/>
      <c r="M172" s="2132"/>
      <c r="N172" s="2132"/>
      <c r="O172" s="2132"/>
      <c r="P172" s="1145"/>
      <c r="Q172" s="1091"/>
      <c r="R172" s="1092"/>
      <c r="S172" s="1095"/>
    </row>
    <row r="173" spans="1:22" s="488" customFormat="1" x14ac:dyDescent="0.35">
      <c r="A173" s="29" t="s">
        <v>288</v>
      </c>
      <c r="B173" s="6" t="s">
        <v>849</v>
      </c>
      <c r="C173" s="5" t="s">
        <v>818</v>
      </c>
      <c r="D173" s="363"/>
      <c r="E173" s="372">
        <v>17698.153679999999</v>
      </c>
      <c r="F173" s="868">
        <v>11450.0490075</v>
      </c>
      <c r="G173" s="868">
        <v>938.85199999999998</v>
      </c>
      <c r="H173" s="868">
        <v>2240.2000000000003</v>
      </c>
      <c r="I173" s="165">
        <v>32327.254687500001</v>
      </c>
      <c r="J173" s="1486">
        <v>1884.2729999999999</v>
      </c>
      <c r="K173" s="728">
        <v>34211.527687499998</v>
      </c>
      <c r="L173" s="363"/>
      <c r="M173" s="372">
        <v>7758.6959999999999</v>
      </c>
      <c r="N173" s="126">
        <v>19905.960999999999</v>
      </c>
      <c r="O173" s="372">
        <v>1340</v>
      </c>
      <c r="P173" s="868">
        <v>538.6</v>
      </c>
      <c r="Q173" s="165">
        <v>29543.256999999998</v>
      </c>
      <c r="R173" s="1486">
        <v>1597.2470000000001</v>
      </c>
      <c r="S173" s="13">
        <v>31140.503999999997</v>
      </c>
    </row>
    <row r="174" spans="1:22" s="488" customFormat="1" ht="24" customHeight="1" x14ac:dyDescent="0.35">
      <c r="A174" s="2770" t="s">
        <v>850</v>
      </c>
      <c r="B174" s="2775"/>
      <c r="C174" s="2775"/>
      <c r="D174" s="2140"/>
      <c r="E174" s="2128"/>
      <c r="F174" s="2128"/>
      <c r="G174" s="2128"/>
      <c r="H174" s="268"/>
      <c r="I174" s="164"/>
      <c r="J174" s="148"/>
      <c r="K174" s="56"/>
      <c r="L174" s="2140"/>
      <c r="M174" s="2128"/>
      <c r="N174" s="2128"/>
      <c r="O174" s="2128"/>
      <c r="P174" s="268"/>
      <c r="Q174" s="164"/>
      <c r="R174" s="148"/>
      <c r="S174" s="56"/>
    </row>
    <row r="175" spans="1:22" s="488" customFormat="1" x14ac:dyDescent="0.35">
      <c r="A175" s="29" t="s">
        <v>288</v>
      </c>
      <c r="B175" s="6" t="s">
        <v>823</v>
      </c>
      <c r="C175" s="5" t="s">
        <v>818</v>
      </c>
      <c r="D175" s="363"/>
      <c r="E175" s="372">
        <v>0</v>
      </c>
      <c r="F175" s="372">
        <v>0</v>
      </c>
      <c r="G175" s="393"/>
      <c r="H175" s="868">
        <v>0</v>
      </c>
      <c r="I175" s="869">
        <v>0</v>
      </c>
      <c r="J175" s="332"/>
      <c r="K175" s="728">
        <v>0</v>
      </c>
      <c r="L175" s="363"/>
      <c r="M175" s="372">
        <v>0</v>
      </c>
      <c r="N175" s="372">
        <v>0</v>
      </c>
      <c r="O175" s="393"/>
      <c r="P175" s="868">
        <v>0</v>
      </c>
      <c r="Q175" s="869">
        <v>0</v>
      </c>
      <c r="R175" s="332"/>
      <c r="S175" s="728">
        <v>0</v>
      </c>
    </row>
    <row r="176" spans="1:22" s="488" customFormat="1" x14ac:dyDescent="0.35">
      <c r="A176" s="29" t="s">
        <v>288</v>
      </c>
      <c r="B176" s="6" t="s">
        <v>824</v>
      </c>
      <c r="C176" s="5" t="s">
        <v>818</v>
      </c>
      <c r="D176" s="363"/>
      <c r="E176" s="393"/>
      <c r="F176" s="372">
        <v>0</v>
      </c>
      <c r="G176" s="372">
        <v>0</v>
      </c>
      <c r="H176" s="868">
        <v>0</v>
      </c>
      <c r="I176" s="877">
        <v>0</v>
      </c>
      <c r="J176" s="386"/>
      <c r="K176" s="728">
        <v>0</v>
      </c>
      <c r="L176" s="363"/>
      <c r="M176" s="393"/>
      <c r="N176" s="372">
        <v>0</v>
      </c>
      <c r="O176" s="372">
        <v>0</v>
      </c>
      <c r="P176" s="868">
        <v>0</v>
      </c>
      <c r="Q176" s="877">
        <v>0</v>
      </c>
      <c r="R176" s="386"/>
      <c r="S176" s="728">
        <v>0</v>
      </c>
    </row>
    <row r="177" spans="1:19" s="488" customFormat="1" x14ac:dyDescent="0.35">
      <c r="A177" s="747" t="s">
        <v>288</v>
      </c>
      <c r="B177" s="748" t="s">
        <v>825</v>
      </c>
      <c r="C177" s="749" t="s">
        <v>818</v>
      </c>
      <c r="D177" s="1926"/>
      <c r="E177" s="1729">
        <v>0</v>
      </c>
      <c r="F177" s="1729">
        <v>0</v>
      </c>
      <c r="G177" s="1729">
        <v>0</v>
      </c>
      <c r="H177" s="870">
        <v>0</v>
      </c>
      <c r="I177" s="878">
        <v>0</v>
      </c>
      <c r="J177" s="887"/>
      <c r="K177" s="750">
        <v>0</v>
      </c>
      <c r="L177" s="1926"/>
      <c r="M177" s="1729">
        <v>0</v>
      </c>
      <c r="N177" s="1729">
        <v>0</v>
      </c>
      <c r="O177" s="1729">
        <v>0</v>
      </c>
      <c r="P177" s="870">
        <v>0</v>
      </c>
      <c r="Q177" s="878">
        <v>0</v>
      </c>
      <c r="R177" s="887"/>
      <c r="S177" s="750">
        <v>0</v>
      </c>
    </row>
    <row r="178" spans="1:19" s="488" customFormat="1" x14ac:dyDescent="0.35">
      <c r="A178" s="751" t="s">
        <v>288</v>
      </c>
      <c r="B178" s="752" t="s">
        <v>851</v>
      </c>
      <c r="C178" s="753" t="s">
        <v>818</v>
      </c>
      <c r="D178" s="1840"/>
      <c r="E178" s="1730">
        <v>0</v>
      </c>
      <c r="F178" s="1730">
        <v>0</v>
      </c>
      <c r="G178" s="1730">
        <v>0</v>
      </c>
      <c r="H178" s="873">
        <v>0</v>
      </c>
      <c r="I178" s="879">
        <v>0</v>
      </c>
      <c r="J178" s="888"/>
      <c r="K178" s="754">
        <v>0</v>
      </c>
      <c r="L178" s="1840"/>
      <c r="M178" s="1730">
        <v>0</v>
      </c>
      <c r="N178" s="1730">
        <v>0</v>
      </c>
      <c r="O178" s="1730">
        <v>0</v>
      </c>
      <c r="P178" s="873">
        <v>0</v>
      </c>
      <c r="Q178" s="879">
        <v>0</v>
      </c>
      <c r="R178" s="888"/>
      <c r="S178" s="754">
        <v>0</v>
      </c>
    </row>
    <row r="179" spans="1:19" s="488" customFormat="1" ht="24" customHeight="1" x14ac:dyDescent="0.35">
      <c r="A179" s="2770" t="s">
        <v>829</v>
      </c>
      <c r="B179" s="2775"/>
      <c r="C179" s="2775"/>
      <c r="D179" s="2140"/>
      <c r="E179" s="2128"/>
      <c r="F179" s="2128"/>
      <c r="G179" s="2128"/>
      <c r="H179" s="268"/>
      <c r="I179" s="164"/>
      <c r="J179" s="148"/>
      <c r="K179" s="56"/>
      <c r="L179" s="2140"/>
      <c r="M179" s="2128"/>
      <c r="N179" s="2128"/>
      <c r="O179" s="2128"/>
      <c r="P179" s="268"/>
      <c r="Q179" s="164"/>
      <c r="R179" s="148"/>
      <c r="S179" s="56"/>
    </row>
    <row r="180" spans="1:19" s="488" customFormat="1" x14ac:dyDescent="0.35">
      <c r="A180" s="29" t="s">
        <v>288</v>
      </c>
      <c r="B180" s="6" t="s">
        <v>852</v>
      </c>
      <c r="C180" s="5" t="s">
        <v>818</v>
      </c>
      <c r="D180" s="363"/>
      <c r="E180" s="372">
        <v>17698.153679999999</v>
      </c>
      <c r="F180" s="126">
        <v>11450.0490075</v>
      </c>
      <c r="G180" s="868">
        <v>938.85199999999998</v>
      </c>
      <c r="H180" s="868">
        <v>2240.2000000000003</v>
      </c>
      <c r="I180" s="2133">
        <v>32327.254687500001</v>
      </c>
      <c r="J180" s="373">
        <v>1884.2729999999999</v>
      </c>
      <c r="K180" s="728">
        <v>34211.527687499998</v>
      </c>
      <c r="L180" s="363"/>
      <c r="M180" s="372">
        <v>7758.6959999999999</v>
      </c>
      <c r="N180" s="126">
        <v>19905.960999999999</v>
      </c>
      <c r="O180" s="372">
        <v>1340</v>
      </c>
      <c r="P180" s="868">
        <v>538.6</v>
      </c>
      <c r="Q180" s="2133">
        <v>29543.256999999998</v>
      </c>
      <c r="R180" s="373">
        <v>1597.2470000000001</v>
      </c>
      <c r="S180" s="13">
        <v>31140.503999999997</v>
      </c>
    </row>
    <row r="181" spans="1:19" s="488" customFormat="1" ht="27" customHeight="1" x14ac:dyDescent="0.35">
      <c r="A181" s="2773" t="s">
        <v>853</v>
      </c>
      <c r="B181" s="2774"/>
      <c r="C181" s="2774"/>
      <c r="D181" s="2141"/>
      <c r="E181" s="2129"/>
      <c r="F181" s="2129"/>
      <c r="G181" s="2129"/>
      <c r="H181" s="2130"/>
      <c r="I181" s="2131"/>
      <c r="J181" s="885"/>
      <c r="K181" s="886"/>
      <c r="L181" s="2141"/>
      <c r="M181" s="2129"/>
      <c r="N181" s="2129"/>
      <c r="O181" s="2129"/>
      <c r="P181" s="2130"/>
      <c r="Q181" s="2131"/>
      <c r="R181" s="885"/>
      <c r="S181" s="886"/>
    </row>
    <row r="182" spans="1:19" s="488" customFormat="1" ht="24" customHeight="1" x14ac:dyDescent="0.35">
      <c r="A182" s="2770" t="s">
        <v>854</v>
      </c>
      <c r="B182" s="2775"/>
      <c r="C182" s="2775"/>
      <c r="D182" s="2140"/>
      <c r="E182" s="2128"/>
      <c r="F182" s="2128"/>
      <c r="G182" s="2128"/>
      <c r="H182" s="268"/>
      <c r="I182" s="164"/>
      <c r="J182" s="148"/>
      <c r="K182" s="56"/>
      <c r="L182" s="2140"/>
      <c r="M182" s="2128"/>
      <c r="N182" s="2128"/>
      <c r="O182" s="2128"/>
      <c r="P182" s="268"/>
      <c r="Q182" s="164"/>
      <c r="R182" s="148"/>
      <c r="S182" s="56"/>
    </row>
    <row r="183" spans="1:19" s="488" customFormat="1" x14ac:dyDescent="0.35">
      <c r="A183" s="29" t="s">
        <v>290</v>
      </c>
      <c r="B183" s="6" t="s">
        <v>817</v>
      </c>
      <c r="C183" s="5" t="s">
        <v>818</v>
      </c>
      <c r="D183" s="363"/>
      <c r="E183" s="372">
        <v>2001.8</v>
      </c>
      <c r="F183" s="372">
        <v>2849.5879999999997</v>
      </c>
      <c r="G183" s="372">
        <v>854.94200000000001</v>
      </c>
      <c r="H183" s="868">
        <v>876</v>
      </c>
      <c r="I183" s="869">
        <v>6582.33</v>
      </c>
      <c r="J183" s="1486">
        <v>52</v>
      </c>
      <c r="K183" s="728">
        <v>6634.33</v>
      </c>
      <c r="L183" s="363"/>
      <c r="M183" s="372">
        <v>3917.99</v>
      </c>
      <c r="N183" s="372">
        <v>391.166</v>
      </c>
      <c r="O183" s="372">
        <v>1666</v>
      </c>
      <c r="P183" s="868">
        <v>863.7</v>
      </c>
      <c r="Q183" s="869">
        <v>6838.8559999999998</v>
      </c>
      <c r="R183" s="1486">
        <v>0</v>
      </c>
      <c r="S183" s="728">
        <v>6838.8559999999998</v>
      </c>
    </row>
    <row r="184" spans="1:19" s="488" customFormat="1" x14ac:dyDescent="0.35">
      <c r="A184" s="29" t="s">
        <v>290</v>
      </c>
      <c r="B184" s="6" t="s">
        <v>819</v>
      </c>
      <c r="C184" s="5" t="s">
        <v>818</v>
      </c>
      <c r="D184" s="363"/>
      <c r="E184" s="372">
        <v>1747.778</v>
      </c>
      <c r="F184" s="372">
        <v>4505.9750000000004</v>
      </c>
      <c r="G184" s="372">
        <v>529</v>
      </c>
      <c r="H184" s="868">
        <v>550.4</v>
      </c>
      <c r="I184" s="869">
        <v>7333.1530000000002</v>
      </c>
      <c r="J184" s="1486">
        <v>227.57</v>
      </c>
      <c r="K184" s="728">
        <v>7560.723</v>
      </c>
      <c r="L184" s="363"/>
      <c r="M184" s="372">
        <v>1868.674</v>
      </c>
      <c r="N184" s="372">
        <v>5552.3770000000004</v>
      </c>
      <c r="O184" s="372">
        <v>452</v>
      </c>
      <c r="P184" s="868">
        <v>431.81</v>
      </c>
      <c r="Q184" s="869">
        <v>8304.8610000000008</v>
      </c>
      <c r="R184" s="1486">
        <v>404.61</v>
      </c>
      <c r="S184" s="728">
        <v>8709.4710000000014</v>
      </c>
    </row>
    <row r="185" spans="1:19" s="488" customFormat="1" x14ac:dyDescent="0.35">
      <c r="A185" s="747" t="s">
        <v>290</v>
      </c>
      <c r="B185" s="748" t="s">
        <v>820</v>
      </c>
      <c r="C185" s="749" t="s">
        <v>818</v>
      </c>
      <c r="D185" s="1926"/>
      <c r="E185" s="1729">
        <v>1573.54</v>
      </c>
      <c r="F185" s="1729">
        <v>3104.3950000000004</v>
      </c>
      <c r="G185" s="1729">
        <v>672.65900000000011</v>
      </c>
      <c r="H185" s="870">
        <v>658.3</v>
      </c>
      <c r="I185" s="871">
        <v>6008.8940000000011</v>
      </c>
      <c r="J185" s="2155">
        <v>89.7</v>
      </c>
      <c r="K185" s="728">
        <v>6098.594000000001</v>
      </c>
      <c r="L185" s="1926"/>
      <c r="M185" s="1729">
        <v>2184.11</v>
      </c>
      <c r="N185" s="1729">
        <v>2638.48</v>
      </c>
      <c r="O185" s="1729">
        <v>607</v>
      </c>
      <c r="P185" s="870">
        <v>804.2</v>
      </c>
      <c r="Q185" s="871">
        <v>6233.79</v>
      </c>
      <c r="R185" s="2155">
        <v>207.6</v>
      </c>
      <c r="S185" s="750">
        <v>6441.39</v>
      </c>
    </row>
    <row r="186" spans="1:19" s="488" customFormat="1" x14ac:dyDescent="0.35">
      <c r="A186" s="751" t="s">
        <v>290</v>
      </c>
      <c r="B186" s="752" t="s">
        <v>855</v>
      </c>
      <c r="C186" s="753" t="s">
        <v>818</v>
      </c>
      <c r="D186" s="1840"/>
      <c r="E186" s="1730">
        <v>5323.1180000000004</v>
      </c>
      <c r="F186" s="1730">
        <v>10459.958000000001</v>
      </c>
      <c r="G186" s="1730">
        <v>2056.6010000000001</v>
      </c>
      <c r="H186" s="873">
        <v>2084.6999999999998</v>
      </c>
      <c r="I186" s="874">
        <v>19924.377</v>
      </c>
      <c r="J186" s="1731">
        <v>369.27</v>
      </c>
      <c r="K186" s="754">
        <v>20293.647000000001</v>
      </c>
      <c r="L186" s="1840"/>
      <c r="M186" s="1730">
        <v>7970.7739999999994</v>
      </c>
      <c r="N186" s="1730">
        <v>8582.023000000001</v>
      </c>
      <c r="O186" s="1730">
        <v>2725</v>
      </c>
      <c r="P186" s="873">
        <v>2099.71</v>
      </c>
      <c r="Q186" s="874">
        <v>21377.506999999998</v>
      </c>
      <c r="R186" s="1731">
        <v>612.21</v>
      </c>
      <c r="S186" s="754">
        <v>21989.716999999997</v>
      </c>
    </row>
    <row r="187" spans="1:19" s="488" customFormat="1" ht="24" customHeight="1" x14ac:dyDescent="0.35">
      <c r="A187" s="2770" t="s">
        <v>856</v>
      </c>
      <c r="B187" s="2775"/>
      <c r="C187" s="2775"/>
      <c r="D187" s="2140"/>
      <c r="E187" s="2128"/>
      <c r="F187" s="2128"/>
      <c r="G187" s="2128"/>
      <c r="H187" s="268"/>
      <c r="I187" s="164"/>
      <c r="J187" s="148"/>
      <c r="K187" s="56"/>
      <c r="L187" s="2140"/>
      <c r="M187" s="2128"/>
      <c r="N187" s="2128"/>
      <c r="O187" s="2128"/>
      <c r="P187" s="268"/>
      <c r="Q187" s="164"/>
      <c r="R187" s="148"/>
      <c r="S187" s="56"/>
    </row>
    <row r="188" spans="1:19" s="488" customFormat="1" ht="20.149999999999999" customHeight="1" x14ac:dyDescent="0.35">
      <c r="A188" s="2783" t="s">
        <v>857</v>
      </c>
      <c r="B188" s="2784"/>
      <c r="C188" s="2784"/>
      <c r="D188" s="2142"/>
      <c r="E188" s="2132"/>
      <c r="F188" s="2132"/>
      <c r="G188" s="2132"/>
      <c r="H188" s="1145"/>
      <c r="I188" s="1091"/>
      <c r="J188" s="1092"/>
      <c r="K188" s="1095"/>
      <c r="L188" s="2142"/>
      <c r="M188" s="2132"/>
      <c r="N188" s="2132"/>
      <c r="O188" s="2132"/>
      <c r="P188" s="1145"/>
      <c r="Q188" s="1091"/>
      <c r="R188" s="1092"/>
      <c r="S188" s="1095"/>
    </row>
    <row r="189" spans="1:19" s="488" customFormat="1" x14ac:dyDescent="0.35">
      <c r="A189" s="29" t="s">
        <v>290</v>
      </c>
      <c r="B189" s="6" t="s">
        <v>817</v>
      </c>
      <c r="C189" s="5" t="s">
        <v>818</v>
      </c>
      <c r="D189" s="363"/>
      <c r="E189" s="372">
        <v>0</v>
      </c>
      <c r="F189" s="868">
        <v>0</v>
      </c>
      <c r="G189" s="372">
        <v>0</v>
      </c>
      <c r="H189" s="868">
        <v>0</v>
      </c>
      <c r="I189" s="869">
        <v>0</v>
      </c>
      <c r="J189" s="1486">
        <v>0</v>
      </c>
      <c r="K189" s="728">
        <v>0</v>
      </c>
      <c r="L189" s="363"/>
      <c r="M189" s="372">
        <v>0</v>
      </c>
      <c r="N189" s="372">
        <v>0</v>
      </c>
      <c r="O189" s="372">
        <v>0</v>
      </c>
      <c r="P189" s="868">
        <v>0</v>
      </c>
      <c r="Q189" s="869">
        <v>0</v>
      </c>
      <c r="R189" s="1486">
        <v>0</v>
      </c>
      <c r="S189" s="728">
        <v>0</v>
      </c>
    </row>
    <row r="190" spans="1:19" s="488" customFormat="1" x14ac:dyDescent="0.35">
      <c r="A190" s="29" t="s">
        <v>290</v>
      </c>
      <c r="B190" s="6" t="s">
        <v>819</v>
      </c>
      <c r="C190" s="5" t="s">
        <v>818</v>
      </c>
      <c r="D190" s="363"/>
      <c r="E190" s="372">
        <v>0</v>
      </c>
      <c r="F190" s="868">
        <v>0</v>
      </c>
      <c r="G190" s="372">
        <v>0</v>
      </c>
      <c r="H190" s="868">
        <v>0</v>
      </c>
      <c r="I190" s="869">
        <v>0</v>
      </c>
      <c r="J190" s="1486">
        <v>0</v>
      </c>
      <c r="K190" s="728">
        <v>0</v>
      </c>
      <c r="L190" s="363"/>
      <c r="M190" s="372">
        <v>0</v>
      </c>
      <c r="N190" s="372">
        <v>0</v>
      </c>
      <c r="O190" s="372">
        <v>0</v>
      </c>
      <c r="P190" s="868">
        <v>0</v>
      </c>
      <c r="Q190" s="869">
        <v>0</v>
      </c>
      <c r="R190" s="1486">
        <v>0</v>
      </c>
      <c r="S190" s="728">
        <v>0</v>
      </c>
    </row>
    <row r="191" spans="1:19" s="488" customFormat="1" ht="20.149999999999999" customHeight="1" x14ac:dyDescent="0.35">
      <c r="A191" s="2783" t="s">
        <v>858</v>
      </c>
      <c r="B191" s="2784"/>
      <c r="C191" s="2784"/>
      <c r="D191" s="2142"/>
      <c r="E191" s="2132"/>
      <c r="F191" s="1145"/>
      <c r="G191" s="2132"/>
      <c r="H191" s="1145"/>
      <c r="I191" s="1091"/>
      <c r="J191" s="1092"/>
      <c r="K191" s="1095"/>
      <c r="L191" s="2142"/>
      <c r="M191" s="2132"/>
      <c r="N191" s="2132"/>
      <c r="O191" s="2132"/>
      <c r="P191" s="1145"/>
      <c r="Q191" s="1091"/>
      <c r="R191" s="1092"/>
      <c r="S191" s="1095"/>
    </row>
    <row r="192" spans="1:19" s="488" customFormat="1" x14ac:dyDescent="0.35">
      <c r="A192" s="29" t="s">
        <v>290</v>
      </c>
      <c r="B192" s="6" t="s">
        <v>817</v>
      </c>
      <c r="C192" s="5" t="s">
        <v>818</v>
      </c>
      <c r="D192" s="363"/>
      <c r="E192" s="372">
        <v>0</v>
      </c>
      <c r="F192" s="868">
        <v>0</v>
      </c>
      <c r="G192" s="372">
        <v>0</v>
      </c>
      <c r="H192" s="868">
        <v>0</v>
      </c>
      <c r="I192" s="869">
        <v>0</v>
      </c>
      <c r="J192" s="1486">
        <v>0</v>
      </c>
      <c r="K192" s="728">
        <v>0</v>
      </c>
      <c r="L192" s="363"/>
      <c r="M192" s="372">
        <v>0</v>
      </c>
      <c r="N192" s="372">
        <v>0</v>
      </c>
      <c r="O192" s="372">
        <v>0</v>
      </c>
      <c r="P192" s="868">
        <v>0</v>
      </c>
      <c r="Q192" s="869">
        <v>0</v>
      </c>
      <c r="R192" s="1486">
        <v>0</v>
      </c>
      <c r="S192" s="728">
        <v>0</v>
      </c>
    </row>
    <row r="193" spans="1:19" s="488" customFormat="1" x14ac:dyDescent="0.35">
      <c r="A193" s="29" t="s">
        <v>290</v>
      </c>
      <c r="B193" s="6" t="s">
        <v>819</v>
      </c>
      <c r="C193" s="5" t="s">
        <v>818</v>
      </c>
      <c r="D193" s="363"/>
      <c r="E193" s="372">
        <v>0</v>
      </c>
      <c r="F193" s="868">
        <v>0</v>
      </c>
      <c r="G193" s="372">
        <v>0</v>
      </c>
      <c r="H193" s="868">
        <v>0</v>
      </c>
      <c r="I193" s="869">
        <v>0</v>
      </c>
      <c r="J193" s="1486">
        <v>0</v>
      </c>
      <c r="K193" s="728">
        <v>0</v>
      </c>
      <c r="L193" s="363"/>
      <c r="M193" s="372">
        <v>0</v>
      </c>
      <c r="N193" s="372">
        <v>0</v>
      </c>
      <c r="O193" s="372">
        <v>0</v>
      </c>
      <c r="P193" s="868">
        <v>0</v>
      </c>
      <c r="Q193" s="869">
        <v>0</v>
      </c>
      <c r="R193" s="1486">
        <v>0</v>
      </c>
      <c r="S193" s="728">
        <v>0</v>
      </c>
    </row>
    <row r="194" spans="1:19" s="488" customFormat="1" ht="20.149999999999999" customHeight="1" x14ac:dyDescent="0.35">
      <c r="A194" s="2783" t="s">
        <v>859</v>
      </c>
      <c r="B194" s="2784"/>
      <c r="C194" s="2784"/>
      <c r="D194" s="2142"/>
      <c r="E194" s="2132"/>
      <c r="F194" s="1145"/>
      <c r="G194" s="2132"/>
      <c r="H194" s="1145"/>
      <c r="I194" s="1091"/>
      <c r="J194" s="1092"/>
      <c r="K194" s="1095"/>
      <c r="L194" s="2142"/>
      <c r="M194" s="2132"/>
      <c r="N194" s="2132"/>
      <c r="O194" s="2132"/>
      <c r="P194" s="1145"/>
      <c r="Q194" s="1091"/>
      <c r="R194" s="1092"/>
      <c r="S194" s="1095"/>
    </row>
    <row r="195" spans="1:19" s="488" customFormat="1" x14ac:dyDescent="0.35">
      <c r="A195" s="29" t="s">
        <v>290</v>
      </c>
      <c r="B195" s="6" t="s">
        <v>817</v>
      </c>
      <c r="C195" s="5" t="s">
        <v>818</v>
      </c>
      <c r="D195" s="363"/>
      <c r="E195" s="372">
        <v>1825.62</v>
      </c>
      <c r="F195" s="868">
        <v>2680.1980000000003</v>
      </c>
      <c r="G195" s="372">
        <v>854.94200000000001</v>
      </c>
      <c r="H195" s="868">
        <v>876</v>
      </c>
      <c r="I195" s="869">
        <v>6236.76</v>
      </c>
      <c r="J195" s="1486">
        <v>0</v>
      </c>
      <c r="K195" s="728">
        <v>6236.76</v>
      </c>
      <c r="L195" s="363"/>
      <c r="M195" s="372">
        <v>2088.69</v>
      </c>
      <c r="N195" s="372">
        <v>0</v>
      </c>
      <c r="O195" s="372">
        <v>1666</v>
      </c>
      <c r="P195" s="868">
        <v>863.7</v>
      </c>
      <c r="Q195" s="869">
        <v>4618.3900000000003</v>
      </c>
      <c r="R195" s="1486">
        <v>0</v>
      </c>
      <c r="S195" s="728">
        <v>4618.3900000000003</v>
      </c>
    </row>
    <row r="196" spans="1:19" s="488" customFormat="1" x14ac:dyDescent="0.35">
      <c r="A196" s="29" t="s">
        <v>290</v>
      </c>
      <c r="B196" s="6" t="s">
        <v>819</v>
      </c>
      <c r="C196" s="5" t="s">
        <v>818</v>
      </c>
      <c r="D196" s="363"/>
      <c r="E196" s="372">
        <v>0</v>
      </c>
      <c r="F196" s="868">
        <v>0</v>
      </c>
      <c r="G196" s="372">
        <v>0</v>
      </c>
      <c r="H196" s="868">
        <v>0</v>
      </c>
      <c r="I196" s="869">
        <v>0</v>
      </c>
      <c r="J196" s="1486">
        <v>0</v>
      </c>
      <c r="K196" s="728">
        <v>0</v>
      </c>
      <c r="L196" s="363"/>
      <c r="M196" s="372">
        <v>0</v>
      </c>
      <c r="N196" s="372">
        <v>0</v>
      </c>
      <c r="O196" s="372">
        <v>0</v>
      </c>
      <c r="P196" s="868">
        <v>0</v>
      </c>
      <c r="Q196" s="869">
        <v>0</v>
      </c>
      <c r="R196" s="1486">
        <v>0</v>
      </c>
      <c r="S196" s="728">
        <v>0</v>
      </c>
    </row>
    <row r="197" spans="1:19" s="488" customFormat="1" x14ac:dyDescent="0.35">
      <c r="A197" s="29" t="s">
        <v>290</v>
      </c>
      <c r="B197" s="6" t="s">
        <v>820</v>
      </c>
      <c r="C197" s="5" t="s">
        <v>818</v>
      </c>
      <c r="D197" s="363"/>
      <c r="E197" s="372">
        <v>0</v>
      </c>
      <c r="F197" s="868">
        <v>3022.585</v>
      </c>
      <c r="G197" s="372">
        <v>0</v>
      </c>
      <c r="H197" s="868">
        <v>0</v>
      </c>
      <c r="I197" s="869">
        <v>3022.585</v>
      </c>
      <c r="J197" s="1486">
        <v>0</v>
      </c>
      <c r="K197" s="728">
        <v>3022.585</v>
      </c>
      <c r="L197" s="363"/>
      <c r="M197" s="372">
        <v>0</v>
      </c>
      <c r="N197" s="372">
        <v>2638</v>
      </c>
      <c r="O197" s="372">
        <v>607</v>
      </c>
      <c r="P197" s="868">
        <v>804.2</v>
      </c>
      <c r="Q197" s="869">
        <v>4049.2</v>
      </c>
      <c r="R197" s="1486">
        <v>0</v>
      </c>
      <c r="S197" s="728">
        <v>4049.2</v>
      </c>
    </row>
    <row r="198" spans="1:19" s="488" customFormat="1" ht="20.149999999999999" customHeight="1" x14ac:dyDescent="0.35">
      <c r="A198" s="2783" t="s">
        <v>860</v>
      </c>
      <c r="B198" s="2784"/>
      <c r="C198" s="2784"/>
      <c r="D198" s="2142"/>
      <c r="E198" s="2132"/>
      <c r="F198" s="1145"/>
      <c r="G198" s="2132"/>
      <c r="H198" s="1145"/>
      <c r="I198" s="1091"/>
      <c r="J198" s="1092"/>
      <c r="K198" s="1095"/>
      <c r="L198" s="2142"/>
      <c r="M198" s="2132"/>
      <c r="N198" s="2132"/>
      <c r="O198" s="2132"/>
      <c r="P198" s="1145"/>
      <c r="Q198" s="1091"/>
      <c r="R198" s="1092"/>
      <c r="S198" s="1095"/>
    </row>
    <row r="199" spans="1:19" s="488" customFormat="1" x14ac:dyDescent="0.35">
      <c r="A199" s="29" t="s">
        <v>290</v>
      </c>
      <c r="B199" s="6" t="s">
        <v>817</v>
      </c>
      <c r="C199" s="5" t="s">
        <v>818</v>
      </c>
      <c r="D199" s="363"/>
      <c r="E199" s="372">
        <v>0</v>
      </c>
      <c r="F199" s="868">
        <v>0</v>
      </c>
      <c r="G199" s="372">
        <v>0</v>
      </c>
      <c r="H199" s="868">
        <v>0</v>
      </c>
      <c r="I199" s="869">
        <v>0</v>
      </c>
      <c r="J199" s="1486">
        <v>0</v>
      </c>
      <c r="K199" s="728">
        <v>0</v>
      </c>
      <c r="L199" s="363"/>
      <c r="M199" s="372">
        <v>0</v>
      </c>
      <c r="N199" s="372">
        <v>0</v>
      </c>
      <c r="O199" s="372">
        <v>0</v>
      </c>
      <c r="P199" s="868">
        <v>0</v>
      </c>
      <c r="Q199" s="869">
        <v>0</v>
      </c>
      <c r="R199" s="1486">
        <v>0</v>
      </c>
      <c r="S199" s="728">
        <v>0</v>
      </c>
    </row>
    <row r="200" spans="1:19" s="488" customFormat="1" x14ac:dyDescent="0.35">
      <c r="A200" s="29" t="s">
        <v>290</v>
      </c>
      <c r="B200" s="6" t="s">
        <v>819</v>
      </c>
      <c r="C200" s="5" t="s">
        <v>818</v>
      </c>
      <c r="D200" s="363"/>
      <c r="E200" s="372">
        <v>0</v>
      </c>
      <c r="F200" s="868">
        <v>0</v>
      </c>
      <c r="G200" s="372">
        <v>0</v>
      </c>
      <c r="H200" s="868">
        <v>0</v>
      </c>
      <c r="I200" s="869">
        <v>0</v>
      </c>
      <c r="J200" s="1486">
        <v>0</v>
      </c>
      <c r="K200" s="728">
        <v>0</v>
      </c>
      <c r="L200" s="363"/>
      <c r="M200" s="372">
        <v>1868.674</v>
      </c>
      <c r="N200" s="372">
        <v>0</v>
      </c>
      <c r="O200" s="372">
        <v>0</v>
      </c>
      <c r="P200" s="868">
        <v>0</v>
      </c>
      <c r="Q200" s="869">
        <v>1868.674</v>
      </c>
      <c r="R200" s="1486">
        <v>0</v>
      </c>
      <c r="S200" s="728">
        <v>1868.674</v>
      </c>
    </row>
    <row r="201" spans="1:19" s="488" customFormat="1" ht="24" customHeight="1" x14ac:dyDescent="0.35">
      <c r="A201" s="2770" t="s">
        <v>861</v>
      </c>
      <c r="B201" s="2775"/>
      <c r="C201" s="2775"/>
      <c r="D201" s="2140"/>
      <c r="E201" s="2128"/>
      <c r="F201" s="268"/>
      <c r="G201" s="2128"/>
      <c r="H201" s="268"/>
      <c r="I201" s="164"/>
      <c r="J201" s="148"/>
      <c r="K201" s="56"/>
      <c r="L201" s="2140"/>
      <c r="M201" s="2128"/>
      <c r="N201" s="2128"/>
      <c r="O201" s="2128"/>
      <c r="P201" s="268"/>
      <c r="Q201" s="164"/>
      <c r="R201" s="148"/>
      <c r="S201" s="56"/>
    </row>
    <row r="202" spans="1:19" s="488" customFormat="1" ht="20.149999999999999" customHeight="1" x14ac:dyDescent="0.35">
      <c r="A202" s="2783" t="s">
        <v>862</v>
      </c>
      <c r="B202" s="2784"/>
      <c r="C202" s="2784"/>
      <c r="D202" s="2142"/>
      <c r="E202" s="2132"/>
      <c r="F202" s="1145"/>
      <c r="G202" s="2132"/>
      <c r="H202" s="1145"/>
      <c r="I202" s="1091"/>
      <c r="J202" s="1092"/>
      <c r="K202" s="1095"/>
      <c r="L202" s="2142"/>
      <c r="M202" s="2132"/>
      <c r="N202" s="2132"/>
      <c r="O202" s="2132"/>
      <c r="P202" s="1145"/>
      <c r="Q202" s="1091"/>
      <c r="R202" s="1092"/>
      <c r="S202" s="1095"/>
    </row>
    <row r="203" spans="1:19" s="488" customFormat="1" x14ac:dyDescent="0.35">
      <c r="A203" s="29" t="s">
        <v>290</v>
      </c>
      <c r="B203" s="6" t="s">
        <v>817</v>
      </c>
      <c r="C203" s="5" t="s">
        <v>818</v>
      </c>
      <c r="D203" s="363"/>
      <c r="E203" s="372">
        <v>0</v>
      </c>
      <c r="F203" s="868">
        <v>0</v>
      </c>
      <c r="G203" s="372">
        <v>0</v>
      </c>
      <c r="H203" s="868">
        <v>0</v>
      </c>
      <c r="I203" s="869">
        <v>0</v>
      </c>
      <c r="J203" s="1486">
        <v>0</v>
      </c>
      <c r="K203" s="728">
        <v>0</v>
      </c>
      <c r="L203" s="363"/>
      <c r="M203" s="372">
        <v>0</v>
      </c>
      <c r="N203" s="372">
        <v>0</v>
      </c>
      <c r="O203" s="372">
        <v>0</v>
      </c>
      <c r="P203" s="868">
        <v>0</v>
      </c>
      <c r="Q203" s="869">
        <v>0</v>
      </c>
      <c r="R203" s="1486">
        <v>0</v>
      </c>
      <c r="S203" s="728">
        <v>0</v>
      </c>
    </row>
    <row r="204" spans="1:19" s="488" customFormat="1" x14ac:dyDescent="0.35">
      <c r="A204" s="29" t="s">
        <v>290</v>
      </c>
      <c r="B204" s="6" t="s">
        <v>819</v>
      </c>
      <c r="C204" s="5" t="s">
        <v>818</v>
      </c>
      <c r="D204" s="363"/>
      <c r="E204" s="372">
        <v>0</v>
      </c>
      <c r="F204" s="868">
        <v>0</v>
      </c>
      <c r="G204" s="372">
        <v>0</v>
      </c>
      <c r="H204" s="868">
        <v>364.3</v>
      </c>
      <c r="I204" s="869">
        <v>364.3</v>
      </c>
      <c r="J204" s="1486">
        <v>0</v>
      </c>
      <c r="K204" s="728">
        <v>364.3</v>
      </c>
      <c r="L204" s="363"/>
      <c r="M204" s="372">
        <v>0</v>
      </c>
      <c r="N204" s="372">
        <v>0</v>
      </c>
      <c r="O204" s="372">
        <v>0</v>
      </c>
      <c r="P204" s="868">
        <v>299.81</v>
      </c>
      <c r="Q204" s="869">
        <v>299.81</v>
      </c>
      <c r="R204" s="1486">
        <v>231.06200000000001</v>
      </c>
      <c r="S204" s="728">
        <v>530.87200000000007</v>
      </c>
    </row>
    <row r="205" spans="1:19" s="488" customFormat="1" ht="20.149999999999999" customHeight="1" x14ac:dyDescent="0.35">
      <c r="A205" s="2783" t="s">
        <v>863</v>
      </c>
      <c r="B205" s="2784"/>
      <c r="C205" s="2784"/>
      <c r="D205" s="2142"/>
      <c r="E205" s="2132"/>
      <c r="F205" s="1145"/>
      <c r="G205" s="2132"/>
      <c r="H205" s="1145"/>
      <c r="I205" s="1091"/>
      <c r="J205" s="1092"/>
      <c r="K205" s="1095"/>
      <c r="L205" s="2142"/>
      <c r="M205" s="2132"/>
      <c r="N205" s="2132"/>
      <c r="O205" s="2132"/>
      <c r="P205" s="1145"/>
      <c r="Q205" s="1091"/>
      <c r="R205" s="1092"/>
      <c r="S205" s="1095"/>
    </row>
    <row r="206" spans="1:19" s="488" customFormat="1" x14ac:dyDescent="0.35">
      <c r="A206" s="29" t="s">
        <v>290</v>
      </c>
      <c r="B206" s="6" t="s">
        <v>817</v>
      </c>
      <c r="C206" s="5" t="s">
        <v>818</v>
      </c>
      <c r="D206" s="363"/>
      <c r="E206" s="372">
        <v>0</v>
      </c>
      <c r="F206" s="868">
        <v>0</v>
      </c>
      <c r="G206" s="372">
        <v>0</v>
      </c>
      <c r="H206" s="868">
        <v>0</v>
      </c>
      <c r="I206" s="869">
        <v>0</v>
      </c>
      <c r="J206" s="1486">
        <v>0</v>
      </c>
      <c r="K206" s="728">
        <v>0</v>
      </c>
      <c r="L206" s="363"/>
      <c r="M206" s="372">
        <v>0</v>
      </c>
      <c r="N206" s="372">
        <v>0</v>
      </c>
      <c r="O206" s="372">
        <v>0</v>
      </c>
      <c r="P206" s="868">
        <v>0</v>
      </c>
      <c r="Q206" s="869">
        <v>0</v>
      </c>
      <c r="R206" s="1486">
        <v>0</v>
      </c>
      <c r="S206" s="728">
        <v>0</v>
      </c>
    </row>
    <row r="207" spans="1:19" s="488" customFormat="1" x14ac:dyDescent="0.35">
      <c r="A207" s="29" t="s">
        <v>290</v>
      </c>
      <c r="B207" s="6" t="s">
        <v>819</v>
      </c>
      <c r="C207" s="5" t="s">
        <v>818</v>
      </c>
      <c r="D207" s="363"/>
      <c r="E207" s="372">
        <v>0</v>
      </c>
      <c r="F207" s="868">
        <v>0</v>
      </c>
      <c r="G207" s="372">
        <v>0</v>
      </c>
      <c r="H207" s="868">
        <v>0</v>
      </c>
      <c r="I207" s="869">
        <v>0</v>
      </c>
      <c r="J207" s="1486">
        <v>0</v>
      </c>
      <c r="K207" s="728">
        <v>0</v>
      </c>
      <c r="L207" s="363"/>
      <c r="M207" s="372">
        <v>0</v>
      </c>
      <c r="N207" s="372">
        <v>0</v>
      </c>
      <c r="O207" s="372">
        <v>0</v>
      </c>
      <c r="P207" s="868">
        <v>0</v>
      </c>
      <c r="Q207" s="869">
        <v>0</v>
      </c>
      <c r="R207" s="1486">
        <v>0</v>
      </c>
      <c r="S207" s="728">
        <v>0</v>
      </c>
    </row>
    <row r="208" spans="1:19" s="488" customFormat="1" ht="20.149999999999999" customHeight="1" x14ac:dyDescent="0.35">
      <c r="A208" s="2783" t="s">
        <v>864</v>
      </c>
      <c r="B208" s="2784"/>
      <c r="C208" s="2784"/>
      <c r="D208" s="2142"/>
      <c r="E208" s="2132"/>
      <c r="F208" s="1145"/>
      <c r="G208" s="2132"/>
      <c r="H208" s="1145"/>
      <c r="I208" s="1091"/>
      <c r="J208" s="1092"/>
      <c r="K208" s="1095"/>
      <c r="L208" s="2142"/>
      <c r="M208" s="2132"/>
      <c r="N208" s="2132"/>
      <c r="O208" s="2132"/>
      <c r="P208" s="1145"/>
      <c r="Q208" s="1091"/>
      <c r="R208" s="1092"/>
      <c r="S208" s="1095"/>
    </row>
    <row r="209" spans="1:19" s="488" customFormat="1" x14ac:dyDescent="0.35">
      <c r="A209" s="29" t="s">
        <v>290</v>
      </c>
      <c r="B209" s="6" t="s">
        <v>817</v>
      </c>
      <c r="C209" s="5" t="s">
        <v>818</v>
      </c>
      <c r="D209" s="363"/>
      <c r="E209" s="372">
        <v>1749.701</v>
      </c>
      <c r="F209" s="868">
        <v>169</v>
      </c>
      <c r="G209" s="372">
        <v>0</v>
      </c>
      <c r="H209" s="868">
        <v>0</v>
      </c>
      <c r="I209" s="869">
        <v>1825.62</v>
      </c>
      <c r="J209" s="1486">
        <v>52</v>
      </c>
      <c r="K209" s="728">
        <f>I209+J209</f>
        <v>1877.62</v>
      </c>
      <c r="L209" s="363"/>
      <c r="M209" s="372">
        <v>1829.3</v>
      </c>
      <c r="N209" s="372">
        <v>391.166</v>
      </c>
      <c r="O209" s="372">
        <v>0</v>
      </c>
      <c r="P209" s="868">
        <v>0</v>
      </c>
      <c r="Q209" s="869">
        <v>2220.4659999999999</v>
      </c>
      <c r="R209" s="1486">
        <v>0</v>
      </c>
      <c r="S209" s="728">
        <v>2220.4659999999999</v>
      </c>
    </row>
    <row r="210" spans="1:19" s="488" customFormat="1" x14ac:dyDescent="0.35">
      <c r="A210" s="29" t="s">
        <v>290</v>
      </c>
      <c r="B210" s="6" t="s">
        <v>819</v>
      </c>
      <c r="C210" s="5" t="s">
        <v>818</v>
      </c>
      <c r="D210" s="363"/>
      <c r="E210" s="372">
        <v>0</v>
      </c>
      <c r="F210" s="868">
        <v>0</v>
      </c>
      <c r="G210" s="372">
        <v>529</v>
      </c>
      <c r="H210" s="868">
        <v>186.1</v>
      </c>
      <c r="I210" s="869">
        <v>884.49</v>
      </c>
      <c r="J210" s="1486">
        <v>227.57</v>
      </c>
      <c r="K210" s="728">
        <v>1112.06</v>
      </c>
      <c r="L210" s="363"/>
      <c r="M210" s="372">
        <v>0</v>
      </c>
      <c r="N210" s="372">
        <v>5552.3770000000004</v>
      </c>
      <c r="O210" s="372">
        <v>452</v>
      </c>
      <c r="P210" s="868">
        <v>0</v>
      </c>
      <c r="Q210" s="869">
        <v>6004.3770000000004</v>
      </c>
      <c r="R210" s="1486">
        <v>173.55099999999999</v>
      </c>
      <c r="S210" s="728">
        <v>6177.9280000000008</v>
      </c>
    </row>
    <row r="211" spans="1:19" s="488" customFormat="1" x14ac:dyDescent="0.35">
      <c r="A211" s="29" t="s">
        <v>290</v>
      </c>
      <c r="B211" s="6" t="s">
        <v>820</v>
      </c>
      <c r="C211" s="5" t="s">
        <v>818</v>
      </c>
      <c r="D211" s="363"/>
      <c r="E211" s="372">
        <v>1573.54</v>
      </c>
      <c r="F211" s="868">
        <v>81.81</v>
      </c>
      <c r="G211" s="141">
        <v>673</v>
      </c>
      <c r="H211" s="276">
        <v>658.3</v>
      </c>
      <c r="I211" s="869">
        <v>2986.6499999999996</v>
      </c>
      <c r="J211" s="1486">
        <v>89.7</v>
      </c>
      <c r="K211" s="728">
        <f>J211+I211</f>
        <v>3076.3499999999995</v>
      </c>
      <c r="L211" s="363"/>
      <c r="M211" s="372">
        <v>2184.11</v>
      </c>
      <c r="N211" s="372">
        <v>0</v>
      </c>
      <c r="O211" s="372">
        <v>0</v>
      </c>
      <c r="P211" s="868">
        <v>0</v>
      </c>
      <c r="Q211" s="869">
        <v>2184.11</v>
      </c>
      <c r="R211" s="1486">
        <v>207.6</v>
      </c>
      <c r="S211" s="728">
        <v>2391.71</v>
      </c>
    </row>
    <row r="212" spans="1:19" s="488" customFormat="1" ht="20.149999999999999" customHeight="1" x14ac:dyDescent="0.35">
      <c r="A212" s="2783" t="s">
        <v>865</v>
      </c>
      <c r="B212" s="2784"/>
      <c r="C212" s="2784"/>
      <c r="D212" s="2142"/>
      <c r="E212" s="2132"/>
      <c r="F212" s="1145"/>
      <c r="G212" s="2132"/>
      <c r="H212" s="1145"/>
      <c r="I212" s="1091"/>
      <c r="J212" s="1092"/>
      <c r="K212" s="1095"/>
      <c r="L212" s="2142"/>
      <c r="M212" s="2132"/>
      <c r="N212" s="2132"/>
      <c r="O212" s="2132"/>
      <c r="P212" s="1145"/>
      <c r="Q212" s="1091"/>
      <c r="R212" s="1092"/>
      <c r="S212" s="1095"/>
    </row>
    <row r="213" spans="1:19" s="488" customFormat="1" x14ac:dyDescent="0.35">
      <c r="A213" s="29" t="s">
        <v>290</v>
      </c>
      <c r="B213" s="6" t="s">
        <v>817</v>
      </c>
      <c r="C213" s="5" t="s">
        <v>818</v>
      </c>
      <c r="D213" s="363"/>
      <c r="E213" s="372">
        <v>0</v>
      </c>
      <c r="F213" s="868">
        <v>0</v>
      </c>
      <c r="G213" s="372">
        <v>0</v>
      </c>
      <c r="H213" s="868">
        <v>0</v>
      </c>
      <c r="I213" s="869">
        <v>0</v>
      </c>
      <c r="J213" s="1486">
        <v>0</v>
      </c>
      <c r="K213" s="728">
        <v>0</v>
      </c>
      <c r="L213" s="363"/>
      <c r="M213" s="372">
        <v>0</v>
      </c>
      <c r="N213" s="372">
        <v>0</v>
      </c>
      <c r="O213" s="372">
        <v>0</v>
      </c>
      <c r="P213" s="868">
        <v>0</v>
      </c>
      <c r="Q213" s="869">
        <v>0</v>
      </c>
      <c r="R213" s="1486">
        <v>0</v>
      </c>
      <c r="S213" s="728">
        <v>0</v>
      </c>
    </row>
    <row r="214" spans="1:19" s="488" customFormat="1" x14ac:dyDescent="0.35">
      <c r="A214" s="29" t="s">
        <v>290</v>
      </c>
      <c r="B214" s="6" t="s">
        <v>819</v>
      </c>
      <c r="C214" s="5" t="s">
        <v>818</v>
      </c>
      <c r="D214" s="363"/>
      <c r="E214" s="372">
        <v>1747.778</v>
      </c>
      <c r="F214" s="868">
        <v>4505.9750000000004</v>
      </c>
      <c r="G214" s="372">
        <v>0</v>
      </c>
      <c r="H214" s="868">
        <v>0</v>
      </c>
      <c r="I214" s="869">
        <v>6253.7530000000006</v>
      </c>
      <c r="J214" s="1486">
        <v>0</v>
      </c>
      <c r="K214" s="728">
        <v>6253.7530000000006</v>
      </c>
      <c r="L214" s="363"/>
      <c r="M214" s="372">
        <v>0</v>
      </c>
      <c r="N214" s="372">
        <v>0</v>
      </c>
      <c r="O214" s="372">
        <v>0</v>
      </c>
      <c r="P214" s="868">
        <v>132</v>
      </c>
      <c r="Q214" s="869">
        <v>132</v>
      </c>
      <c r="R214" s="1486">
        <v>0</v>
      </c>
      <c r="S214" s="728">
        <v>132</v>
      </c>
    </row>
    <row r="215" spans="1:19" s="488" customFormat="1" ht="24" customHeight="1" x14ac:dyDescent="0.35">
      <c r="A215" s="2770" t="s">
        <v>866</v>
      </c>
      <c r="B215" s="2775"/>
      <c r="C215" s="2775"/>
      <c r="D215" s="2140"/>
      <c r="E215" s="2128"/>
      <c r="F215" s="268"/>
      <c r="G215" s="2128"/>
      <c r="H215" s="268"/>
      <c r="I215" s="164"/>
      <c r="J215" s="148"/>
      <c r="K215" s="56"/>
      <c r="L215" s="2140"/>
      <c r="M215" s="2128"/>
      <c r="N215" s="2128"/>
      <c r="O215" s="2128"/>
      <c r="P215" s="268"/>
      <c r="Q215" s="164"/>
      <c r="R215" s="148"/>
      <c r="S215" s="56"/>
    </row>
    <row r="216" spans="1:19" s="488" customFormat="1" ht="20" customHeight="1" x14ac:dyDescent="0.35">
      <c r="A216" s="2783" t="s">
        <v>867</v>
      </c>
      <c r="B216" s="2784"/>
      <c r="C216" s="2784"/>
      <c r="D216" s="2142"/>
      <c r="E216" s="2132"/>
      <c r="F216" s="1145"/>
      <c r="G216" s="2132"/>
      <c r="H216" s="1145"/>
      <c r="I216" s="1091"/>
      <c r="J216" s="1092"/>
      <c r="K216" s="1095"/>
      <c r="L216" s="2142"/>
      <c r="M216" s="2132"/>
      <c r="N216" s="2132"/>
      <c r="O216" s="2132"/>
      <c r="P216" s="1145"/>
      <c r="Q216" s="1091"/>
      <c r="R216" s="1092"/>
      <c r="S216" s="1095"/>
    </row>
    <row r="217" spans="1:19" s="488" customFormat="1" x14ac:dyDescent="0.35">
      <c r="A217" s="29" t="s">
        <v>290</v>
      </c>
      <c r="B217" s="6" t="s">
        <v>845</v>
      </c>
      <c r="C217" s="5" t="s">
        <v>818</v>
      </c>
      <c r="D217" s="363"/>
      <c r="E217" s="372">
        <v>0</v>
      </c>
      <c r="F217" s="868">
        <f>F203+F189</f>
        <v>0</v>
      </c>
      <c r="G217" s="868">
        <v>0</v>
      </c>
      <c r="H217" s="868">
        <v>0</v>
      </c>
      <c r="I217" s="869">
        <v>0</v>
      </c>
      <c r="J217" s="1486">
        <v>0</v>
      </c>
      <c r="K217" s="728">
        <v>0</v>
      </c>
      <c r="L217" s="363"/>
      <c r="M217" s="372">
        <v>0</v>
      </c>
      <c r="N217" s="372">
        <v>0</v>
      </c>
      <c r="O217" s="372">
        <v>0</v>
      </c>
      <c r="P217" s="868">
        <v>0</v>
      </c>
      <c r="Q217" s="869">
        <v>0</v>
      </c>
      <c r="R217" s="1486">
        <v>0</v>
      </c>
      <c r="S217" s="728">
        <v>0</v>
      </c>
    </row>
    <row r="218" spans="1:19" s="488" customFormat="1" x14ac:dyDescent="0.35">
      <c r="A218" s="29" t="s">
        <v>290</v>
      </c>
      <c r="B218" s="6" t="s">
        <v>846</v>
      </c>
      <c r="C218" s="5" t="s">
        <v>818</v>
      </c>
      <c r="D218" s="363"/>
      <c r="E218" s="372">
        <v>0</v>
      </c>
      <c r="F218" s="868">
        <f>F204+F190</f>
        <v>0</v>
      </c>
      <c r="G218" s="868">
        <v>0</v>
      </c>
      <c r="H218" s="868">
        <v>364.3</v>
      </c>
      <c r="I218" s="869">
        <v>364.3</v>
      </c>
      <c r="J218" s="1486">
        <v>0</v>
      </c>
      <c r="K218" s="728">
        <v>364.3</v>
      </c>
      <c r="L218" s="363"/>
      <c r="M218" s="372">
        <v>0</v>
      </c>
      <c r="N218" s="372">
        <v>0</v>
      </c>
      <c r="O218" s="372">
        <v>0</v>
      </c>
      <c r="P218" s="868">
        <v>299.81</v>
      </c>
      <c r="Q218" s="869">
        <v>299.81</v>
      </c>
      <c r="R218" s="1486">
        <v>231.06200000000001</v>
      </c>
      <c r="S218" s="728">
        <v>530.87200000000007</v>
      </c>
    </row>
    <row r="219" spans="1:19" s="488" customFormat="1" ht="20.149999999999999" customHeight="1" x14ac:dyDescent="0.35">
      <c r="A219" s="2783" t="s">
        <v>868</v>
      </c>
      <c r="B219" s="2784"/>
      <c r="C219" s="2784"/>
      <c r="D219" s="2142"/>
      <c r="E219" s="2132"/>
      <c r="F219" s="1145"/>
      <c r="G219" s="2132"/>
      <c r="H219" s="1145"/>
      <c r="I219" s="1091"/>
      <c r="J219" s="1092"/>
      <c r="K219" s="1095"/>
      <c r="L219" s="2142"/>
      <c r="M219" s="2132"/>
      <c r="N219" s="2132"/>
      <c r="O219" s="2132"/>
      <c r="P219" s="1145"/>
      <c r="Q219" s="1091"/>
      <c r="R219" s="1092"/>
      <c r="S219" s="1095"/>
    </row>
    <row r="220" spans="1:19" s="488" customFormat="1" x14ac:dyDescent="0.35">
      <c r="A220" s="29" t="s">
        <v>290</v>
      </c>
      <c r="B220" s="6" t="s">
        <v>845</v>
      </c>
      <c r="C220" s="5" t="s">
        <v>818</v>
      </c>
      <c r="D220" s="363"/>
      <c r="E220" s="372">
        <v>0</v>
      </c>
      <c r="F220" s="868">
        <f>F206+F192</f>
        <v>0</v>
      </c>
      <c r="G220" s="868">
        <v>0</v>
      </c>
      <c r="H220" s="868">
        <v>0</v>
      </c>
      <c r="I220" s="869">
        <v>0</v>
      </c>
      <c r="J220" s="1486">
        <v>0</v>
      </c>
      <c r="K220" s="728">
        <v>0</v>
      </c>
      <c r="L220" s="363"/>
      <c r="M220" s="372">
        <v>0</v>
      </c>
      <c r="N220" s="372">
        <v>0</v>
      </c>
      <c r="O220" s="372">
        <v>0</v>
      </c>
      <c r="P220" s="868">
        <v>0</v>
      </c>
      <c r="Q220" s="869">
        <v>0</v>
      </c>
      <c r="R220" s="1486">
        <v>0</v>
      </c>
      <c r="S220" s="728">
        <v>0</v>
      </c>
    </row>
    <row r="221" spans="1:19" s="488" customFormat="1" x14ac:dyDescent="0.35">
      <c r="A221" s="29" t="s">
        <v>290</v>
      </c>
      <c r="B221" s="6" t="s">
        <v>846</v>
      </c>
      <c r="C221" s="5" t="s">
        <v>818</v>
      </c>
      <c r="D221" s="363"/>
      <c r="E221" s="372">
        <v>0</v>
      </c>
      <c r="F221" s="868">
        <f>F207+F193</f>
        <v>0</v>
      </c>
      <c r="G221" s="868">
        <v>0</v>
      </c>
      <c r="H221" s="868">
        <v>0</v>
      </c>
      <c r="I221" s="869">
        <v>0</v>
      </c>
      <c r="J221" s="1486">
        <v>0</v>
      </c>
      <c r="K221" s="728">
        <v>0</v>
      </c>
      <c r="L221" s="363"/>
      <c r="M221" s="372">
        <v>0</v>
      </c>
      <c r="N221" s="372">
        <v>0</v>
      </c>
      <c r="O221" s="372">
        <v>0</v>
      </c>
      <c r="P221" s="868">
        <v>0</v>
      </c>
      <c r="Q221" s="869">
        <v>0</v>
      </c>
      <c r="R221" s="1486">
        <v>0</v>
      </c>
      <c r="S221" s="728">
        <v>0</v>
      </c>
    </row>
    <row r="222" spans="1:19" s="488" customFormat="1" ht="20.149999999999999" customHeight="1" x14ac:dyDescent="0.35">
      <c r="A222" s="2783" t="s">
        <v>869</v>
      </c>
      <c r="B222" s="2784"/>
      <c r="C222" s="2784"/>
      <c r="D222" s="2142"/>
      <c r="E222" s="2132"/>
      <c r="F222" s="1145"/>
      <c r="G222" s="2132"/>
      <c r="H222" s="1145"/>
      <c r="I222" s="1091"/>
      <c r="J222" s="1092"/>
      <c r="K222" s="1095"/>
      <c r="L222" s="2142"/>
      <c r="M222" s="2132"/>
      <c r="N222" s="2132"/>
      <c r="O222" s="2132"/>
      <c r="P222" s="1145"/>
      <c r="Q222" s="1091"/>
      <c r="R222" s="1092"/>
      <c r="S222" s="1095"/>
    </row>
    <row r="223" spans="1:19" s="488" customFormat="1" x14ac:dyDescent="0.35">
      <c r="A223" s="29" t="s">
        <v>290</v>
      </c>
      <c r="B223" s="6" t="s">
        <v>845</v>
      </c>
      <c r="C223" s="5" t="s">
        <v>818</v>
      </c>
      <c r="D223" s="363"/>
      <c r="E223" s="372">
        <v>3651.24</v>
      </c>
      <c r="F223" s="868">
        <f>F209+F195</f>
        <v>2849.1980000000003</v>
      </c>
      <c r="G223" s="868">
        <v>854.94200000000001</v>
      </c>
      <c r="H223" s="868">
        <v>876</v>
      </c>
      <c r="I223" s="869">
        <v>8062.38</v>
      </c>
      <c r="J223" s="1486">
        <v>52</v>
      </c>
      <c r="K223" s="728">
        <v>8152.08</v>
      </c>
      <c r="L223" s="363"/>
      <c r="M223" s="372">
        <v>3917.99</v>
      </c>
      <c r="N223" s="372">
        <v>391.166</v>
      </c>
      <c r="O223" s="372">
        <v>1666</v>
      </c>
      <c r="P223" s="868">
        <v>863.7</v>
      </c>
      <c r="Q223" s="869">
        <v>6838.8559999999998</v>
      </c>
      <c r="R223" s="1486">
        <v>0</v>
      </c>
      <c r="S223" s="728">
        <v>6838.8559999999998</v>
      </c>
    </row>
    <row r="224" spans="1:19" s="488" customFormat="1" x14ac:dyDescent="0.35">
      <c r="A224" s="29" t="s">
        <v>290</v>
      </c>
      <c r="B224" s="6" t="s">
        <v>846</v>
      </c>
      <c r="C224" s="5" t="s">
        <v>818</v>
      </c>
      <c r="D224" s="363"/>
      <c r="E224" s="372">
        <v>0</v>
      </c>
      <c r="F224" s="868">
        <f t="shared" ref="F224" si="13">F210+F196</f>
        <v>0</v>
      </c>
      <c r="G224" s="868">
        <v>529</v>
      </c>
      <c r="H224" s="276">
        <v>186.1</v>
      </c>
      <c r="I224" s="869">
        <f>G224+H224</f>
        <v>715.1</v>
      </c>
      <c r="J224" s="1486">
        <v>227.57</v>
      </c>
      <c r="K224" s="728">
        <v>1112.06</v>
      </c>
      <c r="L224" s="363"/>
      <c r="M224" s="372">
        <v>0</v>
      </c>
      <c r="N224" s="372">
        <v>5552.3770000000004</v>
      </c>
      <c r="O224" s="372">
        <v>452</v>
      </c>
      <c r="P224" s="868">
        <v>0</v>
      </c>
      <c r="Q224" s="869">
        <v>6004.3770000000004</v>
      </c>
      <c r="R224" s="1486">
        <v>173.55099999999999</v>
      </c>
      <c r="S224" s="728">
        <v>6177.9280000000008</v>
      </c>
    </row>
    <row r="225" spans="1:19" s="488" customFormat="1" x14ac:dyDescent="0.35">
      <c r="A225" s="29" t="s">
        <v>290</v>
      </c>
      <c r="B225" s="6" t="s">
        <v>820</v>
      </c>
      <c r="C225" s="5" t="s">
        <v>818</v>
      </c>
      <c r="D225" s="363"/>
      <c r="E225" s="372">
        <v>1573.54</v>
      </c>
      <c r="F225" s="868">
        <f>F211+F197</f>
        <v>3104.395</v>
      </c>
      <c r="G225" s="276">
        <v>673</v>
      </c>
      <c r="H225" s="276">
        <v>658.3</v>
      </c>
      <c r="I225" s="869">
        <v>6009.2349999999997</v>
      </c>
      <c r="J225" s="1486">
        <v>89.7</v>
      </c>
      <c r="K225" s="728">
        <v>6061.2349999999997</v>
      </c>
      <c r="L225" s="363"/>
      <c r="M225" s="372">
        <v>2184.11</v>
      </c>
      <c r="N225" s="372">
        <v>2638</v>
      </c>
      <c r="O225" s="372">
        <v>607</v>
      </c>
      <c r="P225" s="868">
        <v>804</v>
      </c>
      <c r="Q225" s="869">
        <v>6233.1100000000006</v>
      </c>
      <c r="R225" s="1486">
        <v>207.6</v>
      </c>
      <c r="S225" s="728">
        <v>6440.7100000000009</v>
      </c>
    </row>
    <row r="226" spans="1:19" s="488" customFormat="1" ht="20.149999999999999" customHeight="1" x14ac:dyDescent="0.35">
      <c r="A226" s="2783" t="s">
        <v>870</v>
      </c>
      <c r="B226" s="2784"/>
      <c r="C226" s="2784"/>
      <c r="D226" s="2142"/>
      <c r="E226" s="2132"/>
      <c r="F226" s="1145"/>
      <c r="G226" s="2132"/>
      <c r="H226" s="1145"/>
      <c r="I226" s="1091"/>
      <c r="J226" s="1092"/>
      <c r="K226" s="1095"/>
      <c r="L226" s="2142"/>
      <c r="M226" s="2132"/>
      <c r="N226" s="2132"/>
      <c r="O226" s="2132"/>
      <c r="P226" s="1145"/>
      <c r="Q226" s="1091"/>
      <c r="R226" s="1092"/>
      <c r="S226" s="1095"/>
    </row>
    <row r="227" spans="1:19" s="488" customFormat="1" x14ac:dyDescent="0.35">
      <c r="A227" s="29" t="s">
        <v>290</v>
      </c>
      <c r="B227" s="6" t="s">
        <v>845</v>
      </c>
      <c r="C227" s="5" t="s">
        <v>818</v>
      </c>
      <c r="D227" s="363"/>
      <c r="E227" s="372">
        <v>0</v>
      </c>
      <c r="F227" s="868">
        <f>F213+F199</f>
        <v>0</v>
      </c>
      <c r="G227" s="868">
        <v>0</v>
      </c>
      <c r="H227" s="868">
        <v>0</v>
      </c>
      <c r="I227" s="869">
        <v>0</v>
      </c>
      <c r="J227" s="1486">
        <v>0</v>
      </c>
      <c r="K227" s="728">
        <v>0</v>
      </c>
      <c r="L227" s="363"/>
      <c r="M227" s="372">
        <v>0</v>
      </c>
      <c r="N227" s="372">
        <v>0</v>
      </c>
      <c r="O227" s="372">
        <v>0</v>
      </c>
      <c r="P227" s="868">
        <v>0</v>
      </c>
      <c r="Q227" s="869">
        <v>0</v>
      </c>
      <c r="R227" s="1486">
        <v>0</v>
      </c>
      <c r="S227" s="728">
        <v>0</v>
      </c>
    </row>
    <row r="228" spans="1:19" s="488" customFormat="1" x14ac:dyDescent="0.35">
      <c r="A228" s="29" t="s">
        <v>290</v>
      </c>
      <c r="B228" s="6" t="s">
        <v>846</v>
      </c>
      <c r="C228" s="5" t="s">
        <v>818</v>
      </c>
      <c r="D228" s="363"/>
      <c r="E228" s="372">
        <v>1747.778</v>
      </c>
      <c r="F228" s="868">
        <f>F214+F200</f>
        <v>4505.9750000000004</v>
      </c>
      <c r="G228" s="868">
        <v>0</v>
      </c>
      <c r="H228" s="868">
        <v>0</v>
      </c>
      <c r="I228" s="869">
        <v>6253.7530000000006</v>
      </c>
      <c r="J228" s="1486">
        <v>0</v>
      </c>
      <c r="K228" s="728">
        <v>6253.7530000000006</v>
      </c>
      <c r="L228" s="363"/>
      <c r="M228" s="372">
        <v>1868.674</v>
      </c>
      <c r="N228" s="372">
        <v>0</v>
      </c>
      <c r="O228" s="372">
        <v>0</v>
      </c>
      <c r="P228" s="868">
        <v>132</v>
      </c>
      <c r="Q228" s="869">
        <v>2000.674</v>
      </c>
      <c r="R228" s="1486">
        <v>0</v>
      </c>
      <c r="S228" s="728">
        <v>2000.674</v>
      </c>
    </row>
    <row r="229" spans="1:19" s="488" customFormat="1" ht="20.149999999999999" customHeight="1" x14ac:dyDescent="0.35">
      <c r="A229" s="2783" t="s">
        <v>855</v>
      </c>
      <c r="B229" s="2784"/>
      <c r="C229" s="2784"/>
      <c r="D229" s="2142"/>
      <c r="E229" s="2132"/>
      <c r="F229" s="1145"/>
      <c r="G229" s="2132"/>
      <c r="H229" s="1145"/>
      <c r="I229" s="1091"/>
      <c r="J229" s="1092"/>
      <c r="K229" s="1095"/>
      <c r="L229" s="2142"/>
      <c r="M229" s="2132"/>
      <c r="N229" s="2132"/>
      <c r="O229" s="2132"/>
      <c r="P229" s="1145"/>
      <c r="Q229" s="1091"/>
      <c r="R229" s="1092"/>
      <c r="S229" s="1095"/>
    </row>
    <row r="230" spans="1:19" s="488" customFormat="1" x14ac:dyDescent="0.35">
      <c r="A230" s="29" t="s">
        <v>290</v>
      </c>
      <c r="B230" s="6" t="s">
        <v>871</v>
      </c>
      <c r="C230" s="5" t="s">
        <v>818</v>
      </c>
      <c r="D230" s="363"/>
      <c r="E230" s="372">
        <v>1825.62</v>
      </c>
      <c r="F230" s="868">
        <f>F189+F190+F192+F193+F195+F196+F197+F199+F200</f>
        <v>5702.7830000000004</v>
      </c>
      <c r="G230" s="276">
        <v>854.94200000000001</v>
      </c>
      <c r="H230" s="276">
        <v>876</v>
      </c>
      <c r="I230" s="869">
        <f>E230+F230+G230+H230</f>
        <v>9259.3450000000012</v>
      </c>
      <c r="J230" s="1486">
        <v>0</v>
      </c>
      <c r="K230" s="728">
        <v>9259.3450000000012</v>
      </c>
      <c r="L230" s="363"/>
      <c r="M230" s="372">
        <v>3957.364</v>
      </c>
      <c r="N230" s="372">
        <v>2638</v>
      </c>
      <c r="O230" s="372">
        <v>2273</v>
      </c>
      <c r="P230" s="868">
        <v>1667.9</v>
      </c>
      <c r="Q230" s="869">
        <v>10536.263999999999</v>
      </c>
      <c r="R230" s="1486">
        <v>0</v>
      </c>
      <c r="S230" s="728">
        <v>10536.263999999999</v>
      </c>
    </row>
    <row r="231" spans="1:19" s="488" customFormat="1" x14ac:dyDescent="0.35">
      <c r="A231" s="29" t="s">
        <v>290</v>
      </c>
      <c r="B231" s="6" t="s">
        <v>872</v>
      </c>
      <c r="C231" s="5" t="s">
        <v>818</v>
      </c>
      <c r="D231" s="363"/>
      <c r="E231" s="372">
        <v>5146.9380000000001</v>
      </c>
      <c r="F231" s="868">
        <f>F203+F204+F206+F207+F209+F210+F211+F213+F214</f>
        <v>4756.7850000000008</v>
      </c>
      <c r="G231" s="276">
        <v>1202</v>
      </c>
      <c r="H231" s="276">
        <v>1208.7</v>
      </c>
      <c r="I231" s="869">
        <f>E231+F231+G231+H231</f>
        <v>12314.423000000003</v>
      </c>
      <c r="J231" s="1486">
        <v>369.27</v>
      </c>
      <c r="K231" s="728">
        <f>K207+K204+K209+K210+K211+K214</f>
        <v>12684.083000000001</v>
      </c>
      <c r="L231" s="363"/>
      <c r="M231" s="372">
        <v>4013.41</v>
      </c>
      <c r="N231" s="372">
        <v>5943.5430000000006</v>
      </c>
      <c r="O231" s="372">
        <v>452</v>
      </c>
      <c r="P231" s="868">
        <v>431.81</v>
      </c>
      <c r="Q231" s="869">
        <v>10840.763000000001</v>
      </c>
      <c r="R231" s="1486">
        <v>612.21299999999997</v>
      </c>
      <c r="S231" s="728">
        <v>11452.975999999999</v>
      </c>
    </row>
    <row r="232" spans="1:19" s="488" customFormat="1" ht="24" customHeight="1" x14ac:dyDescent="0.35">
      <c r="A232" s="2770" t="s">
        <v>873</v>
      </c>
      <c r="B232" s="2775"/>
      <c r="C232" s="2775"/>
      <c r="D232" s="2140"/>
      <c r="E232" s="2128"/>
      <c r="F232" s="268"/>
      <c r="G232" s="2128"/>
      <c r="H232" s="268"/>
      <c r="I232" s="164"/>
      <c r="J232" s="148"/>
      <c r="K232" s="56"/>
      <c r="L232" s="2140"/>
      <c r="M232" s="2128"/>
      <c r="N232" s="2128"/>
      <c r="O232" s="2128"/>
      <c r="P232" s="268"/>
      <c r="Q232" s="164"/>
      <c r="R232" s="148"/>
      <c r="S232" s="56"/>
    </row>
    <row r="233" spans="1:19" s="488" customFormat="1" x14ac:dyDescent="0.35">
      <c r="A233" s="29" t="s">
        <v>290</v>
      </c>
      <c r="B233" s="6" t="s">
        <v>823</v>
      </c>
      <c r="C233" s="5" t="s">
        <v>818</v>
      </c>
      <c r="D233" s="363"/>
      <c r="E233" s="372">
        <v>64616737</v>
      </c>
      <c r="F233" s="868">
        <v>37919337</v>
      </c>
      <c r="G233" s="393"/>
      <c r="H233" s="868">
        <v>514536</v>
      </c>
      <c r="I233" s="869">
        <v>103050610</v>
      </c>
      <c r="J233" s="332"/>
      <c r="K233" s="728">
        <v>103050610</v>
      </c>
      <c r="L233" s="363"/>
      <c r="M233" s="372">
        <v>52558668</v>
      </c>
      <c r="N233" s="372">
        <v>38499262</v>
      </c>
      <c r="O233" s="393"/>
      <c r="P233" s="868">
        <v>398964</v>
      </c>
      <c r="Q233" s="869">
        <v>91456894</v>
      </c>
      <c r="R233" s="332"/>
      <c r="S233" s="728">
        <v>91456894</v>
      </c>
    </row>
    <row r="234" spans="1:19" s="488" customFormat="1" x14ac:dyDescent="0.35">
      <c r="A234" s="29" t="s">
        <v>290</v>
      </c>
      <c r="B234" s="6" t="s">
        <v>824</v>
      </c>
      <c r="C234" s="5" t="s">
        <v>818</v>
      </c>
      <c r="D234" s="363"/>
      <c r="E234" s="393"/>
      <c r="F234" s="868">
        <v>22606855.885739859</v>
      </c>
      <c r="G234" s="372">
        <v>33295645.013690025</v>
      </c>
      <c r="H234" s="868">
        <v>17469134</v>
      </c>
      <c r="I234" s="877">
        <v>73371634.899429888</v>
      </c>
      <c r="J234" s="386"/>
      <c r="K234" s="728">
        <v>73371634.899429888</v>
      </c>
      <c r="L234" s="363"/>
      <c r="M234" s="393"/>
      <c r="N234" s="372">
        <v>21558000</v>
      </c>
      <c r="O234" s="372">
        <v>32949000</v>
      </c>
      <c r="P234" s="868">
        <v>16217000</v>
      </c>
      <c r="Q234" s="877">
        <v>70724000</v>
      </c>
      <c r="R234" s="386"/>
      <c r="S234" s="728">
        <v>70724000</v>
      </c>
    </row>
    <row r="235" spans="1:19" s="488" customFormat="1" x14ac:dyDescent="0.35">
      <c r="A235" s="747" t="s">
        <v>290</v>
      </c>
      <c r="B235" s="748" t="s">
        <v>825</v>
      </c>
      <c r="C235" s="749" t="s">
        <v>818</v>
      </c>
      <c r="D235" s="1926"/>
      <c r="E235" s="372">
        <v>0</v>
      </c>
      <c r="F235" s="870">
        <v>148553075.7138125</v>
      </c>
      <c r="G235" s="1729">
        <v>32172116.628399406</v>
      </c>
      <c r="H235" s="868">
        <v>31146066</v>
      </c>
      <c r="I235" s="878">
        <v>211871258.3422119</v>
      </c>
      <c r="J235" s="887"/>
      <c r="K235" s="728">
        <v>211871258.3422119</v>
      </c>
      <c r="L235" s="1926"/>
      <c r="M235" s="1729">
        <v>0</v>
      </c>
      <c r="N235" s="1729">
        <v>242973000</v>
      </c>
      <c r="O235" s="1729">
        <v>33576000</v>
      </c>
      <c r="P235" s="870">
        <v>28912000</v>
      </c>
      <c r="Q235" s="878">
        <v>305461000</v>
      </c>
      <c r="R235" s="887"/>
      <c r="S235" s="750">
        <v>305461000</v>
      </c>
    </row>
    <row r="236" spans="1:19" s="488" customFormat="1" x14ac:dyDescent="0.35">
      <c r="A236" s="751" t="s">
        <v>290</v>
      </c>
      <c r="B236" s="752" t="s">
        <v>874</v>
      </c>
      <c r="C236" s="753" t="s">
        <v>818</v>
      </c>
      <c r="D236" s="1840"/>
      <c r="E236" s="873">
        <v>64616737</v>
      </c>
      <c r="F236" s="873">
        <v>209079268.59955236</v>
      </c>
      <c r="G236" s="764">
        <v>65467761.642089427</v>
      </c>
      <c r="H236" s="873">
        <v>49129736</v>
      </c>
      <c r="I236" s="879">
        <v>388293503.24164182</v>
      </c>
      <c r="J236" s="888"/>
      <c r="K236" s="754">
        <v>388293503.24164182</v>
      </c>
      <c r="L236" s="1840"/>
      <c r="M236" s="1730">
        <v>52558668</v>
      </c>
      <c r="N236" s="1730">
        <v>303030262</v>
      </c>
      <c r="O236" s="1730">
        <v>66525000</v>
      </c>
      <c r="P236" s="873">
        <v>45527964</v>
      </c>
      <c r="Q236" s="879">
        <v>467641894</v>
      </c>
      <c r="R236" s="888"/>
      <c r="S236" s="754">
        <v>467641894</v>
      </c>
    </row>
    <row r="237" spans="1:19" s="488" customFormat="1" ht="24" customHeight="1" x14ac:dyDescent="0.35">
      <c r="A237" s="2770" t="s">
        <v>853</v>
      </c>
      <c r="B237" s="2775"/>
      <c r="C237" s="2775"/>
      <c r="D237" s="2140"/>
      <c r="E237" s="2128"/>
      <c r="F237" s="268"/>
      <c r="G237" s="2128"/>
      <c r="H237" s="268"/>
      <c r="I237" s="164"/>
      <c r="J237" s="148"/>
      <c r="K237" s="56"/>
      <c r="L237" s="2140"/>
      <c r="M237" s="2128"/>
      <c r="N237" s="2128"/>
      <c r="O237" s="2128"/>
      <c r="P237" s="268"/>
      <c r="Q237" s="164"/>
      <c r="R237" s="148"/>
      <c r="S237" s="56"/>
    </row>
    <row r="238" spans="1:19" s="488" customFormat="1" ht="16" thickBot="1" x14ac:dyDescent="0.4">
      <c r="A238" s="33" t="s">
        <v>290</v>
      </c>
      <c r="B238" s="34" t="s">
        <v>875</v>
      </c>
      <c r="C238" s="14" t="s">
        <v>818</v>
      </c>
      <c r="D238" s="482"/>
      <c r="E238" s="880">
        <v>64623709.557999998</v>
      </c>
      <c r="F238" s="881">
        <v>209089728.55755237</v>
      </c>
      <c r="G238" s="275">
        <v>65469818.584089428</v>
      </c>
      <c r="H238" s="277">
        <v>49131820.700000003</v>
      </c>
      <c r="I238" s="280">
        <v>388315077.39964181</v>
      </c>
      <c r="J238" s="238">
        <v>369.27</v>
      </c>
      <c r="K238" s="15">
        <v>388315446.66964179</v>
      </c>
      <c r="L238" s="482"/>
      <c r="M238" s="880">
        <v>52566638.773999996</v>
      </c>
      <c r="N238" s="147">
        <v>303038843.54299998</v>
      </c>
      <c r="O238" s="880">
        <v>66527725</v>
      </c>
      <c r="P238" s="881">
        <v>45530063.710000001</v>
      </c>
      <c r="Q238" s="280">
        <v>467663271.02699995</v>
      </c>
      <c r="R238" s="238">
        <v>612.21299999999997</v>
      </c>
      <c r="S238" s="15">
        <v>467663883.23999995</v>
      </c>
    </row>
    <row r="239" spans="1:19" s="488" customFormat="1" ht="16" thickTop="1" x14ac:dyDescent="0.35">
      <c r="A239" s="6"/>
      <c r="B239" s="6"/>
    </row>
    <row r="240" spans="1:19" s="488" customFormat="1" ht="16" thickBot="1" x14ac:dyDescent="0.4">
      <c r="A240" s="6"/>
      <c r="B240" s="6"/>
    </row>
    <row r="241" spans="1:59" s="488" customFormat="1" ht="30" customHeight="1" thickTop="1" x14ac:dyDescent="0.35">
      <c r="A241" s="2688" t="s">
        <v>400</v>
      </c>
      <c r="B241" s="2690"/>
      <c r="C241" s="2690"/>
      <c r="D241" s="2785">
        <v>2024</v>
      </c>
      <c r="E241" s="2786"/>
      <c r="F241" s="2786"/>
      <c r="G241" s="2786"/>
      <c r="H241" s="2786"/>
      <c r="I241" s="2786"/>
      <c r="J241" s="2786"/>
      <c r="K241" s="2863"/>
      <c r="L241" s="2785">
        <v>2023</v>
      </c>
      <c r="M241" s="2786"/>
      <c r="N241" s="2786"/>
      <c r="O241" s="2786"/>
      <c r="P241" s="2786"/>
      <c r="Q241" s="2786"/>
      <c r="R241" s="2786"/>
      <c r="S241" s="2863"/>
      <c r="T241" s="2785">
        <v>2022</v>
      </c>
      <c r="U241" s="2786"/>
      <c r="V241" s="2786"/>
      <c r="W241" s="2786"/>
      <c r="X241" s="2786"/>
      <c r="Y241" s="2786"/>
      <c r="Z241" s="2786"/>
      <c r="AA241" s="2863"/>
      <c r="AB241" s="2785">
        <v>2021</v>
      </c>
      <c r="AC241" s="2786"/>
      <c r="AD241" s="2786"/>
      <c r="AE241" s="2786"/>
      <c r="AF241" s="2786"/>
      <c r="AG241" s="2786"/>
      <c r="AH241" s="2786"/>
      <c r="AI241" s="2863"/>
      <c r="AJ241" s="2785">
        <v>2020</v>
      </c>
      <c r="AK241" s="2786"/>
      <c r="AL241" s="2786"/>
      <c r="AM241" s="2786"/>
      <c r="AN241" s="2786"/>
      <c r="AO241" s="2786"/>
      <c r="AP241" s="2786"/>
      <c r="AQ241" s="2863"/>
      <c r="AR241" s="2785">
        <v>2019</v>
      </c>
      <c r="AS241" s="2786"/>
      <c r="AT241" s="2786"/>
      <c r="AU241" s="2786"/>
      <c r="AV241" s="2786"/>
      <c r="AW241" s="2786"/>
      <c r="AX241" s="2786"/>
      <c r="AY241" s="2863"/>
      <c r="AZ241" s="2785">
        <v>2018</v>
      </c>
      <c r="BA241" s="2786"/>
      <c r="BB241" s="2786"/>
      <c r="BC241" s="2786"/>
      <c r="BD241" s="2786"/>
      <c r="BE241" s="2786"/>
      <c r="BF241" s="2786"/>
      <c r="BG241" s="2787"/>
    </row>
    <row r="242" spans="1:59" s="488" customFormat="1" ht="40" customHeight="1" x14ac:dyDescent="0.35">
      <c r="A242" s="63" t="s">
        <v>401</v>
      </c>
      <c r="B242" s="273" t="s">
        <v>402</v>
      </c>
      <c r="C242" s="273" t="s">
        <v>403</v>
      </c>
      <c r="D242" s="411" t="s">
        <v>404</v>
      </c>
      <c r="E242" s="412" t="s">
        <v>405</v>
      </c>
      <c r="F242" s="412" t="s">
        <v>406</v>
      </c>
      <c r="G242" s="412" t="s">
        <v>407</v>
      </c>
      <c r="H242" s="601" t="s">
        <v>461</v>
      </c>
      <c r="I242" s="215" t="s">
        <v>370</v>
      </c>
      <c r="J242" s="216" t="s">
        <v>371</v>
      </c>
      <c r="K242" s="471" t="s">
        <v>372</v>
      </c>
      <c r="L242" s="411" t="s">
        <v>404</v>
      </c>
      <c r="M242" s="412" t="s">
        <v>405</v>
      </c>
      <c r="N242" s="412" t="s">
        <v>406</v>
      </c>
      <c r="O242" s="412" t="s">
        <v>407</v>
      </c>
      <c r="P242" s="601" t="s">
        <v>461</v>
      </c>
      <c r="Q242" s="215" t="s">
        <v>370</v>
      </c>
      <c r="R242" s="216" t="s">
        <v>371</v>
      </c>
      <c r="S242" s="471" t="s">
        <v>372</v>
      </c>
      <c r="T242" s="411" t="s">
        <v>404</v>
      </c>
      <c r="U242" s="412" t="s">
        <v>405</v>
      </c>
      <c r="V242" s="412" t="s">
        <v>406</v>
      </c>
      <c r="W242" s="412" t="s">
        <v>407</v>
      </c>
      <c r="X242" s="601" t="s">
        <v>461</v>
      </c>
      <c r="Y242" s="215" t="s">
        <v>370</v>
      </c>
      <c r="Z242" s="216" t="s">
        <v>371</v>
      </c>
      <c r="AA242" s="471" t="s">
        <v>372</v>
      </c>
      <c r="AB242" s="411" t="s">
        <v>404</v>
      </c>
      <c r="AC242" s="412" t="s">
        <v>405</v>
      </c>
      <c r="AD242" s="412" t="s">
        <v>406</v>
      </c>
      <c r="AE242" s="412" t="s">
        <v>407</v>
      </c>
      <c r="AF242" s="601" t="s">
        <v>461</v>
      </c>
      <c r="AG242" s="215" t="s">
        <v>370</v>
      </c>
      <c r="AH242" s="216" t="s">
        <v>371</v>
      </c>
      <c r="AI242" s="471" t="s">
        <v>372</v>
      </c>
      <c r="AJ242" s="411" t="s">
        <v>404</v>
      </c>
      <c r="AK242" s="412" t="s">
        <v>405</v>
      </c>
      <c r="AL242" s="412" t="s">
        <v>406</v>
      </c>
      <c r="AM242" s="412" t="s">
        <v>407</v>
      </c>
      <c r="AN242" s="601" t="s">
        <v>461</v>
      </c>
      <c r="AO242" s="215" t="s">
        <v>370</v>
      </c>
      <c r="AP242" s="216" t="s">
        <v>371</v>
      </c>
      <c r="AQ242" s="471" t="s">
        <v>372</v>
      </c>
      <c r="AR242" s="411" t="s">
        <v>404</v>
      </c>
      <c r="AS242" s="412" t="s">
        <v>405</v>
      </c>
      <c r="AT242" s="412" t="s">
        <v>406</v>
      </c>
      <c r="AU242" s="412" t="s">
        <v>407</v>
      </c>
      <c r="AV242" s="601" t="s">
        <v>461</v>
      </c>
      <c r="AW242" s="215" t="s">
        <v>370</v>
      </c>
      <c r="AX242" s="216" t="s">
        <v>371</v>
      </c>
      <c r="AY242" s="471" t="s">
        <v>372</v>
      </c>
      <c r="AZ242" s="411" t="s">
        <v>404</v>
      </c>
      <c r="BA242" s="412" t="s">
        <v>405</v>
      </c>
      <c r="BB242" s="412" t="s">
        <v>406</v>
      </c>
      <c r="BC242" s="412" t="s">
        <v>407</v>
      </c>
      <c r="BD242" s="601" t="s">
        <v>461</v>
      </c>
      <c r="BE242" s="215" t="s">
        <v>370</v>
      </c>
      <c r="BF242" s="216" t="s">
        <v>371</v>
      </c>
      <c r="BG242" s="217" t="s">
        <v>372</v>
      </c>
    </row>
    <row r="243" spans="1:59" s="488" customFormat="1" ht="27" customHeight="1" x14ac:dyDescent="0.35">
      <c r="A243" s="2773" t="s">
        <v>876</v>
      </c>
      <c r="B243" s="2774"/>
      <c r="C243" s="2774"/>
      <c r="D243" s="528"/>
      <c r="E243" s="529"/>
      <c r="F243" s="529"/>
      <c r="G243" s="529"/>
      <c r="H243" s="654"/>
      <c r="I243" s="537"/>
      <c r="J243" s="530"/>
      <c r="K243" s="500"/>
      <c r="L243" s="528"/>
      <c r="M243" s="529"/>
      <c r="N243" s="529"/>
      <c r="O243" s="529"/>
      <c r="P243" s="654"/>
      <c r="Q243" s="537"/>
      <c r="R243" s="530"/>
      <c r="S243" s="500"/>
      <c r="T243" s="528"/>
      <c r="U243" s="529"/>
      <c r="V243" s="529"/>
      <c r="W243" s="529"/>
      <c r="X243" s="654"/>
      <c r="Y243" s="537"/>
      <c r="Z243" s="530"/>
      <c r="AA243" s="500"/>
      <c r="AB243" s="528"/>
      <c r="AC243" s="529"/>
      <c r="AD243" s="529"/>
      <c r="AE243" s="529"/>
      <c r="AF243" s="654"/>
      <c r="AG243" s="537"/>
      <c r="AH243" s="530"/>
      <c r="AI243" s="500"/>
      <c r="AJ243" s="528"/>
      <c r="AK243" s="529"/>
      <c r="AL243" s="529"/>
      <c r="AM243" s="529"/>
      <c r="AN243" s="654"/>
      <c r="AO243" s="537"/>
      <c r="AP243" s="530"/>
      <c r="AQ243" s="500"/>
      <c r="AR243" s="528"/>
      <c r="AS243" s="529"/>
      <c r="AT243" s="529"/>
      <c r="AU243" s="529"/>
      <c r="AV243" s="654"/>
      <c r="AW243" s="537"/>
      <c r="AX243" s="530"/>
      <c r="AY243" s="500"/>
      <c r="AZ243" s="528"/>
      <c r="BA243" s="529"/>
      <c r="BB243" s="529"/>
      <c r="BC243" s="529"/>
      <c r="BD243" s="654"/>
      <c r="BE243" s="537"/>
      <c r="BF243" s="530"/>
      <c r="BG243" s="727"/>
    </row>
    <row r="244" spans="1:59" s="6" customFormat="1" ht="24" customHeight="1" x14ac:dyDescent="0.35">
      <c r="A244" s="2770" t="s">
        <v>877</v>
      </c>
      <c r="B244" s="2775"/>
      <c r="C244" s="2782"/>
      <c r="D244" s="531"/>
      <c r="E244" s="532"/>
      <c r="F244" s="532"/>
      <c r="G244" s="532"/>
      <c r="H244" s="655"/>
      <c r="I244" s="538"/>
      <c r="J244" s="533"/>
      <c r="K244" s="501"/>
      <c r="L244" s="531"/>
      <c r="M244" s="532"/>
      <c r="N244" s="532"/>
      <c r="O244" s="532"/>
      <c r="P244" s="655"/>
      <c r="Q244" s="538"/>
      <c r="R244" s="533"/>
      <c r="S244" s="501"/>
      <c r="T244" s="122"/>
      <c r="U244" s="123"/>
      <c r="V244" s="123"/>
      <c r="W244" s="123"/>
      <c r="X244" s="124"/>
      <c r="Y244" s="278"/>
      <c r="Z244" s="124"/>
      <c r="AA244" s="235"/>
      <c r="AB244" s="122"/>
      <c r="AC244" s="123"/>
      <c r="AD244" s="123"/>
      <c r="AE244" s="123"/>
      <c r="AF244" s="124"/>
      <c r="AG244" s="164"/>
      <c r="AH244" s="290"/>
      <c r="AI244" s="157"/>
      <c r="AJ244" s="122"/>
      <c r="AK244" s="123"/>
      <c r="AL244" s="123"/>
      <c r="AM244" s="123"/>
      <c r="AN244" s="124"/>
      <c r="AO244" s="164"/>
      <c r="AP244" s="290"/>
      <c r="AQ244" s="235"/>
      <c r="AR244" s="122"/>
      <c r="AS244" s="123"/>
      <c r="AT244" s="123"/>
      <c r="AU244" s="123"/>
      <c r="AV244" s="124"/>
      <c r="AW244" s="164"/>
      <c r="AX244" s="148"/>
      <c r="AY244" s="157"/>
      <c r="AZ244" s="122"/>
      <c r="BA244" s="123"/>
      <c r="BB244" s="123"/>
      <c r="BC244" s="123"/>
      <c r="BD244" s="124"/>
      <c r="BE244" s="164"/>
      <c r="BF244" s="148"/>
      <c r="BG244" s="56"/>
    </row>
    <row r="245" spans="1:59" s="6" customFormat="1" x14ac:dyDescent="0.35">
      <c r="A245" s="251"/>
      <c r="B245" s="5" t="s">
        <v>878</v>
      </c>
      <c r="C245" s="5" t="s">
        <v>879</v>
      </c>
      <c r="D245" s="1732"/>
      <c r="E245" s="573">
        <v>2</v>
      </c>
      <c r="F245" s="573">
        <v>1</v>
      </c>
      <c r="G245" s="442"/>
      <c r="H245" s="706">
        <v>1</v>
      </c>
      <c r="I245" s="707">
        <v>4</v>
      </c>
      <c r="J245" s="445"/>
      <c r="K245" s="104">
        <v>4</v>
      </c>
      <c r="L245" s="1732"/>
      <c r="M245" s="573">
        <v>2</v>
      </c>
      <c r="N245" s="573">
        <v>1</v>
      </c>
      <c r="O245" s="442"/>
      <c r="P245" s="706">
        <v>1</v>
      </c>
      <c r="Q245" s="707">
        <v>4</v>
      </c>
      <c r="R245" s="445"/>
      <c r="S245" s="104">
        <v>4</v>
      </c>
      <c r="T245" s="363"/>
      <c r="U245" s="141">
        <v>2</v>
      </c>
      <c r="V245" s="141">
        <v>1</v>
      </c>
      <c r="W245" s="1733"/>
      <c r="X245" s="142">
        <v>1</v>
      </c>
      <c r="Y245" s="171">
        <v>4</v>
      </c>
      <c r="Z245" s="292"/>
      <c r="AA245" s="9">
        <v>4</v>
      </c>
      <c r="AB245" s="380"/>
      <c r="AC245" s="126">
        <v>2</v>
      </c>
      <c r="AD245" s="126">
        <v>1</v>
      </c>
      <c r="AE245" s="393"/>
      <c r="AF245" s="127">
        <v>1</v>
      </c>
      <c r="AG245" s="165">
        <v>4</v>
      </c>
      <c r="AH245" s="292"/>
      <c r="AI245" s="158">
        <v>4</v>
      </c>
      <c r="AJ245" s="363"/>
      <c r="AK245" s="126">
        <v>2</v>
      </c>
      <c r="AL245" s="126">
        <v>1</v>
      </c>
      <c r="AM245" s="393"/>
      <c r="AN245" s="127">
        <v>1</v>
      </c>
      <c r="AO245" s="165">
        <v>4</v>
      </c>
      <c r="AP245" s="292"/>
      <c r="AQ245" s="9">
        <v>4</v>
      </c>
      <c r="AR245" s="363"/>
      <c r="AS245" s="126">
        <v>2</v>
      </c>
      <c r="AT245" s="126">
        <v>1</v>
      </c>
      <c r="AU245" s="393"/>
      <c r="AV245" s="127">
        <v>1</v>
      </c>
      <c r="AW245" s="165">
        <v>4</v>
      </c>
      <c r="AX245" s="292"/>
      <c r="AY245" s="158">
        <v>4</v>
      </c>
      <c r="AZ245" s="363"/>
      <c r="BA245" s="126">
        <v>2</v>
      </c>
      <c r="BB245" s="126">
        <v>1</v>
      </c>
      <c r="BC245" s="393"/>
      <c r="BD245" s="127">
        <v>1</v>
      </c>
      <c r="BE245" s="165">
        <v>4</v>
      </c>
      <c r="BF245" s="292"/>
      <c r="BG245" s="13">
        <v>4</v>
      </c>
    </row>
    <row r="246" spans="1:59" s="488" customFormat="1" ht="27" customHeight="1" x14ac:dyDescent="0.35">
      <c r="A246" s="2773" t="s">
        <v>880</v>
      </c>
      <c r="B246" s="2774"/>
      <c r="C246" s="2774"/>
      <c r="D246" s="528"/>
      <c r="E246" s="529"/>
      <c r="F246" s="529"/>
      <c r="G246" s="529"/>
      <c r="H246" s="654"/>
      <c r="I246" s="537"/>
      <c r="J246" s="530"/>
      <c r="K246" s="500"/>
      <c r="L246" s="528"/>
      <c r="M246" s="529"/>
      <c r="N246" s="529"/>
      <c r="O246" s="529"/>
      <c r="P246" s="654"/>
      <c r="Q246" s="537"/>
      <c r="R246" s="530"/>
      <c r="S246" s="500"/>
      <c r="T246" s="528"/>
      <c r="U246" s="529"/>
      <c r="V246" s="529"/>
      <c r="W246" s="529"/>
      <c r="X246" s="654"/>
      <c r="Y246" s="537"/>
      <c r="Z246" s="530"/>
      <c r="AA246" s="500"/>
      <c r="AB246" s="528"/>
      <c r="AC246" s="529"/>
      <c r="AD246" s="529"/>
      <c r="AE246" s="529"/>
      <c r="AF246" s="654"/>
      <c r="AG246" s="537"/>
      <c r="AH246" s="530"/>
      <c r="AI246" s="500"/>
      <c r="AJ246" s="528"/>
      <c r="AK246" s="529"/>
      <c r="AL246" s="529"/>
      <c r="AM246" s="529"/>
      <c r="AN246" s="654"/>
      <c r="AO246" s="537"/>
      <c r="AP246" s="530"/>
      <c r="AQ246" s="500"/>
      <c r="AR246" s="528"/>
      <c r="AS246" s="529"/>
      <c r="AT246" s="529"/>
      <c r="AU246" s="529"/>
      <c r="AV246" s="654"/>
      <c r="AW246" s="537"/>
      <c r="AX246" s="530"/>
      <c r="AY246" s="500"/>
      <c r="AZ246" s="528"/>
      <c r="BA246" s="529"/>
      <c r="BB246" s="529"/>
      <c r="BC246" s="529"/>
      <c r="BD246" s="654"/>
      <c r="BE246" s="537"/>
      <c r="BF246" s="530"/>
      <c r="BG246" s="727"/>
    </row>
    <row r="247" spans="1:59" s="6" customFormat="1" ht="24" customHeight="1" x14ac:dyDescent="0.35">
      <c r="A247" s="2770" t="s">
        <v>881</v>
      </c>
      <c r="B247" s="2775"/>
      <c r="C247" s="2775"/>
      <c r="D247" s="741"/>
      <c r="E247" s="732"/>
      <c r="F247" s="732"/>
      <c r="G247" s="732"/>
      <c r="H247" s="733"/>
      <c r="I247" s="742"/>
      <c r="J247" s="743"/>
      <c r="K247" s="730"/>
      <c r="L247" s="741"/>
      <c r="M247" s="732"/>
      <c r="N247" s="732"/>
      <c r="O247" s="732"/>
      <c r="P247" s="733"/>
      <c r="Q247" s="742"/>
      <c r="R247" s="743"/>
      <c r="S247" s="730"/>
      <c r="T247" s="122"/>
      <c r="U247" s="123"/>
      <c r="V247" s="123"/>
      <c r="W247" s="123"/>
      <c r="X247" s="124"/>
      <c r="Y247" s="278"/>
      <c r="Z247" s="124"/>
      <c r="AA247" s="235"/>
      <c r="AB247" s="122"/>
      <c r="AC247" s="123"/>
      <c r="AD247" s="123"/>
      <c r="AE247" s="123"/>
      <c r="AF247" s="124"/>
      <c r="AG247" s="164"/>
      <c r="AH247" s="290"/>
      <c r="AI247" s="157"/>
      <c r="AJ247" s="122"/>
      <c r="AK247" s="123"/>
      <c r="AL247" s="123"/>
      <c r="AM247" s="123"/>
      <c r="AN247" s="124"/>
      <c r="AO247" s="164"/>
      <c r="AP247" s="290"/>
      <c r="AQ247" s="235"/>
      <c r="AR247" s="122"/>
      <c r="AS247" s="123"/>
      <c r="AT247" s="123"/>
      <c r="AU247" s="123"/>
      <c r="AV247" s="124"/>
      <c r="AW247" s="164"/>
      <c r="AX247" s="290"/>
      <c r="AY247" s="157"/>
      <c r="AZ247" s="122"/>
      <c r="BA247" s="123"/>
      <c r="BB247" s="123"/>
      <c r="BC247" s="123"/>
      <c r="BD247" s="124"/>
      <c r="BE247" s="164"/>
      <c r="BF247" s="290"/>
      <c r="BG247" s="56"/>
    </row>
    <row r="248" spans="1:59" s="6" customFormat="1" ht="16" thickBot="1" x14ac:dyDescent="0.4">
      <c r="A248" s="258"/>
      <c r="B248" s="60" t="s">
        <v>882</v>
      </c>
      <c r="C248" s="60" t="s">
        <v>480</v>
      </c>
      <c r="D248" s="923"/>
      <c r="E248" s="1734">
        <v>1</v>
      </c>
      <c r="F248" s="1734">
        <v>1</v>
      </c>
      <c r="G248" s="1734">
        <v>1</v>
      </c>
      <c r="H248" s="1842">
        <v>1</v>
      </c>
      <c r="I248" s="1927">
        <v>1</v>
      </c>
      <c r="J248" s="1928"/>
      <c r="K248" s="1929">
        <v>1</v>
      </c>
      <c r="L248" s="923"/>
      <c r="M248" s="1734">
        <v>1</v>
      </c>
      <c r="N248" s="1734">
        <v>1</v>
      </c>
      <c r="O248" s="1734">
        <v>1</v>
      </c>
      <c r="P248" s="1842">
        <v>1</v>
      </c>
      <c r="Q248" s="1927">
        <v>1</v>
      </c>
      <c r="R248" s="1928"/>
      <c r="S248" s="1929">
        <v>1</v>
      </c>
      <c r="T248" s="482"/>
      <c r="U248" s="734">
        <v>1</v>
      </c>
      <c r="V248" s="734">
        <v>1</v>
      </c>
      <c r="W248" s="734">
        <v>1</v>
      </c>
      <c r="X248" s="735">
        <v>1</v>
      </c>
      <c r="Y248" s="483">
        <v>1</v>
      </c>
      <c r="Z248" s="736"/>
      <c r="AA248" s="737">
        <v>1</v>
      </c>
      <c r="AB248" s="689"/>
      <c r="AC248" s="322"/>
      <c r="AD248" s="322"/>
      <c r="AE248" s="322"/>
      <c r="AF248" s="379"/>
      <c r="AG248" s="324"/>
      <c r="AH248" s="379"/>
      <c r="AI248" s="738"/>
      <c r="AJ248" s="482"/>
      <c r="AK248" s="322"/>
      <c r="AL248" s="322"/>
      <c r="AM248" s="322"/>
      <c r="AN248" s="379"/>
      <c r="AO248" s="324"/>
      <c r="AP248" s="379"/>
      <c r="AQ248" s="739"/>
      <c r="AR248" s="482"/>
      <c r="AS248" s="322"/>
      <c r="AT248" s="322"/>
      <c r="AU248" s="322"/>
      <c r="AV248" s="379"/>
      <c r="AW248" s="324"/>
      <c r="AX248" s="379"/>
      <c r="AY248" s="740"/>
      <c r="AZ248" s="482"/>
      <c r="BA248" s="322"/>
      <c r="BB248" s="322"/>
      <c r="BC248" s="322"/>
      <c r="BD248" s="379"/>
      <c r="BE248" s="324"/>
      <c r="BF248" s="379"/>
      <c r="BG248" s="328"/>
    </row>
    <row r="249" spans="1:59" s="488" customFormat="1" ht="16" thickTop="1" x14ac:dyDescent="0.35">
      <c r="A249" s="6"/>
      <c r="B249" s="6"/>
    </row>
    <row r="250" spans="1:59" s="488" customFormat="1" ht="16" thickBot="1" x14ac:dyDescent="0.4">
      <c r="A250" s="6"/>
      <c r="T250" s="439"/>
      <c r="U250" s="702"/>
      <c r="V250" s="702"/>
      <c r="W250" s="702"/>
      <c r="X250" s="702"/>
      <c r="Y250" s="703"/>
      <c r="Z250" s="703"/>
      <c r="AA250" s="704"/>
      <c r="AB250" s="439"/>
      <c r="AC250" s="704"/>
      <c r="AD250" s="704"/>
      <c r="AE250" s="704"/>
      <c r="AF250" s="704"/>
      <c r="AG250" s="705"/>
      <c r="AH250" s="705"/>
      <c r="AI250" s="439"/>
      <c r="AJ250" s="439"/>
      <c r="AK250" s="704"/>
      <c r="AL250" s="704"/>
      <c r="AM250" s="704"/>
      <c r="AN250" s="704"/>
      <c r="AO250" s="705"/>
      <c r="AP250" s="705"/>
      <c r="AQ250" s="439"/>
      <c r="AR250" s="439"/>
      <c r="AS250" s="704"/>
      <c r="AT250" s="704"/>
      <c r="AU250" s="704"/>
      <c r="AV250" s="704"/>
      <c r="AW250" s="705"/>
      <c r="AX250" s="705"/>
      <c r="AY250" s="439"/>
      <c r="AZ250" s="439"/>
      <c r="BA250" s="704"/>
      <c r="BB250" s="704"/>
      <c r="BC250" s="704"/>
      <c r="BD250" s="704"/>
      <c r="BE250" s="705"/>
      <c r="BF250" s="705"/>
      <c r="BG250" s="439"/>
    </row>
    <row r="251" spans="1:59" ht="30" customHeight="1" thickTop="1" x14ac:dyDescent="0.35">
      <c r="A251" s="2688" t="s">
        <v>400</v>
      </c>
      <c r="B251" s="2690"/>
      <c r="C251" s="2690"/>
      <c r="D251" s="2785">
        <v>2022</v>
      </c>
      <c r="E251" s="2786"/>
      <c r="F251" s="2786"/>
      <c r="G251" s="2786"/>
      <c r="H251" s="2786"/>
      <c r="I251" s="2786"/>
      <c r="J251" s="2786"/>
      <c r="K251" s="2787"/>
      <c r="L251" s="9"/>
      <c r="M251" s="9"/>
      <c r="N251" s="9"/>
      <c r="O251" s="9"/>
      <c r="P251" s="9"/>
      <c r="Q251" s="9"/>
      <c r="R251" s="8"/>
      <c r="S251" s="8"/>
      <c r="T251" s="9"/>
      <c r="U251" s="9"/>
      <c r="V251" s="9"/>
      <c r="W251" s="9"/>
      <c r="X251" s="9"/>
      <c r="Y251" s="9"/>
      <c r="Z251" s="8"/>
      <c r="AA251" s="8"/>
      <c r="AB251" s="9"/>
      <c r="AC251" s="9"/>
      <c r="AD251" s="9"/>
      <c r="AE251" s="9"/>
      <c r="AF251" s="9"/>
      <c r="AG251" s="9"/>
      <c r="AH251" s="8"/>
      <c r="AI251" s="8"/>
      <c r="AJ251" s="9"/>
      <c r="AK251" s="9"/>
      <c r="AL251" s="9"/>
      <c r="AM251" s="9"/>
      <c r="AN251" s="9"/>
      <c r="AO251" s="9"/>
      <c r="AP251" s="8"/>
      <c r="AQ251" s="8"/>
      <c r="AR251" s="9"/>
      <c r="AX251" s="5"/>
    </row>
    <row r="252" spans="1:59" ht="40" customHeight="1" x14ac:dyDescent="0.35">
      <c r="A252" s="63" t="s">
        <v>401</v>
      </c>
      <c r="B252" s="273" t="s">
        <v>402</v>
      </c>
      <c r="C252" s="273" t="s">
        <v>403</v>
      </c>
      <c r="D252" s="411" t="s">
        <v>404</v>
      </c>
      <c r="E252" s="412" t="s">
        <v>405</v>
      </c>
      <c r="F252" s="602" t="s">
        <v>406</v>
      </c>
      <c r="G252" s="412" t="s">
        <v>407</v>
      </c>
      <c r="H252" s="601" t="s">
        <v>461</v>
      </c>
      <c r="I252" s="215" t="s">
        <v>370</v>
      </c>
      <c r="J252" s="216" t="s">
        <v>371</v>
      </c>
      <c r="K252" s="217" t="s">
        <v>372</v>
      </c>
      <c r="L252" s="9"/>
      <c r="M252" s="9"/>
      <c r="N252" s="9"/>
      <c r="O252" s="9"/>
      <c r="P252" s="9"/>
      <c r="Q252" s="9"/>
      <c r="R252" s="8"/>
      <c r="S252" s="8"/>
      <c r="T252" s="9"/>
      <c r="U252" s="9"/>
      <c r="V252" s="9"/>
      <c r="W252" s="9"/>
      <c r="X252" s="9"/>
      <c r="Y252" s="9"/>
      <c r="Z252" s="8"/>
      <c r="AA252" s="8"/>
      <c r="AB252" s="9"/>
      <c r="AC252" s="9"/>
      <c r="AD252" s="9"/>
      <c r="AE252" s="9"/>
      <c r="AF252" s="9"/>
      <c r="AG252" s="9"/>
      <c r="AH252" s="8"/>
      <c r="AI252" s="8"/>
      <c r="AJ252" s="9"/>
      <c r="AK252" s="9"/>
      <c r="AL252" s="9"/>
      <c r="AM252" s="9"/>
      <c r="AN252" s="9"/>
      <c r="AO252" s="9"/>
      <c r="AP252" s="8"/>
      <c r="AQ252" s="8"/>
      <c r="AR252" s="9"/>
      <c r="AX252" s="5"/>
    </row>
    <row r="253" spans="1:59" ht="27" customHeight="1" x14ac:dyDescent="0.35">
      <c r="A253" s="2773" t="s">
        <v>815</v>
      </c>
      <c r="B253" s="2774"/>
      <c r="C253" s="2774"/>
      <c r="D253" s="528"/>
      <c r="E253" s="529"/>
      <c r="F253" s="529"/>
      <c r="G253" s="529"/>
      <c r="H253" s="654"/>
      <c r="I253" s="537"/>
      <c r="J253" s="530"/>
      <c r="K253" s="727"/>
      <c r="L253" s="9"/>
      <c r="M253" s="9"/>
      <c r="N253" s="9"/>
      <c r="O253" s="9"/>
      <c r="P253" s="9"/>
      <c r="Q253" s="8"/>
      <c r="R253" s="8"/>
      <c r="S253" s="9"/>
      <c r="T253" s="9"/>
      <c r="U253" s="9"/>
      <c r="V253" s="9"/>
      <c r="W253" s="9"/>
      <c r="X253" s="9"/>
      <c r="Y253" s="8"/>
      <c r="Z253" s="8"/>
      <c r="AA253" s="9"/>
      <c r="AB253" s="9"/>
      <c r="AC253" s="9"/>
      <c r="AD253" s="9"/>
      <c r="AE253" s="9"/>
      <c r="AF253" s="9"/>
      <c r="AG253" s="8"/>
      <c r="AH253" s="8"/>
      <c r="AI253" s="9"/>
      <c r="AJ253" s="9"/>
      <c r="AK253" s="9"/>
      <c r="AL253" s="9"/>
      <c r="AM253" s="9"/>
      <c r="AN253" s="9"/>
      <c r="AO253" s="8"/>
      <c r="AP253" s="8"/>
      <c r="AQ253" s="9"/>
      <c r="AX253" s="5"/>
    </row>
    <row r="254" spans="1:59" ht="24" customHeight="1" x14ac:dyDescent="0.35">
      <c r="A254" s="2770" t="s">
        <v>883</v>
      </c>
      <c r="B254" s="2775"/>
      <c r="C254" s="2775"/>
      <c r="D254" s="531"/>
      <c r="E254" s="1849"/>
      <c r="F254" s="282"/>
      <c r="G254" s="123"/>
      <c r="H254" s="268"/>
      <c r="I254" s="278"/>
      <c r="J254" s="124"/>
      <c r="K254" s="56"/>
      <c r="L254" s="9"/>
      <c r="M254" s="9"/>
      <c r="N254" s="9"/>
      <c r="O254" s="9"/>
      <c r="P254" s="9"/>
      <c r="Q254" s="9"/>
      <c r="R254" s="8"/>
      <c r="S254" s="8"/>
      <c r="T254" s="9"/>
      <c r="U254" s="9"/>
      <c r="V254" s="9"/>
      <c r="W254" s="9"/>
      <c r="X254" s="9"/>
      <c r="Y254" s="9"/>
      <c r="Z254" s="8"/>
      <c r="AA254" s="8"/>
      <c r="AB254" s="9"/>
      <c r="AC254" s="9"/>
      <c r="AD254" s="9"/>
      <c r="AE254" s="9"/>
      <c r="AF254" s="9"/>
      <c r="AG254" s="9"/>
      <c r="AH254" s="8"/>
      <c r="AI254" s="8"/>
      <c r="AJ254" s="9"/>
      <c r="AK254" s="9"/>
      <c r="AL254" s="9"/>
      <c r="AM254" s="9"/>
      <c r="AN254" s="9"/>
      <c r="AO254" s="9"/>
      <c r="AP254" s="8"/>
      <c r="AQ254" s="8"/>
      <c r="AR254" s="9"/>
      <c r="AX254" s="5"/>
    </row>
    <row r="255" spans="1:59" x14ac:dyDescent="0.35">
      <c r="A255" s="31" t="s">
        <v>884</v>
      </c>
      <c r="B255" s="5" t="s">
        <v>846</v>
      </c>
      <c r="C255" s="5" t="s">
        <v>818</v>
      </c>
      <c r="D255" s="1732"/>
      <c r="E255" s="391">
        <v>1309.3630000000001</v>
      </c>
      <c r="F255" s="283">
        <v>8332.5139999999992</v>
      </c>
      <c r="G255" s="141">
        <v>706.23</v>
      </c>
      <c r="H255" s="276">
        <v>383.55429999999996</v>
      </c>
      <c r="I255" s="279">
        <v>10731.661299999998</v>
      </c>
      <c r="J255" s="142">
        <v>264.73</v>
      </c>
      <c r="K255" s="13">
        <v>10996.391299999997</v>
      </c>
      <c r="L255" s="9"/>
      <c r="M255" s="9"/>
      <c r="N255" s="9"/>
      <c r="O255" s="9"/>
      <c r="P255" s="9"/>
      <c r="Q255" s="9"/>
      <c r="R255" s="8"/>
      <c r="S255" s="8"/>
      <c r="T255" s="9"/>
      <c r="U255" s="9"/>
      <c r="V255" s="9"/>
      <c r="W255" s="9"/>
      <c r="X255" s="9"/>
      <c r="Y255" s="9"/>
      <c r="Z255" s="8"/>
      <c r="AA255" s="8"/>
      <c r="AB255" s="9"/>
      <c r="AC255" s="9"/>
      <c r="AD255" s="9"/>
      <c r="AE255" s="9"/>
      <c r="AF255" s="9"/>
      <c r="AG255" s="9"/>
      <c r="AH255" s="8"/>
      <c r="AI255" s="8"/>
      <c r="AJ255" s="9"/>
      <c r="AK255" s="9"/>
      <c r="AL255" s="9"/>
      <c r="AM255" s="9"/>
      <c r="AN255" s="9"/>
      <c r="AO255" s="9"/>
      <c r="AP255" s="8"/>
      <c r="AQ255" s="8"/>
      <c r="AR255" s="9"/>
      <c r="AX255" s="5"/>
    </row>
    <row r="256" spans="1:59" ht="20.149999999999999" customHeight="1" x14ac:dyDescent="0.35">
      <c r="A256" s="2783" t="s">
        <v>885</v>
      </c>
      <c r="B256" s="2784"/>
      <c r="C256" s="2784"/>
      <c r="D256" s="900"/>
      <c r="E256" s="1930"/>
      <c r="F256" s="1088"/>
      <c r="G256" s="1089"/>
      <c r="H256" s="1145"/>
      <c r="I256" s="1931"/>
      <c r="J256" s="1090"/>
      <c r="K256" s="1095"/>
      <c r="L256" s="9"/>
      <c r="M256" s="9"/>
      <c r="N256" s="9"/>
      <c r="O256" s="9"/>
      <c r="P256" s="9"/>
      <c r="Q256" s="9"/>
      <c r="R256" s="8"/>
      <c r="S256" s="8"/>
      <c r="T256" s="9"/>
      <c r="U256" s="9"/>
      <c r="V256" s="9"/>
      <c r="W256" s="9"/>
      <c r="X256" s="9"/>
      <c r="Y256" s="9"/>
      <c r="Z256" s="8"/>
      <c r="AA256" s="8"/>
      <c r="AB256" s="9"/>
      <c r="AC256" s="9"/>
      <c r="AD256" s="9"/>
      <c r="AE256" s="9"/>
      <c r="AF256" s="9"/>
      <c r="AG256" s="9"/>
      <c r="AH256" s="8"/>
      <c r="AI256" s="8"/>
      <c r="AJ256" s="9"/>
      <c r="AK256" s="9"/>
      <c r="AL256" s="9"/>
      <c r="AM256" s="9"/>
      <c r="AN256" s="9"/>
      <c r="AO256" s="9"/>
      <c r="AP256" s="8"/>
      <c r="AQ256" s="8"/>
      <c r="AR256" s="9"/>
      <c r="AX256" s="5"/>
    </row>
    <row r="257" spans="1:50" x14ac:dyDescent="0.35">
      <c r="A257" s="1735" t="s">
        <v>886</v>
      </c>
      <c r="B257" s="66" t="s">
        <v>887</v>
      </c>
      <c r="C257" s="66" t="s">
        <v>818</v>
      </c>
      <c r="D257" s="1732"/>
      <c r="E257" s="383">
        <v>0</v>
      </c>
      <c r="F257" s="283">
        <v>4032.3249999999998</v>
      </c>
      <c r="G257" s="141">
        <v>340.392</v>
      </c>
      <c r="H257" s="276">
        <v>312.29000000000002</v>
      </c>
      <c r="I257" s="279">
        <v>4685.0069999999996</v>
      </c>
      <c r="J257" s="142">
        <v>95.454000000000008</v>
      </c>
      <c r="K257" s="13">
        <v>4780.4609999999993</v>
      </c>
      <c r="L257" s="9"/>
      <c r="M257" s="9"/>
      <c r="N257" s="9"/>
      <c r="O257" s="9"/>
      <c r="P257" s="9"/>
      <c r="Q257" s="9"/>
      <c r="R257" s="8"/>
      <c r="S257" s="8"/>
      <c r="T257" s="9"/>
      <c r="U257" s="9"/>
      <c r="V257" s="9"/>
      <c r="W257" s="9"/>
      <c r="X257" s="9"/>
      <c r="Y257" s="9"/>
      <c r="Z257" s="8"/>
      <c r="AA257" s="8"/>
      <c r="AB257" s="9"/>
      <c r="AC257" s="9"/>
      <c r="AD257" s="9"/>
      <c r="AE257" s="9"/>
      <c r="AF257" s="9"/>
      <c r="AG257" s="9"/>
      <c r="AH257" s="8"/>
      <c r="AI257" s="8"/>
      <c r="AJ257" s="9"/>
      <c r="AK257" s="9"/>
      <c r="AL257" s="9"/>
      <c r="AM257" s="9"/>
      <c r="AN257" s="9"/>
      <c r="AO257" s="9"/>
      <c r="AP257" s="8"/>
      <c r="AQ257" s="8"/>
      <c r="AR257" s="9"/>
      <c r="AX257" s="5"/>
    </row>
    <row r="258" spans="1:50" x14ac:dyDescent="0.35">
      <c r="A258" s="1736" t="s">
        <v>886</v>
      </c>
      <c r="B258" s="755" t="s">
        <v>888</v>
      </c>
      <c r="C258" s="749" t="s">
        <v>818</v>
      </c>
      <c r="D258" s="1852"/>
      <c r="E258" s="1850">
        <v>0</v>
      </c>
      <c r="F258" s="756">
        <v>0</v>
      </c>
      <c r="G258" s="757">
        <v>0</v>
      </c>
      <c r="H258" s="758">
        <v>0</v>
      </c>
      <c r="I258" s="759">
        <v>0</v>
      </c>
      <c r="J258" s="760">
        <v>0</v>
      </c>
      <c r="K258" s="761">
        <v>0</v>
      </c>
      <c r="L258" s="9"/>
      <c r="M258" s="9"/>
      <c r="N258" s="9"/>
      <c r="O258" s="9"/>
      <c r="P258" s="9"/>
      <c r="Q258" s="9"/>
      <c r="R258" s="8"/>
      <c r="S258" s="8"/>
      <c r="T258" s="9"/>
      <c r="U258" s="9"/>
      <c r="V258" s="9"/>
      <c r="W258" s="9"/>
      <c r="X258" s="9"/>
      <c r="Y258" s="9"/>
      <c r="Z258" s="8"/>
      <c r="AA258" s="8"/>
      <c r="AB258" s="9"/>
      <c r="AC258" s="9"/>
      <c r="AD258" s="9"/>
      <c r="AE258" s="9"/>
      <c r="AF258" s="9"/>
      <c r="AG258" s="9"/>
      <c r="AH258" s="8"/>
      <c r="AI258" s="8"/>
      <c r="AJ258" s="9"/>
      <c r="AK258" s="9"/>
      <c r="AL258" s="9"/>
      <c r="AM258" s="9"/>
      <c r="AN258" s="9"/>
      <c r="AO258" s="9"/>
      <c r="AP258" s="8"/>
      <c r="AQ258" s="8"/>
      <c r="AR258" s="9"/>
      <c r="AX258" s="5"/>
    </row>
    <row r="259" spans="1:50" x14ac:dyDescent="0.35">
      <c r="A259" s="1737" t="s">
        <v>886</v>
      </c>
      <c r="B259" s="753" t="s">
        <v>889</v>
      </c>
      <c r="C259" s="753" t="s">
        <v>818</v>
      </c>
      <c r="D259" s="1853"/>
      <c r="E259" s="764">
        <v>0</v>
      </c>
      <c r="F259" s="763">
        <v>4032.3249999999998</v>
      </c>
      <c r="G259" s="764">
        <v>340.392</v>
      </c>
      <c r="H259" s="765">
        <v>312.29000000000002</v>
      </c>
      <c r="I259" s="766">
        <v>4685.0069999999996</v>
      </c>
      <c r="J259" s="767">
        <v>95.454000000000008</v>
      </c>
      <c r="K259" s="768">
        <v>4780.4609999999993</v>
      </c>
      <c r="L259" s="9"/>
      <c r="M259" s="9"/>
      <c r="N259" s="80"/>
      <c r="O259" s="9"/>
      <c r="P259" s="9"/>
      <c r="Q259" s="9"/>
      <c r="R259" s="8"/>
      <c r="S259" s="8"/>
      <c r="T259" s="9"/>
      <c r="U259" s="9"/>
      <c r="V259" s="9"/>
      <c r="W259" s="9"/>
      <c r="X259" s="9"/>
      <c r="Y259" s="9"/>
      <c r="Z259" s="8"/>
      <c r="AA259" s="8"/>
      <c r="AB259" s="9"/>
      <c r="AC259" s="9"/>
      <c r="AD259" s="9"/>
      <c r="AE259" s="9"/>
      <c r="AF259" s="9"/>
      <c r="AG259" s="9"/>
      <c r="AH259" s="8"/>
      <c r="AI259" s="8"/>
      <c r="AJ259" s="9"/>
      <c r="AK259" s="9"/>
      <c r="AL259" s="9"/>
      <c r="AM259" s="9"/>
      <c r="AN259" s="9"/>
      <c r="AO259" s="9"/>
      <c r="AP259" s="8"/>
      <c r="AQ259" s="8"/>
      <c r="AR259" s="9"/>
      <c r="AX259" s="5"/>
    </row>
    <row r="260" spans="1:50" ht="20.149999999999999" customHeight="1" x14ac:dyDescent="0.35">
      <c r="A260" s="2783" t="s">
        <v>890</v>
      </c>
      <c r="B260" s="2784"/>
      <c r="C260" s="2784"/>
      <c r="D260" s="900"/>
      <c r="E260" s="1089"/>
      <c r="F260" s="1088"/>
      <c r="G260" s="1089"/>
      <c r="H260" s="1145"/>
      <c r="I260" s="1931"/>
      <c r="J260" s="1090"/>
      <c r="K260" s="1095"/>
      <c r="L260" s="9"/>
      <c r="M260" s="9"/>
      <c r="N260" s="9"/>
      <c r="O260" s="9"/>
      <c r="P260" s="9"/>
      <c r="Q260" s="9"/>
      <c r="R260" s="8"/>
      <c r="S260" s="8"/>
      <c r="T260" s="9"/>
      <c r="U260" s="9"/>
      <c r="V260" s="9"/>
      <c r="W260" s="9"/>
      <c r="X260" s="9"/>
      <c r="Y260" s="9"/>
      <c r="Z260" s="8"/>
      <c r="AA260" s="8"/>
      <c r="AB260" s="9"/>
      <c r="AC260" s="9"/>
      <c r="AD260" s="9"/>
      <c r="AE260" s="9"/>
      <c r="AF260" s="9"/>
      <c r="AG260" s="9"/>
      <c r="AH260" s="8"/>
      <c r="AI260" s="8"/>
      <c r="AJ260" s="9"/>
      <c r="AK260" s="9"/>
      <c r="AL260" s="9"/>
      <c r="AM260" s="9"/>
      <c r="AN260" s="9"/>
      <c r="AO260" s="9"/>
      <c r="AP260" s="8"/>
      <c r="AQ260" s="8"/>
      <c r="AR260" s="9"/>
      <c r="AX260" s="5"/>
    </row>
    <row r="261" spans="1:50" x14ac:dyDescent="0.35">
      <c r="A261" s="29" t="s">
        <v>891</v>
      </c>
      <c r="B261" s="5" t="s">
        <v>892</v>
      </c>
      <c r="C261" s="5" t="s">
        <v>818</v>
      </c>
      <c r="D261" s="1732"/>
      <c r="E261" s="141">
        <v>0</v>
      </c>
      <c r="F261" s="283">
        <v>0</v>
      </c>
      <c r="G261" s="141">
        <v>0</v>
      </c>
      <c r="H261" s="276">
        <v>0</v>
      </c>
      <c r="I261" s="279">
        <v>0</v>
      </c>
      <c r="J261" s="142">
        <v>101.68</v>
      </c>
      <c r="K261" s="13"/>
      <c r="L261" s="9"/>
      <c r="M261" s="9"/>
      <c r="N261" s="9"/>
      <c r="O261" s="9"/>
      <c r="P261" s="9"/>
      <c r="Q261" s="9"/>
      <c r="R261" s="8"/>
      <c r="S261" s="8"/>
      <c r="T261" s="9"/>
      <c r="U261" s="9"/>
      <c r="V261" s="9"/>
      <c r="W261" s="9"/>
      <c r="X261" s="9"/>
      <c r="Y261" s="9"/>
      <c r="Z261" s="8"/>
      <c r="AA261" s="8"/>
      <c r="AB261" s="9"/>
      <c r="AC261" s="9"/>
      <c r="AD261" s="9"/>
      <c r="AE261" s="9"/>
      <c r="AF261" s="9"/>
      <c r="AG261" s="9"/>
      <c r="AH261" s="8"/>
      <c r="AI261" s="8"/>
      <c r="AJ261" s="9"/>
      <c r="AK261" s="9"/>
      <c r="AL261" s="9"/>
      <c r="AM261" s="9"/>
      <c r="AN261" s="9"/>
      <c r="AO261" s="9"/>
      <c r="AP261" s="8"/>
      <c r="AQ261" s="8"/>
      <c r="AR261" s="9"/>
      <c r="AX261" s="5"/>
    </row>
    <row r="262" spans="1:50" x14ac:dyDescent="0.35">
      <c r="A262" s="1738" t="s">
        <v>891</v>
      </c>
      <c r="B262" s="749" t="s">
        <v>893</v>
      </c>
      <c r="C262" s="749" t="s">
        <v>818</v>
      </c>
      <c r="D262" s="1852"/>
      <c r="E262" s="757">
        <v>1309.3630000000001</v>
      </c>
      <c r="F262" s="756">
        <v>4300.1889999999994</v>
      </c>
      <c r="G262" s="757">
        <v>365.83800000000002</v>
      </c>
      <c r="H262" s="758">
        <v>71.264299999999935</v>
      </c>
      <c r="I262" s="759">
        <v>6046.6542999999992</v>
      </c>
      <c r="J262" s="760">
        <v>67.596000000000004</v>
      </c>
      <c r="K262" s="761">
        <v>6114.2502999999997</v>
      </c>
      <c r="L262" s="9"/>
      <c r="M262" s="9"/>
      <c r="N262" s="9"/>
      <c r="O262" s="9"/>
      <c r="P262" s="9"/>
      <c r="Q262" s="9"/>
      <c r="R262" s="8"/>
      <c r="S262" s="8"/>
      <c r="T262" s="9"/>
      <c r="U262" s="9"/>
      <c r="V262" s="9"/>
      <c r="W262" s="9"/>
      <c r="X262" s="9"/>
      <c r="Y262" s="9"/>
      <c r="Z262" s="8"/>
      <c r="AA262" s="8"/>
      <c r="AB262" s="9"/>
      <c r="AC262" s="9"/>
      <c r="AD262" s="9"/>
      <c r="AE262" s="9"/>
      <c r="AF262" s="9"/>
      <c r="AG262" s="9"/>
      <c r="AH262" s="8"/>
      <c r="AI262" s="8"/>
      <c r="AJ262" s="9"/>
      <c r="AK262" s="9"/>
      <c r="AL262" s="9"/>
      <c r="AM262" s="9"/>
      <c r="AN262" s="9"/>
      <c r="AO262" s="9"/>
      <c r="AP262" s="8"/>
      <c r="AQ262" s="8"/>
      <c r="AR262" s="9"/>
      <c r="AX262" s="5"/>
    </row>
    <row r="263" spans="1:50" x14ac:dyDescent="0.35">
      <c r="A263" s="1739" t="s">
        <v>891</v>
      </c>
      <c r="B263" s="753" t="s">
        <v>894</v>
      </c>
      <c r="C263" s="753"/>
      <c r="D263" s="1853"/>
      <c r="E263" s="764">
        <v>1309.3630000000001</v>
      </c>
      <c r="F263" s="763">
        <v>4300.1889999999994</v>
      </c>
      <c r="G263" s="764">
        <v>365.83800000000002</v>
      </c>
      <c r="H263" s="765">
        <v>71.264299999999935</v>
      </c>
      <c r="I263" s="766">
        <v>6046.6542999999992</v>
      </c>
      <c r="J263" s="767">
        <v>169.27600000000001</v>
      </c>
      <c r="K263" s="768">
        <v>6215.9302999999991</v>
      </c>
      <c r="L263" s="9"/>
      <c r="M263" s="9"/>
      <c r="N263" s="9"/>
      <c r="O263" s="9"/>
      <c r="P263" s="9"/>
      <c r="Q263" s="9"/>
      <c r="R263" s="8"/>
      <c r="S263" s="8"/>
      <c r="T263" s="9"/>
      <c r="U263" s="9"/>
      <c r="V263" s="9"/>
      <c r="W263" s="9"/>
      <c r="X263" s="9"/>
      <c r="Y263" s="9"/>
      <c r="Z263" s="8"/>
      <c r="AA263" s="8"/>
      <c r="AB263" s="9"/>
      <c r="AC263" s="9"/>
      <c r="AD263" s="9"/>
      <c r="AE263" s="9"/>
      <c r="AF263" s="9"/>
      <c r="AG263" s="9"/>
      <c r="AH263" s="8"/>
      <c r="AI263" s="8"/>
      <c r="AJ263" s="9"/>
      <c r="AK263" s="9"/>
      <c r="AL263" s="9"/>
      <c r="AM263" s="9"/>
      <c r="AN263" s="9"/>
      <c r="AO263" s="9"/>
      <c r="AP263" s="8"/>
      <c r="AQ263" s="8"/>
      <c r="AR263" s="9"/>
      <c r="AX263" s="5"/>
    </row>
    <row r="264" spans="1:50" ht="24" customHeight="1" x14ac:dyDescent="0.35">
      <c r="A264" s="2770" t="s">
        <v>895</v>
      </c>
      <c r="B264" s="2775"/>
      <c r="C264" s="2775"/>
      <c r="D264" s="531"/>
      <c r="E264" s="1849"/>
      <c r="F264" s="282"/>
      <c r="G264" s="123"/>
      <c r="H264" s="268"/>
      <c r="I264" s="278"/>
      <c r="J264" s="124"/>
      <c r="K264" s="56"/>
      <c r="L264" s="9"/>
      <c r="M264" s="9"/>
      <c r="N264" s="9"/>
      <c r="O264" s="9"/>
      <c r="P264" s="9"/>
      <c r="Q264" s="9"/>
      <c r="R264" s="8"/>
      <c r="S264" s="8"/>
      <c r="T264" s="9"/>
      <c r="U264" s="9"/>
      <c r="V264" s="9"/>
      <c r="W264" s="9"/>
      <c r="X264" s="9"/>
      <c r="Y264" s="9"/>
      <c r="Z264" s="8"/>
      <c r="AA264" s="8"/>
      <c r="AB264" s="9"/>
      <c r="AC264" s="9"/>
      <c r="AD264" s="9"/>
      <c r="AE264" s="9"/>
      <c r="AF264" s="9"/>
      <c r="AG264" s="9"/>
      <c r="AH264" s="8"/>
      <c r="AI264" s="8"/>
      <c r="AJ264" s="9"/>
      <c r="AK264" s="9"/>
      <c r="AL264" s="9"/>
      <c r="AM264" s="9"/>
      <c r="AN264" s="9"/>
      <c r="AO264" s="9"/>
      <c r="AP264" s="8"/>
      <c r="AQ264" s="8"/>
      <c r="AR264" s="9"/>
      <c r="AX264" s="5"/>
    </row>
    <row r="265" spans="1:50" x14ac:dyDescent="0.35">
      <c r="A265" s="31" t="s">
        <v>884</v>
      </c>
      <c r="B265" s="5" t="s">
        <v>845</v>
      </c>
      <c r="C265" s="5" t="s">
        <v>818</v>
      </c>
      <c r="D265" s="1732"/>
      <c r="E265" s="383">
        <v>11399.777</v>
      </c>
      <c r="F265" s="283">
        <v>16077.957</v>
      </c>
      <c r="G265" s="141">
        <v>2341.5079999999998</v>
      </c>
      <c r="H265" s="276">
        <v>4677.3220000000001</v>
      </c>
      <c r="I265" s="279">
        <v>34496.563999999998</v>
      </c>
      <c r="J265" s="142">
        <v>2024.8977000000002</v>
      </c>
      <c r="K265" s="13">
        <v>36521.4617</v>
      </c>
      <c r="L265" s="9"/>
      <c r="M265" s="9"/>
      <c r="N265" s="9"/>
      <c r="O265" s="9"/>
      <c r="P265" s="9"/>
      <c r="Q265" s="9"/>
      <c r="R265" s="8"/>
      <c r="S265" s="8"/>
      <c r="T265" s="9"/>
      <c r="U265" s="9"/>
      <c r="V265" s="9"/>
      <c r="W265" s="9"/>
      <c r="X265" s="9"/>
      <c r="Y265" s="9"/>
      <c r="Z265" s="8"/>
      <c r="AA265" s="8"/>
      <c r="AB265" s="9"/>
      <c r="AC265" s="9"/>
      <c r="AD265" s="9"/>
      <c r="AE265" s="9"/>
      <c r="AF265" s="9"/>
      <c r="AG265" s="9"/>
      <c r="AH265" s="8"/>
      <c r="AI265" s="8"/>
      <c r="AJ265" s="9"/>
      <c r="AK265" s="9"/>
      <c r="AL265" s="9"/>
      <c r="AM265" s="9"/>
      <c r="AN265" s="9"/>
      <c r="AO265" s="9"/>
      <c r="AP265" s="8"/>
      <c r="AQ265" s="8"/>
      <c r="AR265" s="9"/>
      <c r="AX265" s="5"/>
    </row>
    <row r="266" spans="1:50" ht="20.149999999999999" customHeight="1" x14ac:dyDescent="0.35">
      <c r="A266" s="2783" t="s">
        <v>896</v>
      </c>
      <c r="B266" s="2784"/>
      <c r="C266" s="2784"/>
      <c r="D266" s="900"/>
      <c r="E266" s="1930"/>
      <c r="F266" s="1088"/>
      <c r="G266" s="1089"/>
      <c r="H266" s="1145"/>
      <c r="I266" s="1931"/>
      <c r="J266" s="1090"/>
      <c r="K266" s="1095"/>
      <c r="L266" s="9"/>
      <c r="M266" s="9"/>
      <c r="N266" s="9"/>
      <c r="O266" s="9"/>
      <c r="P266" s="9"/>
      <c r="Q266" s="9"/>
      <c r="R266" s="8"/>
      <c r="S266" s="8"/>
      <c r="T266" s="9"/>
      <c r="U266" s="9"/>
      <c r="V266" s="9"/>
      <c r="W266" s="9"/>
      <c r="X266" s="9"/>
      <c r="Y266" s="9"/>
      <c r="Z266" s="8"/>
      <c r="AA266" s="8"/>
      <c r="AB266" s="9"/>
      <c r="AC266" s="9"/>
      <c r="AD266" s="9"/>
      <c r="AE266" s="9"/>
      <c r="AF266" s="9"/>
      <c r="AG266" s="9"/>
      <c r="AH266" s="8"/>
      <c r="AI266" s="8"/>
      <c r="AJ266" s="9"/>
      <c r="AK266" s="9"/>
      <c r="AL266" s="9"/>
      <c r="AM266" s="9"/>
      <c r="AN266" s="9"/>
      <c r="AO266" s="9"/>
      <c r="AP266" s="8"/>
      <c r="AQ266" s="8"/>
      <c r="AR266" s="9"/>
      <c r="AX266" s="5"/>
    </row>
    <row r="267" spans="1:50" x14ac:dyDescent="0.35">
      <c r="A267" s="1740" t="s">
        <v>886</v>
      </c>
      <c r="B267" s="66" t="s">
        <v>887</v>
      </c>
      <c r="C267" s="66" t="s">
        <v>818</v>
      </c>
      <c r="D267" s="1732"/>
      <c r="E267" s="383">
        <v>2481.7709999999997</v>
      </c>
      <c r="F267" s="283">
        <v>8614.1630000000005</v>
      </c>
      <c r="G267" s="141">
        <v>236</v>
      </c>
      <c r="H267" s="276">
        <v>3988.2700000000004</v>
      </c>
      <c r="I267" s="279">
        <v>15320.204000000002</v>
      </c>
      <c r="J267" s="142">
        <v>1794.4247</v>
      </c>
      <c r="K267" s="13">
        <v>17114.628700000001</v>
      </c>
      <c r="L267" s="9"/>
      <c r="M267" s="9"/>
      <c r="N267" s="9"/>
      <c r="O267" s="9"/>
      <c r="P267" s="9"/>
      <c r="Q267" s="9"/>
      <c r="R267" s="8"/>
      <c r="S267" s="8"/>
      <c r="T267" s="9"/>
      <c r="U267" s="9"/>
      <c r="V267" s="9"/>
      <c r="W267" s="9"/>
      <c r="X267" s="9"/>
      <c r="Y267" s="9"/>
      <c r="Z267" s="8"/>
      <c r="AA267" s="8"/>
      <c r="AB267" s="9"/>
      <c r="AC267" s="9"/>
      <c r="AD267" s="9"/>
      <c r="AE267" s="9"/>
      <c r="AF267" s="9"/>
      <c r="AG267" s="9"/>
      <c r="AH267" s="8"/>
      <c r="AI267" s="8"/>
      <c r="AJ267" s="9"/>
      <c r="AK267" s="9"/>
      <c r="AL267" s="9"/>
      <c r="AM267" s="9"/>
      <c r="AN267" s="9"/>
      <c r="AO267" s="9"/>
      <c r="AP267" s="8"/>
      <c r="AQ267" s="8"/>
      <c r="AR267" s="9"/>
      <c r="AX267" s="5"/>
    </row>
    <row r="268" spans="1:50" x14ac:dyDescent="0.35">
      <c r="A268" s="1736" t="s">
        <v>886</v>
      </c>
      <c r="B268" s="755" t="s">
        <v>888</v>
      </c>
      <c r="C268" s="749" t="s">
        <v>818</v>
      </c>
      <c r="D268" s="1852"/>
      <c r="E268" s="1850">
        <v>206.43900000000002</v>
      </c>
      <c r="F268" s="756">
        <v>0</v>
      </c>
      <c r="G268" s="757">
        <v>0</v>
      </c>
      <c r="H268" s="758">
        <v>0</v>
      </c>
      <c r="I268" s="759">
        <v>206.43900000000002</v>
      </c>
      <c r="J268" s="760">
        <v>0</v>
      </c>
      <c r="K268" s="761">
        <v>206.43900000000002</v>
      </c>
      <c r="L268" s="9"/>
      <c r="M268" s="9"/>
      <c r="N268" s="9"/>
      <c r="O268" s="9"/>
      <c r="P268" s="9"/>
      <c r="Q268" s="9"/>
      <c r="R268" s="8"/>
      <c r="S268" s="8"/>
      <c r="T268" s="9"/>
      <c r="U268" s="9"/>
      <c r="V268" s="9"/>
      <c r="W268" s="9"/>
      <c r="X268" s="9"/>
      <c r="Y268" s="9"/>
      <c r="Z268" s="8"/>
      <c r="AA268" s="8"/>
      <c r="AB268" s="9"/>
      <c r="AC268" s="9"/>
      <c r="AD268" s="9"/>
      <c r="AE268" s="9"/>
      <c r="AF268" s="9"/>
      <c r="AG268" s="9"/>
      <c r="AH268" s="8"/>
      <c r="AI268" s="8"/>
      <c r="AJ268" s="9"/>
      <c r="AK268" s="9"/>
      <c r="AL268" s="9"/>
      <c r="AM268" s="9"/>
      <c r="AN268" s="9"/>
      <c r="AO268" s="9"/>
      <c r="AP268" s="8"/>
      <c r="AQ268" s="8"/>
      <c r="AR268" s="9"/>
      <c r="AX268" s="5"/>
    </row>
    <row r="269" spans="1:50" x14ac:dyDescent="0.35">
      <c r="A269" s="1737" t="s">
        <v>886</v>
      </c>
      <c r="B269" s="769" t="s">
        <v>897</v>
      </c>
      <c r="C269" s="753" t="s">
        <v>818</v>
      </c>
      <c r="D269" s="1853"/>
      <c r="E269" s="1851">
        <v>2688.2099999999996</v>
      </c>
      <c r="F269" s="763">
        <v>8614.1630000000005</v>
      </c>
      <c r="G269" s="764">
        <v>236</v>
      </c>
      <c r="H269" s="765">
        <v>3988.2700000000004</v>
      </c>
      <c r="I269" s="766">
        <v>15526.643</v>
      </c>
      <c r="J269" s="767">
        <v>1794.4247</v>
      </c>
      <c r="K269" s="768">
        <v>17321.0677</v>
      </c>
      <c r="L269" s="9"/>
      <c r="M269" s="9"/>
      <c r="N269" s="9"/>
      <c r="O269" s="9"/>
      <c r="P269" s="9"/>
      <c r="Q269" s="9"/>
      <c r="R269" s="8"/>
      <c r="S269" s="8"/>
      <c r="T269" s="9"/>
      <c r="U269" s="9"/>
      <c r="V269" s="9"/>
      <c r="W269" s="9"/>
      <c r="X269" s="9"/>
      <c r="Y269" s="9"/>
      <c r="Z269" s="8"/>
      <c r="AA269" s="8"/>
      <c r="AB269" s="9"/>
      <c r="AC269" s="9"/>
      <c r="AD269" s="9"/>
      <c r="AE269" s="9"/>
      <c r="AF269" s="9"/>
      <c r="AG269" s="9"/>
      <c r="AH269" s="8"/>
      <c r="AI269" s="8"/>
      <c r="AJ269" s="9"/>
      <c r="AK269" s="9"/>
      <c r="AL269" s="9"/>
      <c r="AM269" s="9"/>
      <c r="AN269" s="9"/>
      <c r="AO269" s="9"/>
      <c r="AP269" s="8"/>
      <c r="AQ269" s="8"/>
      <c r="AR269" s="9"/>
      <c r="AX269" s="5"/>
    </row>
    <row r="270" spans="1:50" ht="20.149999999999999" customHeight="1" x14ac:dyDescent="0.35">
      <c r="A270" s="2783" t="s">
        <v>898</v>
      </c>
      <c r="B270" s="2784"/>
      <c r="C270" s="2784"/>
      <c r="D270" s="900"/>
      <c r="E270" s="1930"/>
      <c r="F270" s="1088"/>
      <c r="G270" s="1089"/>
      <c r="H270" s="1145"/>
      <c r="I270" s="1931"/>
      <c r="J270" s="1090"/>
      <c r="K270" s="1095"/>
      <c r="L270" s="9"/>
      <c r="M270" s="9"/>
      <c r="N270" s="9"/>
      <c r="O270" s="9"/>
      <c r="P270" s="9"/>
      <c r="Q270" s="9"/>
      <c r="R270" s="8"/>
      <c r="S270" s="8"/>
      <c r="T270" s="9"/>
      <c r="U270" s="9"/>
      <c r="V270" s="9"/>
      <c r="W270" s="9"/>
      <c r="X270" s="9"/>
      <c r="Y270" s="9"/>
      <c r="Z270" s="8"/>
      <c r="AA270" s="8"/>
      <c r="AB270" s="9"/>
      <c r="AC270" s="9"/>
      <c r="AD270" s="9"/>
      <c r="AE270" s="9"/>
      <c r="AF270" s="9"/>
      <c r="AG270" s="9"/>
      <c r="AH270" s="8"/>
      <c r="AI270" s="8"/>
      <c r="AJ270" s="9"/>
      <c r="AK270" s="9"/>
      <c r="AL270" s="9"/>
      <c r="AM270" s="9"/>
      <c r="AN270" s="9"/>
      <c r="AO270" s="9"/>
      <c r="AP270" s="8"/>
      <c r="AQ270" s="8"/>
      <c r="AR270" s="9"/>
      <c r="AX270" s="5"/>
    </row>
    <row r="271" spans="1:50" x14ac:dyDescent="0.35">
      <c r="A271" s="31" t="s">
        <v>891</v>
      </c>
      <c r="B271" s="5" t="s">
        <v>893</v>
      </c>
      <c r="C271" s="5" t="s">
        <v>818</v>
      </c>
      <c r="D271" s="1732"/>
      <c r="E271" s="383">
        <v>8711.5670000000009</v>
      </c>
      <c r="F271" s="283">
        <v>7463.7939999999999</v>
      </c>
      <c r="G271" s="141">
        <v>2270.5079999999998</v>
      </c>
      <c r="H271" s="276">
        <v>689.05199999999968</v>
      </c>
      <c r="I271" s="279">
        <v>19134.920999999998</v>
      </c>
      <c r="J271" s="142">
        <v>230.47300000000018</v>
      </c>
      <c r="K271" s="204">
        <v>19365.394</v>
      </c>
      <c r="L271" s="9"/>
      <c r="M271" s="9"/>
      <c r="N271" s="9"/>
      <c r="O271" s="9"/>
      <c r="P271" s="9"/>
      <c r="Q271" s="9"/>
      <c r="R271" s="8"/>
      <c r="S271" s="8"/>
      <c r="T271" s="9"/>
      <c r="U271" s="9"/>
      <c r="V271" s="9"/>
      <c r="W271" s="9"/>
      <c r="X271" s="9"/>
      <c r="Y271" s="9"/>
      <c r="Z271" s="8"/>
      <c r="AA271" s="8"/>
      <c r="AB271" s="9"/>
      <c r="AC271" s="9"/>
      <c r="AD271" s="9"/>
      <c r="AE271" s="9"/>
      <c r="AF271" s="9"/>
      <c r="AG271" s="9"/>
      <c r="AH271" s="8"/>
      <c r="AI271" s="8"/>
      <c r="AJ271" s="9"/>
      <c r="AK271" s="9"/>
      <c r="AL271" s="9"/>
      <c r="AM271" s="9"/>
      <c r="AN271" s="9"/>
      <c r="AO271" s="9"/>
      <c r="AP271" s="8"/>
      <c r="AQ271" s="8"/>
      <c r="AR271" s="9"/>
      <c r="AX271" s="5"/>
    </row>
    <row r="272" spans="1:50" ht="24" customHeight="1" x14ac:dyDescent="0.35">
      <c r="A272" s="2770" t="s">
        <v>899</v>
      </c>
      <c r="B272" s="2775"/>
      <c r="C272" s="2775"/>
      <c r="D272" s="531"/>
      <c r="E272" s="123"/>
      <c r="F272" s="282"/>
      <c r="G272" s="123"/>
      <c r="H272" s="268"/>
      <c r="I272" s="278"/>
      <c r="J272" s="124"/>
      <c r="K272" s="56"/>
      <c r="L272" s="9"/>
      <c r="M272" s="9"/>
      <c r="N272" s="9"/>
      <c r="O272" s="9"/>
      <c r="P272" s="9"/>
      <c r="Q272" s="9"/>
      <c r="R272" s="8"/>
      <c r="S272" s="8"/>
      <c r="T272" s="9"/>
      <c r="U272" s="9"/>
      <c r="V272" s="9"/>
      <c r="W272" s="9"/>
      <c r="X272" s="9"/>
      <c r="Y272" s="9"/>
      <c r="Z272" s="8"/>
      <c r="AA272" s="8"/>
      <c r="AB272" s="9"/>
      <c r="AC272" s="9"/>
      <c r="AD272" s="9"/>
      <c r="AE272" s="9"/>
      <c r="AF272" s="9"/>
      <c r="AG272" s="9"/>
      <c r="AH272" s="8"/>
      <c r="AI272" s="8"/>
      <c r="AJ272" s="9"/>
      <c r="AK272" s="9"/>
      <c r="AL272" s="9"/>
      <c r="AM272" s="9"/>
      <c r="AN272" s="9"/>
      <c r="AO272" s="9"/>
      <c r="AP272" s="8"/>
      <c r="AQ272" s="8"/>
      <c r="AR272" s="9"/>
      <c r="AX272" s="5"/>
    </row>
    <row r="273" spans="1:51" ht="20.149999999999999" customHeight="1" x14ac:dyDescent="0.35">
      <c r="A273" s="2783" t="s">
        <v>900</v>
      </c>
      <c r="B273" s="2784"/>
      <c r="C273" s="2784"/>
      <c r="D273" s="900"/>
      <c r="E273" s="1089"/>
      <c r="F273" s="1088"/>
      <c r="G273" s="1089"/>
      <c r="H273" s="1145"/>
      <c r="I273" s="1931"/>
      <c r="J273" s="1090"/>
      <c r="K273" s="1095"/>
      <c r="L273" s="9"/>
      <c r="M273" s="9"/>
      <c r="N273" s="9"/>
      <c r="O273" s="9"/>
      <c r="P273" s="9"/>
      <c r="Q273" s="9"/>
      <c r="R273" s="8"/>
      <c r="S273" s="8"/>
      <c r="T273" s="9"/>
      <c r="U273" s="9"/>
      <c r="V273" s="9"/>
      <c r="W273" s="9"/>
      <c r="X273" s="9"/>
      <c r="Y273" s="9"/>
      <c r="Z273" s="8"/>
      <c r="AA273" s="8"/>
      <c r="AB273" s="9"/>
      <c r="AC273" s="9"/>
      <c r="AD273" s="9"/>
      <c r="AE273" s="9"/>
      <c r="AF273" s="9"/>
      <c r="AG273" s="9"/>
      <c r="AH273" s="8"/>
      <c r="AI273" s="8"/>
      <c r="AJ273" s="9"/>
      <c r="AK273" s="9"/>
      <c r="AL273" s="9"/>
      <c r="AM273" s="9"/>
      <c r="AN273" s="9"/>
      <c r="AO273" s="9"/>
      <c r="AP273" s="8"/>
      <c r="AQ273" s="8"/>
      <c r="AR273" s="9"/>
      <c r="AX273" s="5"/>
    </row>
    <row r="274" spans="1:51" ht="16" thickBot="1" x14ac:dyDescent="0.4">
      <c r="A274" s="32" t="s">
        <v>891</v>
      </c>
      <c r="B274" s="14" t="s">
        <v>893</v>
      </c>
      <c r="C274" s="14" t="s">
        <v>818</v>
      </c>
      <c r="D274" s="1854"/>
      <c r="E274" s="275">
        <v>2768.8889999999997</v>
      </c>
      <c r="F274" s="284">
        <v>2100.39</v>
      </c>
      <c r="G274" s="275">
        <v>316.52</v>
      </c>
      <c r="H274" s="277">
        <v>587.08000000000004</v>
      </c>
      <c r="I274" s="280">
        <v>5772.878999999999</v>
      </c>
      <c r="J274" s="281"/>
      <c r="K274" s="15">
        <v>5772.878999999999</v>
      </c>
      <c r="L274" s="9"/>
      <c r="M274" s="9"/>
      <c r="N274" s="9"/>
      <c r="O274" s="9"/>
      <c r="P274" s="9"/>
      <c r="Q274" s="9"/>
      <c r="R274" s="8"/>
      <c r="S274" s="8"/>
      <c r="T274" s="9"/>
      <c r="U274" s="9"/>
      <c r="V274" s="9"/>
      <c r="W274" s="9"/>
      <c r="X274" s="9"/>
      <c r="Y274" s="9"/>
      <c r="Z274" s="8"/>
      <c r="AA274" s="8"/>
      <c r="AB274" s="9"/>
      <c r="AC274" s="9"/>
      <c r="AD274" s="9"/>
      <c r="AE274" s="9"/>
      <c r="AF274" s="9"/>
      <c r="AG274" s="9"/>
      <c r="AH274" s="8"/>
      <c r="AI274" s="8"/>
      <c r="AJ274" s="9"/>
      <c r="AK274" s="9"/>
      <c r="AL274" s="9"/>
      <c r="AM274" s="9"/>
      <c r="AN274" s="9"/>
      <c r="AO274" s="9"/>
      <c r="AP274" s="8"/>
      <c r="AQ274" s="8"/>
      <c r="AR274" s="9"/>
      <c r="AX274" s="5"/>
    </row>
    <row r="275" spans="1:51" s="488" customFormat="1" ht="16" thickTop="1" x14ac:dyDescent="0.35">
      <c r="L275" s="439"/>
      <c r="M275" s="702"/>
      <c r="N275" s="702"/>
      <c r="O275" s="702"/>
      <c r="P275" s="702"/>
      <c r="Q275" s="703"/>
      <c r="R275" s="703"/>
      <c r="S275" s="704"/>
      <c r="T275" s="439"/>
      <c r="U275" s="704"/>
      <c r="V275" s="704"/>
      <c r="W275" s="704"/>
      <c r="X275" s="704"/>
      <c r="Y275" s="705"/>
      <c r="Z275" s="705"/>
      <c r="AA275" s="439"/>
      <c r="AB275" s="439"/>
      <c r="AC275" s="704"/>
      <c r="AD275" s="704"/>
      <c r="AE275" s="704"/>
      <c r="AF275" s="704"/>
      <c r="AG275" s="705"/>
      <c r="AH275" s="705"/>
      <c r="AI275" s="439"/>
      <c r="AJ275" s="439"/>
      <c r="AK275" s="704"/>
      <c r="AL275" s="704"/>
      <c r="AM275" s="704"/>
      <c r="AN275" s="704"/>
      <c r="AO275" s="705"/>
      <c r="AP275" s="705"/>
      <c r="AQ275" s="439"/>
      <c r="AR275" s="439"/>
      <c r="AS275" s="704"/>
      <c r="AT275" s="704"/>
      <c r="AU275" s="704"/>
      <c r="AV275" s="704"/>
      <c r="AW275" s="705"/>
      <c r="AX275" s="705"/>
      <c r="AY275" s="439"/>
    </row>
    <row r="276" spans="1:51" s="38" customFormat="1" ht="17.149999999999999" customHeight="1" thickBot="1" x14ac:dyDescent="0.4">
      <c r="A276" s="488"/>
      <c r="B276" s="488"/>
      <c r="C276" s="488"/>
      <c r="D276" s="488"/>
      <c r="E276" s="488"/>
      <c r="F276" s="488"/>
      <c r="G276" s="488"/>
      <c r="H276" s="488"/>
      <c r="I276" s="488"/>
      <c r="J276" s="488"/>
      <c r="K276" s="488"/>
      <c r="L276" s="439"/>
      <c r="M276" s="439"/>
      <c r="N276" s="439"/>
      <c r="O276" s="439"/>
      <c r="P276" s="439"/>
      <c r="Q276" s="439"/>
      <c r="R276" s="704"/>
      <c r="S276" s="704"/>
      <c r="T276" s="439"/>
      <c r="U276" s="439"/>
      <c r="V276" s="439"/>
      <c r="W276" s="439"/>
      <c r="X276" s="439"/>
      <c r="Y276" s="440"/>
      <c r="Z276" s="705"/>
      <c r="AA276" s="439"/>
      <c r="AB276" s="439"/>
      <c r="AC276" s="439"/>
      <c r="AD276" s="439"/>
      <c r="AE276" s="439"/>
      <c r="AF276" s="439"/>
      <c r="AG276" s="440"/>
      <c r="AH276" s="705"/>
      <c r="AI276" s="439"/>
      <c r="AJ276" s="439"/>
      <c r="AK276" s="439"/>
      <c r="AL276" s="439"/>
      <c r="AM276" s="439"/>
      <c r="AN276" s="439"/>
      <c r="AO276" s="440"/>
      <c r="AP276" s="705"/>
      <c r="AQ276" s="439"/>
      <c r="AR276" s="439"/>
      <c r="AS276" s="439"/>
      <c r="AT276" s="439"/>
      <c r="AU276" s="439"/>
      <c r="AV276" s="439"/>
      <c r="AW276" s="440"/>
      <c r="AX276" s="705"/>
      <c r="AY276" s="439"/>
    </row>
    <row r="277" spans="1:51" s="38" customFormat="1" ht="30" customHeight="1" thickTop="1" x14ac:dyDescent="0.35">
      <c r="A277" s="2688" t="s">
        <v>400</v>
      </c>
      <c r="B277" s="2690"/>
      <c r="C277" s="2690"/>
      <c r="D277" s="2785">
        <v>2022</v>
      </c>
      <c r="E277" s="2786"/>
      <c r="F277" s="2786"/>
      <c r="G277" s="2786"/>
      <c r="H277" s="2786"/>
      <c r="I277" s="2786"/>
      <c r="J277" s="2786"/>
      <c r="K277" s="2863"/>
      <c r="L277" s="2771">
        <v>2021</v>
      </c>
      <c r="M277" s="2690"/>
      <c r="N277" s="2690"/>
      <c r="O277" s="2690"/>
      <c r="P277" s="2690"/>
      <c r="Q277" s="2690"/>
      <c r="R277" s="2690"/>
      <c r="S277" s="2772"/>
      <c r="T277" s="2690">
        <v>2020</v>
      </c>
      <c r="U277" s="2690"/>
      <c r="V277" s="2690"/>
      <c r="W277" s="2690"/>
      <c r="X277" s="2690"/>
      <c r="Y277" s="2690"/>
      <c r="Z277" s="2690"/>
      <c r="AA277" s="2690"/>
      <c r="AB277" s="2771">
        <v>2019</v>
      </c>
      <c r="AC277" s="2690"/>
      <c r="AD277" s="2690"/>
      <c r="AE277" s="2690"/>
      <c r="AF277" s="2690"/>
      <c r="AG277" s="2690"/>
      <c r="AH277" s="2690"/>
      <c r="AI277" s="2772"/>
      <c r="AJ277" s="2690">
        <v>2018</v>
      </c>
      <c r="AK277" s="2690"/>
      <c r="AL277" s="2690"/>
      <c r="AM277" s="2690"/>
      <c r="AN277" s="2690"/>
      <c r="AO277" s="2690"/>
      <c r="AP277" s="2690"/>
      <c r="AQ277" s="2741"/>
    </row>
    <row r="278" spans="1:51" s="38" customFormat="1" ht="40" customHeight="1" x14ac:dyDescent="0.35">
      <c r="A278" s="63" t="s">
        <v>401</v>
      </c>
      <c r="B278" s="273" t="s">
        <v>402</v>
      </c>
      <c r="C278" s="273" t="s">
        <v>403</v>
      </c>
      <c r="D278" s="411" t="s">
        <v>404</v>
      </c>
      <c r="E278" s="412" t="s">
        <v>405</v>
      </c>
      <c r="F278" s="412" t="s">
        <v>406</v>
      </c>
      <c r="G278" s="412" t="s">
        <v>407</v>
      </c>
      <c r="H278" s="413" t="s">
        <v>461</v>
      </c>
      <c r="I278" s="215" t="s">
        <v>370</v>
      </c>
      <c r="J278" s="216" t="s">
        <v>371</v>
      </c>
      <c r="K278" s="471" t="s">
        <v>372</v>
      </c>
      <c r="L278" s="212" t="s">
        <v>404</v>
      </c>
      <c r="M278" s="213" t="s">
        <v>405</v>
      </c>
      <c r="N278" s="213" t="s">
        <v>406</v>
      </c>
      <c r="O278" s="213" t="s">
        <v>407</v>
      </c>
      <c r="P278" s="214" t="s">
        <v>461</v>
      </c>
      <c r="Q278" s="215" t="s">
        <v>370</v>
      </c>
      <c r="R278" s="216" t="s">
        <v>371</v>
      </c>
      <c r="S278" s="471" t="s">
        <v>372</v>
      </c>
      <c r="T278" s="212" t="s">
        <v>404</v>
      </c>
      <c r="U278" s="213" t="s">
        <v>405</v>
      </c>
      <c r="V278" s="213" t="s">
        <v>406</v>
      </c>
      <c r="W278" s="213" t="s">
        <v>407</v>
      </c>
      <c r="X278" s="214" t="s">
        <v>461</v>
      </c>
      <c r="Y278" s="215" t="s">
        <v>370</v>
      </c>
      <c r="Z278" s="216" t="s">
        <v>371</v>
      </c>
      <c r="AA278" s="584" t="s">
        <v>372</v>
      </c>
      <c r="AB278" s="212" t="s">
        <v>404</v>
      </c>
      <c r="AC278" s="213" t="s">
        <v>405</v>
      </c>
      <c r="AD278" s="213" t="s">
        <v>406</v>
      </c>
      <c r="AE278" s="213" t="s">
        <v>407</v>
      </c>
      <c r="AF278" s="214" t="s">
        <v>461</v>
      </c>
      <c r="AG278" s="215" t="s">
        <v>370</v>
      </c>
      <c r="AH278" s="216" t="s">
        <v>371</v>
      </c>
      <c r="AI278" s="471" t="s">
        <v>372</v>
      </c>
      <c r="AJ278" s="212" t="s">
        <v>404</v>
      </c>
      <c r="AK278" s="213" t="s">
        <v>405</v>
      </c>
      <c r="AL278" s="213" t="s">
        <v>406</v>
      </c>
      <c r="AM278" s="213" t="s">
        <v>407</v>
      </c>
      <c r="AN278" s="214" t="s">
        <v>461</v>
      </c>
      <c r="AO278" s="215" t="s">
        <v>370</v>
      </c>
      <c r="AP278" s="216" t="s">
        <v>371</v>
      </c>
      <c r="AQ278" s="217" t="s">
        <v>372</v>
      </c>
    </row>
    <row r="279" spans="1:51" s="38" customFormat="1" ht="27" customHeight="1" x14ac:dyDescent="0.35">
      <c r="A279" s="2773" t="s">
        <v>901</v>
      </c>
      <c r="B279" s="2774"/>
      <c r="C279" s="2774"/>
      <c r="D279" s="459"/>
      <c r="E279" s="460"/>
      <c r="F279" s="460"/>
      <c r="G279" s="460"/>
      <c r="H279" s="461"/>
      <c r="I279" s="700"/>
      <c r="J279" s="461"/>
      <c r="K279" s="464"/>
      <c r="L279" s="459"/>
      <c r="M279" s="460"/>
      <c r="N279" s="460"/>
      <c r="O279" s="460"/>
      <c r="P279" s="461"/>
      <c r="Q279" s="462"/>
      <c r="R279" s="701"/>
      <c r="S279" s="464"/>
      <c r="T279" s="459"/>
      <c r="U279" s="460"/>
      <c r="V279" s="460"/>
      <c r="W279" s="460"/>
      <c r="X279" s="461"/>
      <c r="Y279" s="462"/>
      <c r="Z279" s="701"/>
      <c r="AA279" s="589"/>
      <c r="AB279" s="459"/>
      <c r="AC279" s="460"/>
      <c r="AD279" s="460"/>
      <c r="AE279" s="460"/>
      <c r="AF279" s="461"/>
      <c r="AG279" s="462"/>
      <c r="AH279" s="701"/>
      <c r="AI279" s="464"/>
      <c r="AJ279" s="459"/>
      <c r="AK279" s="460"/>
      <c r="AL279" s="460"/>
      <c r="AM279" s="460"/>
      <c r="AN279" s="461"/>
      <c r="AO279" s="462"/>
      <c r="AP279" s="701"/>
      <c r="AQ279" s="466"/>
    </row>
    <row r="280" spans="1:51" s="6" customFormat="1" ht="24" customHeight="1" x14ac:dyDescent="0.35">
      <c r="A280" s="2770" t="s">
        <v>827</v>
      </c>
      <c r="B280" s="2775"/>
      <c r="C280" s="2775"/>
      <c r="D280" s="122"/>
      <c r="E280" s="123"/>
      <c r="F280" s="123"/>
      <c r="G280" s="123"/>
      <c r="H280" s="124"/>
      <c r="I280" s="278"/>
      <c r="J280" s="124"/>
      <c r="K280" s="157"/>
      <c r="L280" s="122"/>
      <c r="M280" s="123"/>
      <c r="N280" s="123"/>
      <c r="O280" s="123"/>
      <c r="P280" s="124"/>
      <c r="Q280" s="164"/>
      <c r="R280" s="148"/>
      <c r="S280" s="157"/>
      <c r="T280" s="122"/>
      <c r="U280" s="123"/>
      <c r="V280" s="123"/>
      <c r="W280" s="123"/>
      <c r="X280" s="124"/>
      <c r="Y280" s="164"/>
      <c r="Z280" s="148"/>
      <c r="AA280" s="235"/>
      <c r="AB280" s="122"/>
      <c r="AC280" s="123"/>
      <c r="AD280" s="123"/>
      <c r="AE280" s="123"/>
      <c r="AF280" s="124"/>
      <c r="AG280" s="164"/>
      <c r="AH280" s="148"/>
      <c r="AI280" s="157"/>
      <c r="AJ280" s="122"/>
      <c r="AK280" s="123"/>
      <c r="AL280" s="123"/>
      <c r="AM280" s="123"/>
      <c r="AN280" s="124"/>
      <c r="AO280" s="164"/>
      <c r="AP280" s="148"/>
      <c r="AQ280" s="56"/>
    </row>
    <row r="281" spans="1:51" s="6" customFormat="1" ht="17.5" x14ac:dyDescent="0.35">
      <c r="A281" s="31" t="s">
        <v>902</v>
      </c>
      <c r="B281" s="6" t="s">
        <v>1883</v>
      </c>
      <c r="C281" s="5" t="s">
        <v>818</v>
      </c>
      <c r="D281" s="363"/>
      <c r="E281" s="141">
        <v>11399.8</v>
      </c>
      <c r="F281" s="141">
        <v>16077.957</v>
      </c>
      <c r="G281" s="141">
        <v>2341.5050000000001</v>
      </c>
      <c r="H281" s="142">
        <v>4677.3220000000001</v>
      </c>
      <c r="I281" s="279">
        <v>34496.584000000003</v>
      </c>
      <c r="J281" s="142">
        <v>2024.8977000000002</v>
      </c>
      <c r="K281" s="158">
        <v>36521.481700000004</v>
      </c>
      <c r="L281" s="363"/>
      <c r="M281" s="126">
        <v>13155</v>
      </c>
      <c r="N281" s="126">
        <v>9376</v>
      </c>
      <c r="O281" s="126">
        <v>2028</v>
      </c>
      <c r="P281" s="127">
        <v>712</v>
      </c>
      <c r="Q281" s="165">
        <v>25271</v>
      </c>
      <c r="R281" s="172">
        <v>400</v>
      </c>
      <c r="S281" s="158">
        <v>25271</v>
      </c>
      <c r="T281" s="363"/>
      <c r="U281" s="126">
        <v>18331</v>
      </c>
      <c r="V281" s="126">
        <v>6442</v>
      </c>
      <c r="W281" s="126">
        <v>2574</v>
      </c>
      <c r="X281" s="127">
        <v>799</v>
      </c>
      <c r="Y281" s="165">
        <v>28146</v>
      </c>
      <c r="Z281" s="172">
        <v>1927</v>
      </c>
      <c r="AA281" s="9">
        <v>30073</v>
      </c>
      <c r="AB281" s="363"/>
      <c r="AC281" s="126">
        <v>27197</v>
      </c>
      <c r="AD281" s="126">
        <v>6776</v>
      </c>
      <c r="AE281" s="126">
        <v>1569</v>
      </c>
      <c r="AF281" s="127">
        <v>636</v>
      </c>
      <c r="AG281" s="165">
        <v>36178</v>
      </c>
      <c r="AH281" s="172">
        <v>1776.4</v>
      </c>
      <c r="AI281" s="158">
        <v>36178</v>
      </c>
      <c r="AJ281" s="363"/>
      <c r="AK281" s="126">
        <v>17750</v>
      </c>
      <c r="AL281" s="126">
        <v>6495</v>
      </c>
      <c r="AM281" s="126">
        <v>1719</v>
      </c>
      <c r="AN281" s="127">
        <v>1823</v>
      </c>
      <c r="AO281" s="165">
        <v>27787</v>
      </c>
      <c r="AP281" s="172">
        <v>487</v>
      </c>
      <c r="AQ281" s="13">
        <v>28274</v>
      </c>
    </row>
    <row r="282" spans="1:51" s="6" customFormat="1" x14ac:dyDescent="0.35">
      <c r="A282" s="31" t="s">
        <v>902</v>
      </c>
      <c r="B282" s="6" t="s">
        <v>819</v>
      </c>
      <c r="C282" s="5" t="s">
        <v>818</v>
      </c>
      <c r="D282" s="363"/>
      <c r="E282" s="141">
        <v>1309.3630000000001</v>
      </c>
      <c r="F282" s="141">
        <v>8332.5139999999992</v>
      </c>
      <c r="G282" s="141">
        <v>706.28</v>
      </c>
      <c r="H282" s="142">
        <v>383.55429999999996</v>
      </c>
      <c r="I282" s="279">
        <v>10731.711299999999</v>
      </c>
      <c r="J282" s="142">
        <v>264.73</v>
      </c>
      <c r="K282" s="158">
        <v>10996.441299999999</v>
      </c>
      <c r="L282" s="363"/>
      <c r="M282" s="126">
        <v>2344</v>
      </c>
      <c r="N282" s="126">
        <v>6286</v>
      </c>
      <c r="O282" s="126">
        <v>417</v>
      </c>
      <c r="P282" s="127">
        <v>737</v>
      </c>
      <c r="Q282" s="165">
        <v>9784</v>
      </c>
      <c r="R282" s="172">
        <v>541</v>
      </c>
      <c r="S282" s="158">
        <v>10325</v>
      </c>
      <c r="T282" s="363"/>
      <c r="U282" s="126">
        <v>1597</v>
      </c>
      <c r="V282" s="126">
        <v>6087</v>
      </c>
      <c r="W282" s="126">
        <v>613</v>
      </c>
      <c r="X282" s="127">
        <v>462</v>
      </c>
      <c r="Y282" s="165">
        <v>8759</v>
      </c>
      <c r="Z282" s="172">
        <v>2744</v>
      </c>
      <c r="AA282" s="9">
        <v>11503</v>
      </c>
      <c r="AB282" s="363"/>
      <c r="AC282" s="126">
        <v>1976</v>
      </c>
      <c r="AD282" s="126">
        <v>5349</v>
      </c>
      <c r="AE282" s="126">
        <v>1224</v>
      </c>
      <c r="AF282" s="127">
        <v>536</v>
      </c>
      <c r="AG282" s="165">
        <v>9085</v>
      </c>
      <c r="AH282" s="172">
        <v>315.28699999999998</v>
      </c>
      <c r="AI282" s="158">
        <v>9400</v>
      </c>
      <c r="AJ282" s="363"/>
      <c r="AK282" s="126">
        <v>2459</v>
      </c>
      <c r="AL282" s="126">
        <v>5827</v>
      </c>
      <c r="AM282" s="126">
        <v>771</v>
      </c>
      <c r="AN282" s="127">
        <v>958</v>
      </c>
      <c r="AO282" s="165">
        <v>10015</v>
      </c>
      <c r="AP282" s="172">
        <v>218.33</v>
      </c>
      <c r="AQ282" s="13">
        <v>10233</v>
      </c>
    </row>
    <row r="283" spans="1:51" s="6" customFormat="1" x14ac:dyDescent="0.35">
      <c r="A283" s="31" t="s">
        <v>902</v>
      </c>
      <c r="B283" s="6" t="s">
        <v>820</v>
      </c>
      <c r="C283" s="5" t="s">
        <v>818</v>
      </c>
      <c r="D283" s="363"/>
      <c r="E283" s="141">
        <v>2768.92</v>
      </c>
      <c r="F283" s="141">
        <v>2100.39</v>
      </c>
      <c r="G283" s="141">
        <v>316.52</v>
      </c>
      <c r="H283" s="142">
        <v>587.08000000000004</v>
      </c>
      <c r="I283" s="279">
        <v>5772.91</v>
      </c>
      <c r="J283" s="386"/>
      <c r="K283" s="158">
        <v>5772.91</v>
      </c>
      <c r="L283" s="363"/>
      <c r="M283" s="126">
        <v>1748</v>
      </c>
      <c r="N283" s="126">
        <v>1999</v>
      </c>
      <c r="O283" s="126">
        <v>246</v>
      </c>
      <c r="P283" s="127">
        <v>1470</v>
      </c>
      <c r="Q283" s="165">
        <v>5463</v>
      </c>
      <c r="R283" s="332"/>
      <c r="S283" s="158">
        <v>5863</v>
      </c>
      <c r="T283" s="363"/>
      <c r="U283" s="126">
        <v>1222</v>
      </c>
      <c r="V283" s="126">
        <v>1887</v>
      </c>
      <c r="W283" s="126">
        <v>227</v>
      </c>
      <c r="X283" s="127">
        <v>815</v>
      </c>
      <c r="Y283" s="165">
        <v>4151</v>
      </c>
      <c r="Z283" s="332"/>
      <c r="AA283" s="9">
        <v>4151</v>
      </c>
      <c r="AB283" s="363"/>
      <c r="AC283" s="126">
        <v>1181</v>
      </c>
      <c r="AD283" s="126">
        <v>2034</v>
      </c>
      <c r="AE283" s="126">
        <v>300</v>
      </c>
      <c r="AF283" s="127">
        <v>697</v>
      </c>
      <c r="AG283" s="165">
        <v>4213</v>
      </c>
      <c r="AH283" s="332"/>
      <c r="AI283" s="158">
        <v>5989</v>
      </c>
      <c r="AJ283" s="363"/>
      <c r="AK283" s="126">
        <v>1104</v>
      </c>
      <c r="AL283" s="126">
        <v>1824</v>
      </c>
      <c r="AM283" s="126">
        <v>246</v>
      </c>
      <c r="AN283" s="127">
        <v>619</v>
      </c>
      <c r="AO283" s="165">
        <v>3793</v>
      </c>
      <c r="AP283" s="332"/>
      <c r="AQ283" s="13">
        <v>3793</v>
      </c>
    </row>
    <row r="284" spans="1:51" s="6" customFormat="1" x14ac:dyDescent="0.35">
      <c r="A284" s="31" t="s">
        <v>902</v>
      </c>
      <c r="B284" s="6" t="s">
        <v>903</v>
      </c>
      <c r="C284" s="5" t="s">
        <v>818</v>
      </c>
      <c r="D284" s="363"/>
      <c r="E284" s="141">
        <v>15478.082999999999</v>
      </c>
      <c r="F284" s="141">
        <v>26510.860999999997</v>
      </c>
      <c r="G284" s="141">
        <v>3364.3049999999998</v>
      </c>
      <c r="H284" s="142">
        <v>5647.9562999999998</v>
      </c>
      <c r="I284" s="279">
        <v>51001.205300000001</v>
      </c>
      <c r="J284" s="142">
        <v>2289.6277</v>
      </c>
      <c r="K284" s="158">
        <v>53290.832999999999</v>
      </c>
      <c r="L284" s="363"/>
      <c r="M284" s="126">
        <v>17246</v>
      </c>
      <c r="N284" s="126">
        <v>17661</v>
      </c>
      <c r="O284" s="126">
        <v>2691</v>
      </c>
      <c r="P284" s="127">
        <v>2919</v>
      </c>
      <c r="Q284" s="165">
        <v>40518</v>
      </c>
      <c r="R284" s="293">
        <v>941</v>
      </c>
      <c r="S284" s="158">
        <v>41459</v>
      </c>
      <c r="T284" s="363"/>
      <c r="U284" s="126">
        <v>21150</v>
      </c>
      <c r="V284" s="126">
        <v>14416</v>
      </c>
      <c r="W284" s="126">
        <v>3414</v>
      </c>
      <c r="X284" s="127">
        <v>2076</v>
      </c>
      <c r="Y284" s="165">
        <v>41056</v>
      </c>
      <c r="Z284" s="172">
        <v>4671</v>
      </c>
      <c r="AA284" s="9">
        <v>45727</v>
      </c>
      <c r="AB284" s="363"/>
      <c r="AC284" s="126">
        <v>30355</v>
      </c>
      <c r="AD284" s="126">
        <v>14159</v>
      </c>
      <c r="AE284" s="126">
        <v>3093</v>
      </c>
      <c r="AF284" s="127">
        <v>1869</v>
      </c>
      <c r="AG284" s="165">
        <v>49476</v>
      </c>
      <c r="AH284" s="172">
        <v>2091.6869999999999</v>
      </c>
      <c r="AI284" s="158">
        <v>51568</v>
      </c>
      <c r="AJ284" s="363"/>
      <c r="AK284" s="126">
        <v>21313</v>
      </c>
      <c r="AL284" s="126">
        <v>14146</v>
      </c>
      <c r="AM284" s="126">
        <v>2736</v>
      </c>
      <c r="AN284" s="127">
        <v>3399</v>
      </c>
      <c r="AO284" s="165">
        <v>41594</v>
      </c>
      <c r="AP284" s="172">
        <v>705.33</v>
      </c>
      <c r="AQ284" s="13">
        <v>42299</v>
      </c>
    </row>
    <row r="285" spans="1:51" ht="24" customHeight="1" x14ac:dyDescent="0.35">
      <c r="A285" s="2770" t="s">
        <v>904</v>
      </c>
      <c r="B285" s="2775"/>
      <c r="C285" s="2775"/>
      <c r="D285" s="122"/>
      <c r="E285" s="123"/>
      <c r="F285" s="123"/>
      <c r="G285" s="123"/>
      <c r="H285" s="124"/>
      <c r="I285" s="278"/>
      <c r="J285" s="124"/>
      <c r="K285" s="157"/>
      <c r="L285" s="122"/>
      <c r="M285" s="123"/>
      <c r="N285" s="123"/>
      <c r="O285" s="123"/>
      <c r="P285" s="124"/>
      <c r="Q285" s="164"/>
      <c r="R285" s="148"/>
      <c r="S285" s="157"/>
      <c r="T285" s="122"/>
      <c r="U285" s="123"/>
      <c r="V285" s="123"/>
      <c r="W285" s="123"/>
      <c r="X285" s="124"/>
      <c r="Y285" s="164"/>
      <c r="Z285" s="148"/>
      <c r="AA285" s="235"/>
      <c r="AB285" s="122"/>
      <c r="AC285" s="123"/>
      <c r="AD285" s="123"/>
      <c r="AE285" s="123"/>
      <c r="AF285" s="124"/>
      <c r="AG285" s="164"/>
      <c r="AH285" s="148"/>
      <c r="AI285" s="157"/>
      <c r="AJ285" s="122"/>
      <c r="AK285" s="123"/>
      <c r="AL285" s="123"/>
      <c r="AM285" s="123"/>
      <c r="AN285" s="124"/>
      <c r="AO285" s="164"/>
      <c r="AP285" s="148"/>
      <c r="AQ285" s="56"/>
      <c r="AX285" s="5"/>
    </row>
    <row r="286" spans="1:51" s="6" customFormat="1" x14ac:dyDescent="0.35">
      <c r="A286" s="29" t="s">
        <v>886</v>
      </c>
      <c r="B286" s="6" t="s">
        <v>905</v>
      </c>
      <c r="C286" s="5" t="s">
        <v>818</v>
      </c>
      <c r="D286" s="363"/>
      <c r="E286" s="141">
        <v>2481.8000000000002</v>
      </c>
      <c r="F286" s="141">
        <v>12646.488000000001</v>
      </c>
      <c r="G286" s="141">
        <v>576.39200000000005</v>
      </c>
      <c r="H286" s="142">
        <v>4300.5599999999995</v>
      </c>
      <c r="I286" s="279">
        <v>20005.239999999998</v>
      </c>
      <c r="J286" s="142">
        <v>1889.8787</v>
      </c>
      <c r="K286" s="158">
        <v>21895.118699999999</v>
      </c>
      <c r="L286" s="363"/>
      <c r="M286" s="126">
        <v>11391</v>
      </c>
      <c r="N286" s="126">
        <v>3357</v>
      </c>
      <c r="O286" s="126">
        <v>1462</v>
      </c>
      <c r="P286" s="127">
        <v>1375</v>
      </c>
      <c r="Q286" s="165">
        <v>17585</v>
      </c>
      <c r="R286" s="172">
        <v>12173</v>
      </c>
      <c r="S286" s="158">
        <v>29758</v>
      </c>
      <c r="T286" s="363"/>
      <c r="U286" s="126">
        <v>16359</v>
      </c>
      <c r="V286" s="126">
        <v>1897</v>
      </c>
      <c r="W286" s="126">
        <v>1183</v>
      </c>
      <c r="X286" s="127">
        <v>301</v>
      </c>
      <c r="Y286" s="165">
        <v>19740</v>
      </c>
      <c r="Z286" s="172">
        <v>1521.836</v>
      </c>
      <c r="AA286" s="9">
        <v>21262</v>
      </c>
      <c r="AB286" s="363"/>
      <c r="AC286" s="126">
        <v>24844</v>
      </c>
      <c r="AD286" s="126">
        <v>3629</v>
      </c>
      <c r="AE286" s="126">
        <v>3181</v>
      </c>
      <c r="AF286" s="127">
        <v>116</v>
      </c>
      <c r="AG286" s="165">
        <v>31770</v>
      </c>
      <c r="AH286" s="172">
        <v>4743</v>
      </c>
      <c r="AI286" s="158">
        <v>36513</v>
      </c>
      <c r="AJ286" s="363"/>
      <c r="AK286" s="126">
        <v>15747</v>
      </c>
      <c r="AL286" s="126">
        <v>2093</v>
      </c>
      <c r="AM286" s="126">
        <v>676</v>
      </c>
      <c r="AN286" s="127">
        <v>1339</v>
      </c>
      <c r="AO286" s="165">
        <v>19855</v>
      </c>
      <c r="AP286" s="172">
        <v>1124.6279999999999</v>
      </c>
      <c r="AQ286" s="13">
        <v>20980</v>
      </c>
    </row>
    <row r="287" spans="1:51" s="6" customFormat="1" x14ac:dyDescent="0.35">
      <c r="A287" s="29" t="s">
        <v>886</v>
      </c>
      <c r="B287" s="6" t="s">
        <v>906</v>
      </c>
      <c r="C287" s="5" t="s">
        <v>818</v>
      </c>
      <c r="D287" s="363"/>
      <c r="E287" s="141">
        <v>206.45000000000002</v>
      </c>
      <c r="F287" s="141">
        <v>0</v>
      </c>
      <c r="G287" s="141">
        <v>0</v>
      </c>
      <c r="H287" s="142">
        <v>0</v>
      </c>
      <c r="I287" s="279">
        <v>206.45000000000002</v>
      </c>
      <c r="J287" s="142">
        <v>0</v>
      </c>
      <c r="K287" s="158">
        <v>206.45000000000002</v>
      </c>
      <c r="L287" s="363"/>
      <c r="M287" s="126">
        <v>1584</v>
      </c>
      <c r="N287" s="126">
        <v>3816</v>
      </c>
      <c r="O287" s="126">
        <v>0</v>
      </c>
      <c r="P287" s="127">
        <v>0</v>
      </c>
      <c r="Q287" s="165">
        <v>5400</v>
      </c>
      <c r="R287" s="172">
        <v>0</v>
      </c>
      <c r="S287" s="158">
        <v>5400</v>
      </c>
      <c r="T287" s="363"/>
      <c r="U287" s="126">
        <v>966</v>
      </c>
      <c r="V287" s="126">
        <v>4033</v>
      </c>
      <c r="W287" s="126">
        <v>0</v>
      </c>
      <c r="X287" s="127">
        <v>299</v>
      </c>
      <c r="Y287" s="165">
        <v>5298</v>
      </c>
      <c r="Z287" s="172">
        <v>0</v>
      </c>
      <c r="AA287" s="9">
        <v>5298</v>
      </c>
      <c r="AB287" s="363"/>
      <c r="AC287" s="126">
        <v>1031</v>
      </c>
      <c r="AD287" s="126">
        <v>2830</v>
      </c>
      <c r="AE287" s="126">
        <v>0</v>
      </c>
      <c r="AF287" s="127">
        <v>397</v>
      </c>
      <c r="AG287" s="165">
        <v>4258</v>
      </c>
      <c r="AH287" s="172">
        <v>618</v>
      </c>
      <c r="AI287" s="158">
        <v>4876</v>
      </c>
      <c r="AJ287" s="363"/>
      <c r="AK287" s="126">
        <v>1071</v>
      </c>
      <c r="AL287" s="126">
        <v>2536</v>
      </c>
      <c r="AM287" s="126">
        <v>0</v>
      </c>
      <c r="AN287" s="127">
        <v>374</v>
      </c>
      <c r="AO287" s="165">
        <v>3981</v>
      </c>
      <c r="AP287" s="172">
        <v>185.75020000000001</v>
      </c>
      <c r="AQ287" s="13">
        <v>4167</v>
      </c>
    </row>
    <row r="288" spans="1:51" x14ac:dyDescent="0.35">
      <c r="A288" s="29" t="s">
        <v>886</v>
      </c>
      <c r="B288" s="5" t="s">
        <v>907</v>
      </c>
      <c r="C288" s="5" t="s">
        <v>818</v>
      </c>
      <c r="D288" s="363"/>
      <c r="E288" s="141">
        <v>2688.25</v>
      </c>
      <c r="F288" s="141">
        <v>12646.488000000001</v>
      </c>
      <c r="G288" s="141">
        <v>576.39200000000005</v>
      </c>
      <c r="H288" s="142">
        <v>4300.5599999999995</v>
      </c>
      <c r="I288" s="279">
        <v>20211.689999999999</v>
      </c>
      <c r="J288" s="142">
        <v>1889.8787</v>
      </c>
      <c r="K288" s="158">
        <v>22101.5687</v>
      </c>
      <c r="L288" s="363"/>
      <c r="M288" s="126">
        <v>12975</v>
      </c>
      <c r="N288" s="126">
        <v>7174</v>
      </c>
      <c r="O288" s="126">
        <v>1462</v>
      </c>
      <c r="P288" s="127">
        <v>1375</v>
      </c>
      <c r="Q288" s="165">
        <v>22986</v>
      </c>
      <c r="R288" s="172">
        <v>12173</v>
      </c>
      <c r="S288" s="158">
        <v>35159</v>
      </c>
      <c r="T288" s="363"/>
      <c r="U288" s="126">
        <v>17325</v>
      </c>
      <c r="V288" s="126">
        <v>5930</v>
      </c>
      <c r="W288" s="126">
        <v>1183</v>
      </c>
      <c r="X288" s="127">
        <v>600</v>
      </c>
      <c r="Y288" s="165">
        <v>25038</v>
      </c>
      <c r="Z288" s="172">
        <v>1521.836</v>
      </c>
      <c r="AA288" s="9">
        <v>26560</v>
      </c>
      <c r="AB288" s="363"/>
      <c r="AC288" s="126">
        <v>25874</v>
      </c>
      <c r="AD288" s="126">
        <v>6459</v>
      </c>
      <c r="AE288" s="126">
        <v>3181</v>
      </c>
      <c r="AF288" s="127">
        <v>513</v>
      </c>
      <c r="AG288" s="165">
        <v>36028</v>
      </c>
      <c r="AH288" s="172">
        <v>5361</v>
      </c>
      <c r="AI288" s="158">
        <v>41389</v>
      </c>
      <c r="AJ288" s="363"/>
      <c r="AK288" s="126">
        <v>16819</v>
      </c>
      <c r="AL288" s="126">
        <v>4629</v>
      </c>
      <c r="AM288" s="126">
        <v>676</v>
      </c>
      <c r="AN288" s="127">
        <v>1713</v>
      </c>
      <c r="AO288" s="165">
        <v>23836</v>
      </c>
      <c r="AP288" s="172">
        <v>1310.3781999999999</v>
      </c>
      <c r="AQ288" s="13">
        <v>25147</v>
      </c>
      <c r="AX288" s="5"/>
    </row>
    <row r="289" spans="1:59" s="6" customFormat="1" x14ac:dyDescent="0.35">
      <c r="A289" s="29" t="s">
        <v>891</v>
      </c>
      <c r="B289" s="6" t="s">
        <v>908</v>
      </c>
      <c r="C289" s="5" t="s">
        <v>818</v>
      </c>
      <c r="D289" s="363"/>
      <c r="E289" s="141">
        <v>0</v>
      </c>
      <c r="F289" s="141">
        <v>0</v>
      </c>
      <c r="G289" s="141">
        <v>0</v>
      </c>
      <c r="H289" s="142">
        <v>0</v>
      </c>
      <c r="I289" s="279">
        <v>0</v>
      </c>
      <c r="J289" s="142">
        <v>101.68</v>
      </c>
      <c r="K289" s="158">
        <v>101.68</v>
      </c>
      <c r="L289" s="363"/>
      <c r="M289" s="126">
        <v>0</v>
      </c>
      <c r="N289" s="126">
        <v>0</v>
      </c>
      <c r="O289" s="126">
        <v>0</v>
      </c>
      <c r="P289" s="127">
        <v>0</v>
      </c>
      <c r="Q289" s="165">
        <v>0</v>
      </c>
      <c r="R289" s="172">
        <v>72</v>
      </c>
      <c r="S289" s="158">
        <v>72</v>
      </c>
      <c r="T289" s="363"/>
      <c r="U289" s="126">
        <v>0</v>
      </c>
      <c r="V289" s="126">
        <v>0</v>
      </c>
      <c r="W289" s="126">
        <v>0</v>
      </c>
      <c r="X289" s="127">
        <v>0</v>
      </c>
      <c r="Y289" s="165">
        <v>0</v>
      </c>
      <c r="Z289" s="172">
        <v>163.29</v>
      </c>
      <c r="AA289" s="9">
        <v>163</v>
      </c>
      <c r="AB289" s="363"/>
      <c r="AC289" s="126">
        <v>0</v>
      </c>
      <c r="AD289" s="126">
        <v>0</v>
      </c>
      <c r="AE289" s="126">
        <v>0</v>
      </c>
      <c r="AF289" s="127">
        <v>0</v>
      </c>
      <c r="AG289" s="165">
        <v>0</v>
      </c>
      <c r="AH289" s="172">
        <v>0</v>
      </c>
      <c r="AI289" s="158">
        <v>0</v>
      </c>
      <c r="AJ289" s="363"/>
      <c r="AK289" s="126">
        <v>0</v>
      </c>
      <c r="AL289" s="126">
        <v>0</v>
      </c>
      <c r="AM289" s="126">
        <v>0</v>
      </c>
      <c r="AN289" s="127">
        <v>0</v>
      </c>
      <c r="AO289" s="165">
        <v>0</v>
      </c>
      <c r="AP289" s="172">
        <v>14.25</v>
      </c>
      <c r="AQ289" s="13">
        <v>14</v>
      </c>
    </row>
    <row r="290" spans="1:59" x14ac:dyDescent="0.35">
      <c r="A290" s="29" t="s">
        <v>891</v>
      </c>
      <c r="B290" s="5" t="s">
        <v>909</v>
      </c>
      <c r="C290" s="5" t="s">
        <v>818</v>
      </c>
      <c r="D290" s="363"/>
      <c r="E290" s="141">
        <v>0</v>
      </c>
      <c r="F290" s="141">
        <v>0</v>
      </c>
      <c r="G290" s="141">
        <v>0</v>
      </c>
      <c r="H290" s="142">
        <v>0</v>
      </c>
      <c r="I290" s="279">
        <v>0</v>
      </c>
      <c r="J290" s="387">
        <v>0</v>
      </c>
      <c r="K290" s="158">
        <v>0</v>
      </c>
      <c r="L290" s="363"/>
      <c r="M290" s="126">
        <v>0</v>
      </c>
      <c r="N290" s="126">
        <v>0</v>
      </c>
      <c r="O290" s="126">
        <v>0</v>
      </c>
      <c r="P290" s="127">
        <v>0</v>
      </c>
      <c r="Q290" s="165">
        <v>0</v>
      </c>
      <c r="R290" s="172">
        <v>0</v>
      </c>
      <c r="S290" s="158">
        <v>0</v>
      </c>
      <c r="T290" s="363"/>
      <c r="U290" s="126">
        <v>0</v>
      </c>
      <c r="V290" s="126">
        <v>0</v>
      </c>
      <c r="W290" s="126">
        <v>0</v>
      </c>
      <c r="X290" s="127">
        <v>0</v>
      </c>
      <c r="Y290" s="165">
        <v>0</v>
      </c>
      <c r="Z290" s="172">
        <v>0</v>
      </c>
      <c r="AA290" s="9">
        <v>0</v>
      </c>
      <c r="AB290" s="363"/>
      <c r="AC290" s="126">
        <v>0</v>
      </c>
      <c r="AD290" s="126">
        <v>0</v>
      </c>
      <c r="AE290" s="126">
        <v>0</v>
      </c>
      <c r="AF290" s="127">
        <v>0</v>
      </c>
      <c r="AG290" s="165">
        <v>0</v>
      </c>
      <c r="AH290" s="172">
        <v>0</v>
      </c>
      <c r="AI290" s="158">
        <v>0</v>
      </c>
      <c r="AJ290" s="363"/>
      <c r="AK290" s="126">
        <v>0</v>
      </c>
      <c r="AL290" s="126">
        <v>0</v>
      </c>
      <c r="AM290" s="126">
        <v>0</v>
      </c>
      <c r="AN290" s="127">
        <v>0</v>
      </c>
      <c r="AO290" s="165">
        <v>0</v>
      </c>
      <c r="AP290" s="172">
        <v>0</v>
      </c>
      <c r="AQ290" s="13">
        <v>0</v>
      </c>
      <c r="AX290" s="5"/>
    </row>
    <row r="291" spans="1:59" s="6" customFormat="1" ht="17.5" x14ac:dyDescent="0.35">
      <c r="A291" s="29"/>
      <c r="B291" s="6" t="s">
        <v>1884</v>
      </c>
      <c r="C291" s="6" t="s">
        <v>480</v>
      </c>
      <c r="D291" s="363"/>
      <c r="E291" s="359">
        <v>0.17368106890239574</v>
      </c>
      <c r="F291" s="359">
        <v>0.47703045178351627</v>
      </c>
      <c r="G291" s="359">
        <v>0.17132572700750975</v>
      </c>
      <c r="H291" s="294">
        <v>0.7614364863269214</v>
      </c>
      <c r="I291" s="309">
        <v>0.39629828120944427</v>
      </c>
      <c r="J291" s="294">
        <v>0.82540873348099342</v>
      </c>
      <c r="K291" s="287"/>
      <c r="L291" s="363"/>
      <c r="M291" s="222">
        <v>0.752</v>
      </c>
      <c r="N291" s="222">
        <v>0.40600000000000003</v>
      </c>
      <c r="O291" s="222">
        <v>0.54300000000000004</v>
      </c>
      <c r="P291" s="223">
        <v>0.47099999999999997</v>
      </c>
      <c r="Q291" s="230">
        <v>0.56699999999999995</v>
      </c>
      <c r="R291" s="294">
        <v>13</v>
      </c>
      <c r="S291" s="305"/>
      <c r="T291" s="363"/>
      <c r="U291" s="222">
        <v>0.81899999999999995</v>
      </c>
      <c r="V291" s="222">
        <v>0.41099999999999998</v>
      </c>
      <c r="W291" s="222">
        <v>0.34699999999999998</v>
      </c>
      <c r="X291" s="223">
        <v>0.28899999999999998</v>
      </c>
      <c r="Y291" s="230">
        <v>0.61</v>
      </c>
      <c r="Z291" s="294">
        <v>0.32582750263344951</v>
      </c>
      <c r="AA291" s="1859"/>
      <c r="AB291" s="363"/>
      <c r="AC291" s="222">
        <v>0.85199999999999998</v>
      </c>
      <c r="AD291" s="222">
        <v>0.45600000000000002</v>
      </c>
      <c r="AE291" s="222">
        <v>1.028</v>
      </c>
      <c r="AF291" s="223">
        <v>0.27400000000000002</v>
      </c>
      <c r="AG291" s="230">
        <v>0.72799999999999998</v>
      </c>
      <c r="AH291" s="294">
        <v>2.5630029731981891</v>
      </c>
      <c r="AI291" s="287"/>
      <c r="AJ291" s="363"/>
      <c r="AK291" s="222">
        <v>0.78900000000000003</v>
      </c>
      <c r="AL291" s="222">
        <v>0.33</v>
      </c>
      <c r="AM291" s="222">
        <v>0.34399999999999997</v>
      </c>
      <c r="AN291" s="223">
        <v>0.504</v>
      </c>
      <c r="AO291" s="230">
        <v>0.56299999999999994</v>
      </c>
      <c r="AP291" s="294">
        <v>1.8574173191737868</v>
      </c>
      <c r="AQ291" s="30">
        <v>0.59499999999999997</v>
      </c>
    </row>
    <row r="292" spans="1:59" s="6" customFormat="1" ht="27" customHeight="1" x14ac:dyDescent="0.35">
      <c r="A292" s="2773" t="s">
        <v>910</v>
      </c>
      <c r="B292" s="2774"/>
      <c r="C292" s="2774"/>
      <c r="D292" s="459"/>
      <c r="E292" s="460"/>
      <c r="F292" s="460"/>
      <c r="G292" s="460"/>
      <c r="H292" s="461"/>
      <c r="I292" s="700"/>
      <c r="J292" s="461"/>
      <c r="K292" s="464"/>
      <c r="L292" s="459"/>
      <c r="M292" s="460"/>
      <c r="N292" s="460"/>
      <c r="O292" s="460"/>
      <c r="P292" s="461"/>
      <c r="Q292" s="462"/>
      <c r="R292" s="463"/>
      <c r="S292" s="464"/>
      <c r="T292" s="459"/>
      <c r="U292" s="460"/>
      <c r="V292" s="460"/>
      <c r="W292" s="460"/>
      <c r="X292" s="461"/>
      <c r="Y292" s="462"/>
      <c r="Z292" s="463"/>
      <c r="AA292" s="589"/>
      <c r="AB292" s="459"/>
      <c r="AC292" s="460"/>
      <c r="AD292" s="460"/>
      <c r="AE292" s="460"/>
      <c r="AF292" s="461"/>
      <c r="AG292" s="462"/>
      <c r="AH292" s="463"/>
      <c r="AI292" s="464"/>
      <c r="AJ292" s="459"/>
      <c r="AK292" s="460"/>
      <c r="AL292" s="460"/>
      <c r="AM292" s="460"/>
      <c r="AN292" s="461"/>
      <c r="AO292" s="462"/>
      <c r="AP292" s="463"/>
      <c r="AQ292" s="466"/>
    </row>
    <row r="293" spans="1:59" ht="24" customHeight="1" x14ac:dyDescent="0.35">
      <c r="A293" s="2770" t="s">
        <v>911</v>
      </c>
      <c r="B293" s="2775"/>
      <c r="C293" s="2775"/>
      <c r="D293" s="122"/>
      <c r="E293" s="123"/>
      <c r="F293" s="123"/>
      <c r="G293" s="123"/>
      <c r="H293" s="124"/>
      <c r="I293" s="278"/>
      <c r="J293" s="124"/>
      <c r="K293" s="157"/>
      <c r="L293" s="122"/>
      <c r="M293" s="123"/>
      <c r="N293" s="123"/>
      <c r="O293" s="123"/>
      <c r="P293" s="124"/>
      <c r="Q293" s="164"/>
      <c r="R293" s="148"/>
      <c r="S293" s="157"/>
      <c r="T293" s="122"/>
      <c r="U293" s="123"/>
      <c r="V293" s="123"/>
      <c r="W293" s="123"/>
      <c r="X293" s="124"/>
      <c r="Y293" s="164"/>
      <c r="Z293" s="148"/>
      <c r="AA293" s="235"/>
      <c r="AB293" s="122"/>
      <c r="AC293" s="123"/>
      <c r="AD293" s="123"/>
      <c r="AE293" s="123"/>
      <c r="AF293" s="124"/>
      <c r="AG293" s="164"/>
      <c r="AH293" s="148"/>
      <c r="AI293" s="157"/>
      <c r="AJ293" s="122"/>
      <c r="AK293" s="123"/>
      <c r="AL293" s="123"/>
      <c r="AM293" s="123"/>
      <c r="AN293" s="124"/>
      <c r="AO293" s="164"/>
      <c r="AP293" s="148"/>
      <c r="AQ293" s="56"/>
      <c r="AX293" s="5"/>
    </row>
    <row r="294" spans="1:59" x14ac:dyDescent="0.35">
      <c r="A294" s="31" t="s">
        <v>902</v>
      </c>
      <c r="B294" s="66" t="s">
        <v>825</v>
      </c>
      <c r="C294" s="66" t="s">
        <v>912</v>
      </c>
      <c r="D294" s="363"/>
      <c r="E294" s="383">
        <v>85.039000000000001</v>
      </c>
      <c r="F294" s="383">
        <v>245.48899999999998</v>
      </c>
      <c r="G294" s="383">
        <v>25.174999999999997</v>
      </c>
      <c r="H294" s="384">
        <v>33.621165079999997</v>
      </c>
      <c r="I294" s="285">
        <v>389.32416507999994</v>
      </c>
      <c r="J294" s="388"/>
      <c r="K294" s="288">
        <v>389.32416507999994</v>
      </c>
      <c r="L294" s="363"/>
      <c r="M294" s="391">
        <v>84.64</v>
      </c>
      <c r="N294" s="391">
        <v>251.00900000000001</v>
      </c>
      <c r="O294" s="391">
        <v>27.044</v>
      </c>
      <c r="P294" s="392">
        <v>29.825331165137602</v>
      </c>
      <c r="Q294" s="285">
        <v>392.51833116513757</v>
      </c>
      <c r="R294" s="332"/>
      <c r="S294" s="158">
        <v>392.51833116513757</v>
      </c>
      <c r="T294" s="363"/>
      <c r="U294" s="391">
        <v>86.387</v>
      </c>
      <c r="V294" s="391">
        <v>165.98</v>
      </c>
      <c r="W294" s="391">
        <v>23.390999999999998</v>
      </c>
      <c r="X294" s="392">
        <v>39.866999999999997</v>
      </c>
      <c r="Y294" s="285">
        <v>315.625</v>
      </c>
      <c r="Z294" s="332"/>
      <c r="AA294" s="9">
        <v>315.625</v>
      </c>
      <c r="AB294" s="363"/>
      <c r="AC294" s="391">
        <v>87.063999999999993</v>
      </c>
      <c r="AD294" s="391">
        <v>155.53200000000001</v>
      </c>
      <c r="AE294" s="391">
        <v>23.14</v>
      </c>
      <c r="AF294" s="392">
        <v>41.414999999999999</v>
      </c>
      <c r="AG294" s="285">
        <v>307.15100000000001</v>
      </c>
      <c r="AH294" s="332"/>
      <c r="AI294" s="288">
        <v>307.15100000000001</v>
      </c>
      <c r="AJ294" s="363"/>
      <c r="AK294" s="391">
        <v>83.921999999999997</v>
      </c>
      <c r="AL294" s="391">
        <v>142.53800000000001</v>
      </c>
      <c r="AM294" s="391">
        <v>28.574000000000002</v>
      </c>
      <c r="AN294" s="392">
        <v>31.457000000000001</v>
      </c>
      <c r="AO294" s="285">
        <v>286.49100000000004</v>
      </c>
      <c r="AP294" s="332"/>
      <c r="AQ294" s="289">
        <v>286.49100000000004</v>
      </c>
      <c r="AX294" s="5"/>
    </row>
    <row r="295" spans="1:59" s="6" customFormat="1" x14ac:dyDescent="0.35">
      <c r="A295" s="31" t="s">
        <v>902</v>
      </c>
      <c r="B295" s="66" t="s">
        <v>823</v>
      </c>
      <c r="C295" s="66" t="s">
        <v>912</v>
      </c>
      <c r="D295" s="363"/>
      <c r="E295" s="383">
        <v>48.66724</v>
      </c>
      <c r="F295" s="383">
        <v>38.622402000000001</v>
      </c>
      <c r="G295" s="383">
        <v>0</v>
      </c>
      <c r="H295" s="385">
        <v>0.42283199999999999</v>
      </c>
      <c r="I295" s="285">
        <v>87.712474</v>
      </c>
      <c r="J295" s="386"/>
      <c r="K295" s="158">
        <v>87.712474</v>
      </c>
      <c r="L295" s="363"/>
      <c r="M295" s="391">
        <v>54.899638000000003</v>
      </c>
      <c r="N295" s="391">
        <v>37.511679999999998</v>
      </c>
      <c r="O295" s="393"/>
      <c r="P295" s="392">
        <v>0.45366000000000001</v>
      </c>
      <c r="Q295" s="285">
        <v>92.864977999999994</v>
      </c>
      <c r="R295" s="332"/>
      <c r="S295" s="158">
        <v>92.864977999999994</v>
      </c>
      <c r="T295" s="363"/>
      <c r="U295" s="391">
        <v>57.924410000000002</v>
      </c>
      <c r="V295" s="391">
        <v>34.835971000000001</v>
      </c>
      <c r="W295" s="393"/>
      <c r="X295" s="392">
        <v>0.42210500000000001</v>
      </c>
      <c r="Y295" s="285">
        <v>93.182485999999997</v>
      </c>
      <c r="Z295" s="332"/>
      <c r="AA295" s="9">
        <v>93.182485999999997</v>
      </c>
      <c r="AB295" s="363"/>
      <c r="AC295" s="391">
        <v>60.030796000000002</v>
      </c>
      <c r="AD295" s="391">
        <v>33.090614000000002</v>
      </c>
      <c r="AE295" s="393"/>
      <c r="AF295" s="392">
        <v>0.292321</v>
      </c>
      <c r="AG295" s="285">
        <v>93.413730999999999</v>
      </c>
      <c r="AH295" s="332"/>
      <c r="AI295" s="158">
        <v>93.413730999999999</v>
      </c>
      <c r="AJ295" s="363"/>
      <c r="AK295" s="391">
        <v>60.630865999999997</v>
      </c>
      <c r="AL295" s="391">
        <v>34.582000000000001</v>
      </c>
      <c r="AM295" s="393"/>
      <c r="AN295" s="392">
        <v>0.30282199999999998</v>
      </c>
      <c r="AO295" s="285">
        <v>95.515687999999997</v>
      </c>
      <c r="AP295" s="332"/>
      <c r="AQ295" s="13">
        <v>95.515687999999997</v>
      </c>
    </row>
    <row r="296" spans="1:59" s="6" customFormat="1" ht="16" thickBot="1" x14ac:dyDescent="0.4">
      <c r="A296" s="429" t="s">
        <v>902</v>
      </c>
      <c r="B296" s="429" t="s">
        <v>824</v>
      </c>
      <c r="C296" s="429" t="s">
        <v>912</v>
      </c>
      <c r="D296" s="482"/>
      <c r="E296" s="716"/>
      <c r="F296" s="717">
        <v>21.492999999999999</v>
      </c>
      <c r="G296" s="717">
        <v>32.954000000000001</v>
      </c>
      <c r="H296" s="718">
        <v>17.911054960000001</v>
      </c>
      <c r="I296" s="719">
        <v>72.358054960000004</v>
      </c>
      <c r="J296" s="281"/>
      <c r="K296" s="242">
        <v>72.358054960000004</v>
      </c>
      <c r="L296" s="482"/>
      <c r="M296" s="720"/>
      <c r="N296" s="721">
        <v>22.220000000000002</v>
      </c>
      <c r="O296" s="721">
        <v>31.320999999999998</v>
      </c>
      <c r="P296" s="722">
        <v>15.547441000000001</v>
      </c>
      <c r="Q296" s="719">
        <v>69.088441000000003</v>
      </c>
      <c r="R296" s="1717"/>
      <c r="S296" s="242">
        <v>69.088441000000003</v>
      </c>
      <c r="T296" s="482"/>
      <c r="U296" s="720"/>
      <c r="V296" s="721">
        <v>21.07</v>
      </c>
      <c r="W296" s="721">
        <v>28.084</v>
      </c>
      <c r="X296" s="722">
        <v>14.013</v>
      </c>
      <c r="Y296" s="719">
        <v>63.166999999999994</v>
      </c>
      <c r="Z296" s="1717"/>
      <c r="AA296" s="64">
        <v>63.166999999999994</v>
      </c>
      <c r="AB296" s="482"/>
      <c r="AC296" s="720"/>
      <c r="AD296" s="721">
        <v>27.69</v>
      </c>
      <c r="AE296" s="721">
        <v>22.013999999999999</v>
      </c>
      <c r="AF296" s="722">
        <v>16.751999999999999</v>
      </c>
      <c r="AG296" s="719">
        <v>66.456000000000003</v>
      </c>
      <c r="AH296" s="1717"/>
      <c r="AI296" s="242">
        <v>66.456000000000003</v>
      </c>
      <c r="AJ296" s="482"/>
      <c r="AK296" s="720"/>
      <c r="AL296" s="721">
        <v>16.760999999999999</v>
      </c>
      <c r="AM296" s="721">
        <v>27.728999999999999</v>
      </c>
      <c r="AN296" s="722">
        <v>18.308</v>
      </c>
      <c r="AO296" s="719">
        <v>62.797999999999995</v>
      </c>
      <c r="AP296" s="1717"/>
      <c r="AQ296" s="15">
        <v>62.797999999999995</v>
      </c>
    </row>
    <row r="297" spans="1:59" s="488" customFormat="1" ht="16.5" customHeight="1" thickTop="1" x14ac:dyDescent="0.35">
      <c r="A297" s="438"/>
      <c r="B297" s="438"/>
      <c r="C297" s="438"/>
      <c r="D297" s="438"/>
      <c r="E297" s="438"/>
      <c r="F297" s="438"/>
      <c r="G297" s="438"/>
      <c r="H297" s="438"/>
      <c r="I297" s="1855"/>
      <c r="J297" s="438"/>
      <c r="K297" s="438"/>
      <c r="L297" s="438"/>
      <c r="M297" s="438"/>
      <c r="N297" s="438"/>
      <c r="O297" s="438"/>
      <c r="P297" s="438"/>
      <c r="Q297" s="1855"/>
      <c r="R297" s="438"/>
      <c r="S297" s="438"/>
      <c r="T297" s="439"/>
      <c r="U297" s="723"/>
      <c r="V297" s="724"/>
      <c r="W297" s="724"/>
      <c r="X297" s="724"/>
      <c r="Y297" s="725"/>
      <c r="Z297" s="439"/>
      <c r="AA297" s="439"/>
      <c r="AB297" s="439"/>
      <c r="AC297" s="439"/>
      <c r="AD297" s="725"/>
      <c r="AE297" s="725"/>
      <c r="AF297" s="725"/>
      <c r="AG297" s="725"/>
      <c r="AH297" s="726"/>
      <c r="AI297" s="439"/>
      <c r="AJ297" s="439"/>
      <c r="AK297" s="439"/>
      <c r="AL297" s="725"/>
      <c r="AM297" s="725"/>
      <c r="AN297" s="725"/>
      <c r="AO297" s="725"/>
      <c r="AP297" s="726"/>
      <c r="AQ297" s="439"/>
      <c r="AR297" s="439"/>
      <c r="AS297" s="439"/>
      <c r="AT297" s="725"/>
      <c r="AU297" s="725"/>
      <c r="AV297" s="725"/>
      <c r="AW297" s="725"/>
      <c r="AX297" s="726"/>
      <c r="AY297" s="439"/>
      <c r="AZ297" s="439"/>
      <c r="BA297" s="439"/>
      <c r="BB297" s="725"/>
      <c r="BC297" s="725"/>
      <c r="BD297" s="725"/>
      <c r="BE297" s="725"/>
      <c r="BF297" s="726"/>
      <c r="BG297" s="439"/>
    </row>
    <row r="298" spans="1:59" s="488" customFormat="1" ht="16.5" customHeight="1" x14ac:dyDescent="0.35">
      <c r="A298" s="2874" t="s">
        <v>1888</v>
      </c>
      <c r="B298" s="2874"/>
      <c r="C298" s="2874"/>
      <c r="D298" s="438"/>
      <c r="E298" s="438"/>
      <c r="F298" s="438"/>
      <c r="G298" s="438"/>
      <c r="H298" s="438"/>
      <c r="I298" s="1855"/>
      <c r="J298" s="438"/>
      <c r="K298" s="438"/>
      <c r="L298" s="438"/>
      <c r="M298" s="438"/>
      <c r="N298" s="438"/>
      <c r="O298" s="438"/>
      <c r="P298" s="438"/>
      <c r="Q298" s="1855"/>
      <c r="R298" s="438"/>
      <c r="S298" s="438"/>
      <c r="T298" s="439"/>
      <c r="U298" s="723"/>
      <c r="V298" s="724"/>
      <c r="W298" s="724"/>
      <c r="X298" s="724"/>
      <c r="Y298" s="725"/>
      <c r="Z298" s="439"/>
      <c r="AA298" s="439"/>
      <c r="AB298" s="439"/>
      <c r="AC298" s="439"/>
      <c r="AD298" s="725"/>
      <c r="AE298" s="725"/>
      <c r="AF298" s="725"/>
      <c r="AG298" s="725"/>
      <c r="AH298" s="726"/>
      <c r="AI298" s="439"/>
      <c r="AJ298" s="439"/>
      <c r="AK298" s="439"/>
      <c r="AL298" s="725"/>
      <c r="AM298" s="725"/>
      <c r="AN298" s="725"/>
      <c r="AO298" s="725"/>
      <c r="AP298" s="726"/>
      <c r="AQ298" s="439"/>
      <c r="AR298" s="439"/>
      <c r="AS298" s="439"/>
      <c r="AT298" s="725"/>
      <c r="AU298" s="725"/>
      <c r="AV298" s="725"/>
      <c r="AW298" s="725"/>
      <c r="AX298" s="726"/>
      <c r="AY298" s="439"/>
      <c r="AZ298" s="439"/>
      <c r="BA298" s="439"/>
      <c r="BB298" s="725"/>
      <c r="BC298" s="725"/>
      <c r="BD298" s="725"/>
      <c r="BE298" s="725"/>
      <c r="BF298" s="726"/>
      <c r="BG298" s="439"/>
    </row>
    <row r="299" spans="1:59" s="488" customFormat="1" ht="16.5" customHeight="1" x14ac:dyDescent="0.35">
      <c r="A299" s="2874" t="s">
        <v>1889</v>
      </c>
      <c r="B299" s="2874"/>
      <c r="C299" s="2874"/>
      <c r="D299" s="438"/>
      <c r="E299" s="438"/>
      <c r="F299" s="438"/>
      <c r="G299" s="438"/>
      <c r="H299" s="438"/>
      <c r="I299" s="1855"/>
      <c r="J299" s="438"/>
      <c r="K299" s="438"/>
      <c r="L299" s="438"/>
      <c r="M299" s="438"/>
      <c r="N299" s="438"/>
      <c r="O299" s="438"/>
      <c r="P299" s="438"/>
      <c r="Q299" s="1855"/>
      <c r="R299" s="438"/>
      <c r="S299" s="438"/>
      <c r="T299" s="439"/>
      <c r="U299" s="723"/>
      <c r="V299" s="724"/>
      <c r="W299" s="724"/>
      <c r="X299" s="724"/>
      <c r="Y299" s="725"/>
      <c r="Z299" s="439"/>
      <c r="AA299" s="439"/>
      <c r="AB299" s="439"/>
      <c r="AC299" s="439"/>
      <c r="AD299" s="725"/>
      <c r="AE299" s="725"/>
      <c r="AF299" s="725"/>
      <c r="AG299" s="725"/>
      <c r="AH299" s="726"/>
      <c r="AI299" s="439"/>
      <c r="AJ299" s="439"/>
      <c r="AK299" s="439"/>
      <c r="AL299" s="725"/>
      <c r="AM299" s="725"/>
      <c r="AN299" s="725"/>
      <c r="AO299" s="725"/>
      <c r="AP299" s="726"/>
      <c r="AQ299" s="439"/>
      <c r="AR299" s="439"/>
      <c r="AS299" s="439"/>
      <c r="AT299" s="725"/>
      <c r="AU299" s="725"/>
      <c r="AV299" s="725"/>
      <c r="AW299" s="725"/>
      <c r="AX299" s="726"/>
      <c r="AY299" s="439"/>
      <c r="AZ299" s="439"/>
      <c r="BA299" s="439"/>
      <c r="BB299" s="725"/>
      <c r="BC299" s="725"/>
      <c r="BD299" s="725"/>
      <c r="BE299" s="725"/>
      <c r="BF299" s="726"/>
      <c r="BG299" s="439"/>
    </row>
    <row r="300" spans="1:59" s="488" customFormat="1" ht="69" customHeight="1" x14ac:dyDescent="0.35">
      <c r="A300" s="2875" t="s">
        <v>1890</v>
      </c>
      <c r="B300" s="2875"/>
      <c r="C300" s="2875"/>
      <c r="D300" s="438"/>
      <c r="E300" s="438"/>
      <c r="F300" s="438"/>
      <c r="G300" s="438"/>
      <c r="H300" s="438"/>
      <c r="I300" s="1855"/>
      <c r="J300" s="438"/>
      <c r="K300" s="438"/>
      <c r="L300" s="438"/>
      <c r="M300" s="438"/>
      <c r="N300" s="438"/>
      <c r="O300" s="438"/>
      <c r="P300" s="438"/>
      <c r="Q300" s="1855"/>
      <c r="R300" s="438"/>
      <c r="S300" s="438"/>
      <c r="T300" s="439"/>
      <c r="U300" s="723"/>
      <c r="V300" s="724"/>
      <c r="W300" s="724"/>
      <c r="X300" s="724"/>
      <c r="Y300" s="725"/>
      <c r="Z300" s="439"/>
      <c r="AA300" s="439"/>
      <c r="AB300" s="439"/>
      <c r="AC300" s="439"/>
      <c r="AD300" s="725"/>
      <c r="AE300" s="725"/>
      <c r="AF300" s="725"/>
      <c r="AG300" s="725"/>
      <c r="AH300" s="726"/>
      <c r="AI300" s="439"/>
      <c r="AJ300" s="439"/>
      <c r="AK300" s="439"/>
      <c r="AL300" s="725"/>
      <c r="AM300" s="725"/>
      <c r="AN300" s="725"/>
      <c r="AO300" s="725"/>
      <c r="AP300" s="726"/>
      <c r="AQ300" s="439"/>
      <c r="AR300" s="439"/>
      <c r="AS300" s="439"/>
      <c r="AT300" s="725"/>
      <c r="AU300" s="725"/>
      <c r="AV300" s="725"/>
      <c r="AW300" s="725"/>
      <c r="AX300" s="726"/>
      <c r="AY300" s="439"/>
      <c r="AZ300" s="439"/>
      <c r="BA300" s="439"/>
      <c r="BB300" s="725"/>
      <c r="BC300" s="725"/>
      <c r="BD300" s="725"/>
      <c r="BE300" s="725"/>
      <c r="BF300" s="726"/>
      <c r="BG300" s="439"/>
    </row>
    <row r="301" spans="1:59" s="488" customFormat="1" ht="46" customHeight="1" x14ac:dyDescent="0.35">
      <c r="A301" s="2807" t="s">
        <v>1891</v>
      </c>
      <c r="B301" s="2807"/>
      <c r="C301" s="2807"/>
      <c r="D301" s="438"/>
      <c r="E301" s="438"/>
      <c r="F301" s="438"/>
      <c r="G301" s="438"/>
      <c r="H301" s="438"/>
      <c r="I301" s="1855"/>
      <c r="J301" s="438"/>
      <c r="K301" s="438"/>
      <c r="L301" s="438"/>
      <c r="M301" s="438"/>
      <c r="N301" s="438"/>
      <c r="O301" s="438"/>
      <c r="P301" s="438"/>
      <c r="Q301" s="1855"/>
      <c r="R301" s="438"/>
      <c r="S301" s="438"/>
      <c r="T301" s="439"/>
      <c r="U301" s="723"/>
      <c r="V301" s="724"/>
      <c r="W301" s="724"/>
      <c r="X301" s="724"/>
      <c r="Y301" s="725"/>
      <c r="Z301" s="439"/>
      <c r="AA301" s="439"/>
      <c r="AB301" s="439"/>
      <c r="AC301" s="439"/>
      <c r="AD301" s="725"/>
      <c r="AE301" s="725"/>
      <c r="AF301" s="725"/>
      <c r="AG301" s="725"/>
      <c r="AH301" s="726"/>
      <c r="AI301" s="439"/>
      <c r="AJ301" s="439"/>
      <c r="AK301" s="439"/>
      <c r="AL301" s="725"/>
      <c r="AM301" s="725"/>
      <c r="AN301" s="725"/>
      <c r="AO301" s="725"/>
      <c r="AP301" s="726"/>
      <c r="AQ301" s="439"/>
      <c r="AR301" s="439"/>
      <c r="AS301" s="439"/>
      <c r="AT301" s="725"/>
      <c r="AU301" s="725"/>
      <c r="AV301" s="725"/>
      <c r="AW301" s="725"/>
      <c r="AX301" s="726"/>
      <c r="AY301" s="439"/>
      <c r="AZ301" s="439"/>
      <c r="BA301" s="439"/>
      <c r="BB301" s="725"/>
      <c r="BC301" s="725"/>
      <c r="BD301" s="725"/>
      <c r="BE301" s="725"/>
      <c r="BF301" s="726"/>
      <c r="BG301" s="439"/>
    </row>
    <row r="302" spans="1:59" s="488" customFormat="1" ht="16.5" customHeight="1" x14ac:dyDescent="0.35">
      <c r="A302" s="438"/>
      <c r="B302" s="438"/>
      <c r="C302" s="438"/>
      <c r="D302" s="438"/>
      <c r="E302" s="438"/>
      <c r="F302" s="438"/>
      <c r="G302" s="438"/>
      <c r="H302" s="438"/>
      <c r="I302" s="1855"/>
      <c r="J302" s="438"/>
      <c r="K302" s="438"/>
      <c r="L302" s="438"/>
      <c r="M302" s="438"/>
      <c r="N302" s="438"/>
      <c r="O302" s="438"/>
      <c r="P302" s="438"/>
      <c r="Q302" s="1855"/>
      <c r="R302" s="438"/>
      <c r="S302" s="438"/>
      <c r="T302" s="439"/>
      <c r="U302" s="723"/>
      <c r="V302" s="724"/>
      <c r="W302" s="724"/>
      <c r="X302" s="724"/>
      <c r="Y302" s="725"/>
      <c r="Z302" s="439"/>
      <c r="AA302" s="439"/>
      <c r="AB302" s="439"/>
      <c r="AC302" s="439"/>
      <c r="AD302" s="725"/>
      <c r="AE302" s="725"/>
      <c r="AF302" s="725"/>
      <c r="AG302" s="725"/>
      <c r="AH302" s="726"/>
      <c r="AI302" s="439"/>
      <c r="AJ302" s="439"/>
      <c r="AK302" s="439"/>
      <c r="AL302" s="725"/>
      <c r="AM302" s="725"/>
      <c r="AN302" s="725"/>
      <c r="AO302" s="725"/>
      <c r="AP302" s="726"/>
      <c r="AQ302" s="439"/>
      <c r="AR302" s="439"/>
      <c r="AS302" s="439"/>
      <c r="AT302" s="725"/>
      <c r="AU302" s="725"/>
      <c r="AV302" s="725"/>
      <c r="AW302" s="725"/>
      <c r="AX302" s="726"/>
      <c r="AY302" s="439"/>
      <c r="AZ302" s="439"/>
      <c r="BA302" s="439"/>
      <c r="BB302" s="725"/>
      <c r="BC302" s="725"/>
      <c r="BD302" s="725"/>
      <c r="BE302" s="725"/>
      <c r="BF302" s="726"/>
      <c r="BG302" s="439"/>
    </row>
    <row r="303" spans="1:59" s="488" customFormat="1" ht="16.5" customHeight="1" x14ac:dyDescent="0.35">
      <c r="A303" s="438"/>
      <c r="B303" s="438"/>
      <c r="C303" s="438"/>
      <c r="D303" s="438"/>
      <c r="E303" s="438"/>
      <c r="F303" s="438"/>
      <c r="G303" s="438"/>
      <c r="H303" s="438"/>
      <c r="I303" s="1855"/>
      <c r="J303" s="438"/>
      <c r="K303" s="438"/>
      <c r="L303" s="438"/>
      <c r="M303" s="438"/>
      <c r="N303" s="438"/>
      <c r="O303" s="438"/>
      <c r="P303" s="438"/>
      <c r="Q303" s="1855"/>
      <c r="R303" s="438"/>
      <c r="S303" s="438"/>
      <c r="T303" s="439"/>
      <c r="U303" s="723"/>
      <c r="V303" s="724"/>
      <c r="W303" s="724"/>
      <c r="X303" s="724"/>
      <c r="Y303" s="725"/>
      <c r="Z303" s="439"/>
      <c r="AA303" s="439"/>
      <c r="AB303" s="439"/>
      <c r="AC303" s="439"/>
      <c r="AD303" s="725"/>
      <c r="AE303" s="725"/>
      <c r="AF303" s="725"/>
      <c r="AG303" s="725"/>
      <c r="AH303" s="726"/>
      <c r="AI303" s="439"/>
      <c r="AJ303" s="439"/>
      <c r="AK303" s="439"/>
      <c r="AL303" s="725"/>
      <c r="AM303" s="725"/>
      <c r="AN303" s="725"/>
      <c r="AO303" s="725"/>
      <c r="AP303" s="726"/>
      <c r="AQ303" s="439"/>
      <c r="AR303" s="439"/>
      <c r="AS303" s="439"/>
      <c r="AT303" s="725"/>
      <c r="AU303" s="725"/>
      <c r="AV303" s="725"/>
      <c r="AW303" s="725"/>
      <c r="AX303" s="726"/>
      <c r="AY303" s="439"/>
      <c r="AZ303" s="439"/>
      <c r="BA303" s="439"/>
      <c r="BB303" s="725"/>
      <c r="BC303" s="725"/>
      <c r="BD303" s="725"/>
      <c r="BE303" s="725"/>
      <c r="BF303" s="726"/>
      <c r="BG303" s="439"/>
    </row>
  </sheetData>
  <sheetProtection sheet="1" objects="1" scenarios="1"/>
  <mergeCells count="156">
    <mergeCell ref="A293:C293"/>
    <mergeCell ref="A226:C226"/>
    <mergeCell ref="A247:C247"/>
    <mergeCell ref="A251:C251"/>
    <mergeCell ref="A254:C254"/>
    <mergeCell ref="A256:C256"/>
    <mergeCell ref="A260:C260"/>
    <mergeCell ref="A264:C264"/>
    <mergeCell ref="A266:C266"/>
    <mergeCell ref="A270:C270"/>
    <mergeCell ref="A301:C301"/>
    <mergeCell ref="A179:C179"/>
    <mergeCell ref="A181:C181"/>
    <mergeCell ref="A182:C182"/>
    <mergeCell ref="A187:C187"/>
    <mergeCell ref="A188:C188"/>
    <mergeCell ref="A191:C191"/>
    <mergeCell ref="A194:C194"/>
    <mergeCell ref="A198:C198"/>
    <mergeCell ref="A201:C201"/>
    <mergeCell ref="A202:C202"/>
    <mergeCell ref="A205:C205"/>
    <mergeCell ref="A208:C208"/>
    <mergeCell ref="A298:C298"/>
    <mergeCell ref="A299:C299"/>
    <mergeCell ref="A300:C300"/>
    <mergeCell ref="A229:C229"/>
    <mergeCell ref="A232:C232"/>
    <mergeCell ref="A237:C237"/>
    <mergeCell ref="A212:C212"/>
    <mergeCell ref="A215:C215"/>
    <mergeCell ref="A216:C216"/>
    <mergeCell ref="A219:C219"/>
    <mergeCell ref="A222:C222"/>
    <mergeCell ref="AB277:AI277"/>
    <mergeCell ref="AJ277:AQ277"/>
    <mergeCell ref="A279:C279"/>
    <mergeCell ref="A280:C280"/>
    <mergeCell ref="A285:C285"/>
    <mergeCell ref="A292:C292"/>
    <mergeCell ref="A272:C272"/>
    <mergeCell ref="A273:C273"/>
    <mergeCell ref="A277:C277"/>
    <mergeCell ref="D277:K277"/>
    <mergeCell ref="L277:S277"/>
    <mergeCell ref="T277:AA277"/>
    <mergeCell ref="D251:K251"/>
    <mergeCell ref="A253:C253"/>
    <mergeCell ref="T241:AA241"/>
    <mergeCell ref="A244:C244"/>
    <mergeCell ref="A246:C246"/>
    <mergeCell ref="AB241:AI241"/>
    <mergeCell ref="AJ241:AQ241"/>
    <mergeCell ref="AR241:AY241"/>
    <mergeCell ref="AZ241:BG241"/>
    <mergeCell ref="A243:C243"/>
    <mergeCell ref="A241:C241"/>
    <mergeCell ref="D241:K241"/>
    <mergeCell ref="L241:S241"/>
    <mergeCell ref="A163:C163"/>
    <mergeCell ref="A166:C166"/>
    <mergeCell ref="A169:C169"/>
    <mergeCell ref="A172:C172"/>
    <mergeCell ref="A174:C174"/>
    <mergeCell ref="A146:C146"/>
    <mergeCell ref="A149:C149"/>
    <mergeCell ref="A150:C150"/>
    <mergeCell ref="A153:C153"/>
    <mergeCell ref="A156:C156"/>
    <mergeCell ref="A159:C159"/>
    <mergeCell ref="A162:C162"/>
    <mergeCell ref="A131:C131"/>
    <mergeCell ref="A133:C133"/>
    <mergeCell ref="A134:C134"/>
    <mergeCell ref="A139:C139"/>
    <mergeCell ref="A140:C140"/>
    <mergeCell ref="A143:C143"/>
    <mergeCell ref="A118:C118"/>
    <mergeCell ref="D118:K118"/>
    <mergeCell ref="L118:S118"/>
    <mergeCell ref="A120:C120"/>
    <mergeCell ref="A121:C121"/>
    <mergeCell ref="A126:C126"/>
    <mergeCell ref="A104:C104"/>
    <mergeCell ref="D104:K104"/>
    <mergeCell ref="L104:S104"/>
    <mergeCell ref="A106:C106"/>
    <mergeCell ref="A107:C107"/>
    <mergeCell ref="A109:C109"/>
    <mergeCell ref="A64:C64"/>
    <mergeCell ref="A66:C66"/>
    <mergeCell ref="A69:C69"/>
    <mergeCell ref="A72:C72"/>
    <mergeCell ref="A89:C89"/>
    <mergeCell ref="A92:C92"/>
    <mergeCell ref="A99:C99"/>
    <mergeCell ref="A100:C100"/>
    <mergeCell ref="A101:C101"/>
    <mergeCell ref="A102:C102"/>
    <mergeCell ref="T61:AA61"/>
    <mergeCell ref="AB61:AI61"/>
    <mergeCell ref="AJ61:AQ61"/>
    <mergeCell ref="AR61:AY61"/>
    <mergeCell ref="AZ61:BG61"/>
    <mergeCell ref="A63:C63"/>
    <mergeCell ref="A47:A48"/>
    <mergeCell ref="B47:B48"/>
    <mergeCell ref="A50:C50"/>
    <mergeCell ref="A61:C61"/>
    <mergeCell ref="D61:K61"/>
    <mergeCell ref="L61:S61"/>
    <mergeCell ref="A54:C54"/>
    <mergeCell ref="A55:C55"/>
    <mergeCell ref="A56:C56"/>
    <mergeCell ref="A57:C57"/>
    <mergeCell ref="A58:C58"/>
    <mergeCell ref="A59:C59"/>
    <mergeCell ref="A38:A39"/>
    <mergeCell ref="B38:B39"/>
    <mergeCell ref="A41:A42"/>
    <mergeCell ref="B41:B42"/>
    <mergeCell ref="A44:C44"/>
    <mergeCell ref="A45:A46"/>
    <mergeCell ref="B45:B46"/>
    <mergeCell ref="A31:A32"/>
    <mergeCell ref="B31:B32"/>
    <mergeCell ref="A33:A34"/>
    <mergeCell ref="B33:B34"/>
    <mergeCell ref="A35:C35"/>
    <mergeCell ref="A36:A37"/>
    <mergeCell ref="B36:B37"/>
    <mergeCell ref="A24:A25"/>
    <mergeCell ref="B24:B25"/>
    <mergeCell ref="A26:C26"/>
    <mergeCell ref="A27:A28"/>
    <mergeCell ref="B27:B28"/>
    <mergeCell ref="A29:A30"/>
    <mergeCell ref="B29:B30"/>
    <mergeCell ref="A13:C13"/>
    <mergeCell ref="A14:C14"/>
    <mergeCell ref="A20:A21"/>
    <mergeCell ref="B20:B21"/>
    <mergeCell ref="A22:A23"/>
    <mergeCell ref="B22:B23"/>
    <mergeCell ref="T10:AA10"/>
    <mergeCell ref="AB10:AI10"/>
    <mergeCell ref="AJ10:AQ10"/>
    <mergeCell ref="AR10:AY10"/>
    <mergeCell ref="AZ10:BG10"/>
    <mergeCell ref="A12:C12"/>
    <mergeCell ref="A1:C4"/>
    <mergeCell ref="G3:J3"/>
    <mergeCell ref="A7:C7"/>
    <mergeCell ref="A10:C10"/>
    <mergeCell ref="D10:K10"/>
    <mergeCell ref="L10:S10"/>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5D456D-4881-4506-800E-8713D02AEE1A}">
  <sheetPr>
    <tabColor theme="7" tint="0.39997558519241921"/>
    <pageSetUpPr autoPageBreaks="0"/>
  </sheetPr>
  <dimension ref="A1:BL54"/>
  <sheetViews>
    <sheetView showGridLines="0" zoomScale="90" zoomScaleNormal="90" workbookViewId="0">
      <pane xSplit="3" topLeftCell="D1" activePane="topRight" state="frozen"/>
      <selection activeCell="P71" sqref="P71"/>
      <selection pane="topRight" activeCell="D1" sqref="D1"/>
    </sheetView>
  </sheetViews>
  <sheetFormatPr baseColWidth="10" defaultColWidth="11" defaultRowHeight="15.5" x14ac:dyDescent="0.35"/>
  <cols>
    <col min="1" max="1" width="21.75" customWidth="1"/>
    <col min="2" max="2" width="50.58203125" customWidth="1"/>
    <col min="3" max="3" width="35.58203125" customWidth="1"/>
    <col min="4" max="51" width="15.58203125" customWidth="1"/>
  </cols>
  <sheetData>
    <row r="1" spans="1:64" ht="15.65" customHeight="1" x14ac:dyDescent="0.35">
      <c r="A1" s="2635" t="s">
        <v>398</v>
      </c>
      <c r="B1" s="2635"/>
      <c r="C1" s="2635"/>
    </row>
    <row r="2" spans="1:64" ht="15.65" customHeight="1" x14ac:dyDescent="0.35">
      <c r="A2" s="2635"/>
      <c r="B2" s="2635"/>
      <c r="C2" s="2635"/>
    </row>
    <row r="3" spans="1:64" ht="15.65" customHeight="1" x14ac:dyDescent="0.35">
      <c r="A3" s="2635"/>
      <c r="B3" s="2635"/>
      <c r="C3" s="2635"/>
    </row>
    <row r="4" spans="1:64" ht="15.65" customHeight="1" x14ac:dyDescent="0.35">
      <c r="A4" s="2635"/>
      <c r="B4" s="2635"/>
      <c r="C4" s="2635"/>
    </row>
    <row r="5" spans="1:64" ht="15.65" customHeight="1" x14ac:dyDescent="0.35"/>
    <row r="6" spans="1:64" ht="15.65" customHeight="1" x14ac:dyDescent="0.35"/>
    <row r="7" spans="1:64" ht="31.5" customHeight="1" x14ac:dyDescent="0.35">
      <c r="A7" s="2687" t="s">
        <v>917</v>
      </c>
      <c r="B7" s="2687"/>
      <c r="C7" s="2687"/>
    </row>
    <row r="8" spans="1:64" ht="16" thickBot="1" x14ac:dyDescent="0.4"/>
    <row r="9" spans="1:64" s="488" customFormat="1" ht="30" customHeight="1" thickTop="1" x14ac:dyDescent="0.35">
      <c r="B9" s="1742"/>
      <c r="C9" s="1743"/>
      <c r="D9" s="2785" t="s">
        <v>259</v>
      </c>
      <c r="E9" s="2786"/>
      <c r="F9" s="2786"/>
      <c r="G9" s="2786"/>
      <c r="H9" s="2786"/>
      <c r="I9" s="2786"/>
      <c r="J9" s="2786"/>
      <c r="K9" s="2786"/>
      <c r="L9" s="2786"/>
      <c r="M9" s="2786"/>
      <c r="N9" s="2786"/>
      <c r="O9" s="2786"/>
      <c r="P9" s="2786"/>
      <c r="Q9" s="2786"/>
      <c r="R9" s="2786"/>
      <c r="S9" s="2786"/>
      <c r="T9" s="2786"/>
      <c r="U9" s="2786"/>
      <c r="V9" s="2786"/>
      <c r="W9" s="2786"/>
      <c r="X9" s="2786"/>
      <c r="Y9" s="2786"/>
      <c r="Z9" s="2786"/>
      <c r="AA9" s="2786"/>
      <c r="AB9" s="2787"/>
    </row>
    <row r="10" spans="1:64" s="488" customFormat="1" ht="50.15" customHeight="1" x14ac:dyDescent="0.35">
      <c r="B10" s="63" t="s">
        <v>401</v>
      </c>
      <c r="C10" s="418" t="s">
        <v>918</v>
      </c>
      <c r="D10" s="2880" t="s">
        <v>919</v>
      </c>
      <c r="E10" s="2881"/>
      <c r="F10" s="412" t="s">
        <v>920</v>
      </c>
      <c r="G10" s="412" t="s">
        <v>921</v>
      </c>
      <c r="H10" s="2882" t="s">
        <v>922</v>
      </c>
      <c r="I10" s="2882"/>
      <c r="J10" s="2882" t="s">
        <v>923</v>
      </c>
      <c r="K10" s="2882"/>
      <c r="L10" s="2882"/>
      <c r="M10" s="2882" t="s">
        <v>924</v>
      </c>
      <c r="N10" s="2882"/>
      <c r="O10" s="2882"/>
      <c r="P10" s="412" t="s">
        <v>925</v>
      </c>
      <c r="Q10" s="412" t="s">
        <v>926</v>
      </c>
      <c r="R10" s="2882" t="s">
        <v>927</v>
      </c>
      <c r="S10" s="2882"/>
      <c r="T10" s="2882"/>
      <c r="U10" s="2882" t="s">
        <v>928</v>
      </c>
      <c r="V10" s="2882"/>
      <c r="W10" s="2882" t="s">
        <v>929</v>
      </c>
      <c r="X10" s="2882"/>
      <c r="Y10" s="2882" t="s">
        <v>930</v>
      </c>
      <c r="Z10" s="2882"/>
      <c r="AA10" s="2882" t="s">
        <v>931</v>
      </c>
      <c r="AB10" s="2883"/>
    </row>
    <row r="11" spans="1:64" s="488" customFormat="1" ht="34" customHeight="1" x14ac:dyDescent="0.35">
      <c r="B11" s="29" t="s">
        <v>258</v>
      </c>
      <c r="C11" s="104" t="s">
        <v>932</v>
      </c>
      <c r="D11" s="2886" t="s">
        <v>933</v>
      </c>
      <c r="E11" s="2887"/>
      <c r="F11" s="573" t="s">
        <v>934</v>
      </c>
      <c r="G11" s="573" t="s">
        <v>935</v>
      </c>
      <c r="H11" s="2888" t="s">
        <v>936</v>
      </c>
      <c r="I11" s="2888"/>
      <c r="J11" s="2884"/>
      <c r="K11" s="2884"/>
      <c r="L11" s="2884"/>
      <c r="M11" s="2888" t="s">
        <v>937</v>
      </c>
      <c r="N11" s="2888"/>
      <c r="O11" s="2888"/>
      <c r="P11" s="573" t="s">
        <v>938</v>
      </c>
      <c r="Q11" s="2497">
        <v>2</v>
      </c>
      <c r="R11" s="2888" t="s">
        <v>939</v>
      </c>
      <c r="S11" s="2888"/>
      <c r="T11" s="2888"/>
      <c r="U11" s="2884"/>
      <c r="V11" s="2884"/>
      <c r="W11" s="2885" t="s">
        <v>940</v>
      </c>
      <c r="X11" s="2885"/>
      <c r="Y11" s="2877" t="s">
        <v>941</v>
      </c>
      <c r="Z11" s="2877"/>
      <c r="AA11" s="2878"/>
      <c r="AB11" s="2879"/>
      <c r="AC11" s="9"/>
      <c r="AD11" s="9"/>
      <c r="AE11" s="2152"/>
      <c r="AF11" s="2153"/>
      <c r="AG11" s="9"/>
      <c r="AH11" s="9"/>
      <c r="AI11" s="9"/>
      <c r="AJ11" s="9"/>
      <c r="AK11" s="9"/>
      <c r="AL11" s="9"/>
      <c r="AM11" s="2152"/>
      <c r="AN11" s="2153"/>
      <c r="AO11" s="9"/>
      <c r="AP11" s="9"/>
      <c r="AQ11" s="9"/>
      <c r="AR11" s="9"/>
      <c r="AS11" s="9"/>
      <c r="AT11" s="9"/>
      <c r="AU11" s="2152"/>
      <c r="AV11" s="2153"/>
      <c r="AW11" s="9"/>
    </row>
    <row r="12" spans="1:64" s="488" customFormat="1" ht="34" customHeight="1" x14ac:dyDescent="0.35">
      <c r="B12" s="29" t="s">
        <v>258</v>
      </c>
      <c r="C12" s="104" t="s">
        <v>932</v>
      </c>
      <c r="D12" s="2886" t="s">
        <v>933</v>
      </c>
      <c r="E12" s="2887"/>
      <c r="F12" s="573" t="s">
        <v>942</v>
      </c>
      <c r="G12" s="573" t="s">
        <v>935</v>
      </c>
      <c r="H12" s="2888" t="s">
        <v>943</v>
      </c>
      <c r="I12" s="2888"/>
      <c r="J12" s="2884"/>
      <c r="K12" s="2884"/>
      <c r="L12" s="2884"/>
      <c r="M12" s="2888" t="s">
        <v>937</v>
      </c>
      <c r="N12" s="2888"/>
      <c r="O12" s="2888"/>
      <c r="P12" s="573" t="s">
        <v>944</v>
      </c>
      <c r="Q12" s="2497">
        <v>13.42</v>
      </c>
      <c r="R12" s="2888" t="s">
        <v>945</v>
      </c>
      <c r="S12" s="2888"/>
      <c r="T12" s="2888"/>
      <c r="U12" s="2884"/>
      <c r="V12" s="2884"/>
      <c r="W12" s="2885" t="s">
        <v>940</v>
      </c>
      <c r="X12" s="2885"/>
      <c r="Y12" s="2877" t="s">
        <v>946</v>
      </c>
      <c r="Z12" s="2877"/>
      <c r="AA12" s="2878"/>
      <c r="AB12" s="2879"/>
      <c r="AC12" s="9"/>
      <c r="AD12" s="9"/>
      <c r="AE12" s="2152"/>
      <c r="AF12" s="2153"/>
      <c r="AG12" s="9"/>
      <c r="AH12" s="9"/>
      <c r="AI12" s="9"/>
      <c r="AJ12" s="9"/>
      <c r="AK12" s="9"/>
      <c r="AL12" s="9"/>
      <c r="AM12" s="2152"/>
      <c r="AN12" s="2153"/>
      <c r="AO12" s="9"/>
      <c r="AP12" s="9"/>
      <c r="AQ12" s="9"/>
      <c r="AR12" s="9"/>
      <c r="AS12" s="9"/>
      <c r="AT12" s="9"/>
      <c r="AU12" s="2152"/>
      <c r="AV12" s="2153"/>
      <c r="AW12" s="9"/>
    </row>
    <row r="13" spans="1:64" s="488" customFormat="1" x14ac:dyDescent="0.35">
      <c r="B13" s="29" t="s">
        <v>258</v>
      </c>
      <c r="C13" s="103" t="s">
        <v>406</v>
      </c>
      <c r="D13" s="2886" t="s">
        <v>947</v>
      </c>
      <c r="E13" s="2887"/>
      <c r="F13" s="573" t="s">
        <v>948</v>
      </c>
      <c r="G13" s="573" t="s">
        <v>935</v>
      </c>
      <c r="H13" s="2888" t="s">
        <v>949</v>
      </c>
      <c r="I13" s="2888"/>
      <c r="J13" s="2884"/>
      <c r="K13" s="2884"/>
      <c r="L13" s="2884"/>
      <c r="M13" s="2884"/>
      <c r="N13" s="2884"/>
      <c r="O13" s="2884"/>
      <c r="P13" s="573" t="s">
        <v>950</v>
      </c>
      <c r="Q13" s="2497">
        <v>253.59</v>
      </c>
      <c r="R13" s="2888" t="s">
        <v>945</v>
      </c>
      <c r="S13" s="2888"/>
      <c r="T13" s="2888"/>
      <c r="U13" s="2884"/>
      <c r="V13" s="2884"/>
      <c r="W13" s="2878"/>
      <c r="X13" s="2878"/>
      <c r="Y13" s="2878"/>
      <c r="Z13" s="2878"/>
      <c r="AA13" s="2878"/>
      <c r="AB13" s="2879"/>
      <c r="AC13" s="9"/>
      <c r="AD13" s="9"/>
      <c r="AE13" s="9"/>
      <c r="AF13" s="9"/>
      <c r="AG13" s="9"/>
      <c r="AH13" s="9"/>
      <c r="AI13" s="9"/>
      <c r="AJ13" s="9"/>
      <c r="AK13" s="9"/>
      <c r="AL13" s="2152"/>
      <c r="AM13" s="2153"/>
      <c r="AN13" s="9"/>
      <c r="AO13" s="9"/>
      <c r="AP13" s="9"/>
      <c r="AQ13" s="9"/>
      <c r="AR13" s="9"/>
      <c r="AS13" s="9"/>
      <c r="AT13" s="2152"/>
      <c r="AU13" s="2153"/>
      <c r="AV13" s="9"/>
      <c r="AW13" s="9"/>
      <c r="AX13" s="9"/>
      <c r="AY13" s="9"/>
      <c r="AZ13" s="9"/>
      <c r="BA13" s="9"/>
      <c r="BB13" s="2152"/>
      <c r="BC13" s="2153"/>
      <c r="BD13" s="9"/>
      <c r="BE13" s="9"/>
      <c r="BF13" s="9"/>
      <c r="BG13" s="9"/>
      <c r="BH13" s="9"/>
      <c r="BI13" s="9"/>
      <c r="BJ13" s="2152"/>
      <c r="BK13" s="2153"/>
      <c r="BL13" s="9"/>
    </row>
    <row r="14" spans="1:64" s="488" customFormat="1" ht="17.25" customHeight="1" x14ac:dyDescent="0.35">
      <c r="B14" s="29" t="s">
        <v>258</v>
      </c>
      <c r="C14" s="103" t="s">
        <v>406</v>
      </c>
      <c r="D14" s="2886" t="s">
        <v>947</v>
      </c>
      <c r="E14" s="2887"/>
      <c r="F14" s="573" t="s">
        <v>951</v>
      </c>
      <c r="G14" s="573" t="s">
        <v>935</v>
      </c>
      <c r="H14" s="2888" t="s">
        <v>949</v>
      </c>
      <c r="I14" s="2888"/>
      <c r="J14" s="2884"/>
      <c r="K14" s="2884"/>
      <c r="L14" s="2884"/>
      <c r="M14" s="2884"/>
      <c r="N14" s="2884"/>
      <c r="O14" s="2884"/>
      <c r="P14" s="573" t="s">
        <v>950</v>
      </c>
      <c r="Q14" s="2497">
        <v>0.6</v>
      </c>
      <c r="R14" s="2888" t="s">
        <v>952</v>
      </c>
      <c r="S14" s="2888"/>
      <c r="T14" s="2888"/>
      <c r="U14" s="2884"/>
      <c r="V14" s="2884"/>
      <c r="W14" s="2878"/>
      <c r="X14" s="2878"/>
      <c r="Y14" s="2878"/>
      <c r="Z14" s="2878"/>
      <c r="AA14" s="2878"/>
      <c r="AB14" s="2879"/>
      <c r="AC14" s="9"/>
      <c r="AD14" s="9"/>
      <c r="AE14" s="9"/>
      <c r="AF14" s="9"/>
      <c r="AG14" s="9"/>
      <c r="AH14" s="9"/>
      <c r="AI14" s="9"/>
      <c r="AJ14" s="9"/>
      <c r="AK14" s="9"/>
      <c r="AL14" s="2152"/>
      <c r="AM14" s="2153"/>
      <c r="AN14" s="9"/>
      <c r="AO14" s="9"/>
      <c r="AP14" s="9"/>
      <c r="AQ14" s="9"/>
      <c r="AR14" s="9"/>
      <c r="AS14" s="9"/>
      <c r="AT14" s="2152"/>
      <c r="AU14" s="2153"/>
      <c r="AV14" s="9"/>
      <c r="AW14" s="9"/>
      <c r="AX14" s="9"/>
      <c r="AY14" s="9"/>
      <c r="AZ14" s="9"/>
      <c r="BA14" s="9"/>
      <c r="BB14" s="2152"/>
      <c r="BC14" s="2153"/>
      <c r="BD14" s="9"/>
      <c r="BE14" s="9"/>
      <c r="BF14" s="9"/>
      <c r="BG14" s="9"/>
      <c r="BH14" s="9"/>
      <c r="BI14" s="9"/>
      <c r="BJ14" s="2152"/>
      <c r="BK14" s="2153"/>
      <c r="BL14" s="9"/>
    </row>
    <row r="15" spans="1:64" s="488" customFormat="1" ht="34" customHeight="1" x14ac:dyDescent="0.35">
      <c r="B15" s="29" t="s">
        <v>258</v>
      </c>
      <c r="C15" s="103" t="s">
        <v>461</v>
      </c>
      <c r="D15" s="2886" t="s">
        <v>947</v>
      </c>
      <c r="E15" s="2887"/>
      <c r="F15" s="573" t="s">
        <v>953</v>
      </c>
      <c r="G15" s="573" t="s">
        <v>935</v>
      </c>
      <c r="H15" s="2888" t="s">
        <v>954</v>
      </c>
      <c r="I15" s="2888"/>
      <c r="J15" s="2884"/>
      <c r="K15" s="2884"/>
      <c r="L15" s="2884"/>
      <c r="M15" s="2888" t="s">
        <v>937</v>
      </c>
      <c r="N15" s="2888"/>
      <c r="O15" s="2888"/>
      <c r="P15" s="573" t="s">
        <v>950</v>
      </c>
      <c r="Q15" s="2497">
        <v>13.34</v>
      </c>
      <c r="R15" s="2888" t="s">
        <v>945</v>
      </c>
      <c r="S15" s="2888"/>
      <c r="T15" s="2888"/>
      <c r="U15" s="2884"/>
      <c r="V15" s="2884"/>
      <c r="W15" s="2877" t="s">
        <v>955</v>
      </c>
      <c r="X15" s="2877"/>
      <c r="Y15" s="2877" t="s">
        <v>946</v>
      </c>
      <c r="Z15" s="2877"/>
      <c r="AA15" s="2877" t="s">
        <v>956</v>
      </c>
      <c r="AB15" s="2889"/>
      <c r="AD15" s="9"/>
      <c r="AE15" s="9"/>
      <c r="AF15" s="9"/>
      <c r="AG15" s="9"/>
      <c r="AH15" s="9"/>
      <c r="AI15" s="9"/>
      <c r="AJ15" s="9"/>
      <c r="AK15" s="2152"/>
      <c r="AL15" s="2153"/>
      <c r="AM15" s="9"/>
      <c r="AN15" s="9"/>
      <c r="AO15" s="9"/>
      <c r="AP15" s="9"/>
      <c r="AQ15" s="9"/>
      <c r="AR15" s="9"/>
      <c r="AS15" s="2152"/>
      <c r="AT15" s="2153"/>
      <c r="AU15" s="9"/>
      <c r="AV15" s="9"/>
      <c r="AW15" s="9"/>
      <c r="AX15" s="9"/>
      <c r="AY15" s="9"/>
      <c r="AZ15" s="9"/>
      <c r="BA15" s="2152"/>
      <c r="BB15" s="2153"/>
      <c r="BC15" s="9"/>
      <c r="BD15" s="9"/>
      <c r="BE15" s="9"/>
      <c r="BF15" s="9"/>
      <c r="BG15" s="9"/>
      <c r="BH15" s="9"/>
      <c r="BI15" s="2152"/>
      <c r="BJ15" s="2153"/>
      <c r="BK15" s="9"/>
    </row>
    <row r="16" spans="1:64" s="488" customFormat="1" ht="34" customHeight="1" thickBot="1" x14ac:dyDescent="0.4">
      <c r="B16" s="33" t="s">
        <v>258</v>
      </c>
      <c r="C16" s="1744" t="s">
        <v>461</v>
      </c>
      <c r="D16" s="2893" t="s">
        <v>947</v>
      </c>
      <c r="E16" s="2894"/>
      <c r="F16" s="1705" t="s">
        <v>957</v>
      </c>
      <c r="G16" s="1705" t="s">
        <v>935</v>
      </c>
      <c r="H16" s="2895" t="s">
        <v>958</v>
      </c>
      <c r="I16" s="2895"/>
      <c r="J16" s="2890"/>
      <c r="K16" s="2890"/>
      <c r="L16" s="2890"/>
      <c r="M16" s="2895" t="s">
        <v>937</v>
      </c>
      <c r="N16" s="2895"/>
      <c r="O16" s="2895"/>
      <c r="P16" s="1705" t="s">
        <v>950</v>
      </c>
      <c r="Q16" s="2498">
        <v>13.34</v>
      </c>
      <c r="R16" s="2895" t="s">
        <v>939</v>
      </c>
      <c r="S16" s="2895"/>
      <c r="T16" s="2895"/>
      <c r="U16" s="2890"/>
      <c r="V16" s="2890"/>
      <c r="W16" s="2891" t="s">
        <v>955</v>
      </c>
      <c r="X16" s="2891"/>
      <c r="Y16" s="2891" t="s">
        <v>946</v>
      </c>
      <c r="Z16" s="2891"/>
      <c r="AA16" s="2891" t="s">
        <v>956</v>
      </c>
      <c r="AB16" s="2892"/>
      <c r="AC16" s="9"/>
      <c r="AD16" s="9"/>
      <c r="AE16" s="9"/>
      <c r="AF16" s="9"/>
      <c r="AG16" s="9"/>
      <c r="AH16" s="9"/>
      <c r="AI16" s="9"/>
      <c r="AJ16" s="9"/>
      <c r="AK16" s="2152"/>
      <c r="AL16" s="2153"/>
      <c r="AM16" s="9"/>
      <c r="AN16" s="9"/>
      <c r="AO16" s="9"/>
      <c r="AP16" s="9"/>
      <c r="AQ16" s="9"/>
      <c r="AR16" s="9"/>
      <c r="AS16" s="2152"/>
      <c r="AT16" s="2153"/>
      <c r="AU16" s="9"/>
      <c r="AV16" s="9"/>
      <c r="AW16" s="9"/>
      <c r="AX16" s="9"/>
      <c r="AY16" s="9"/>
      <c r="AZ16" s="9"/>
      <c r="BA16" s="2152"/>
      <c r="BB16" s="2153"/>
      <c r="BC16" s="9"/>
      <c r="BD16" s="9"/>
      <c r="BE16" s="9"/>
      <c r="BF16" s="9"/>
      <c r="BG16" s="9"/>
      <c r="BH16" s="9"/>
      <c r="BI16" s="2152"/>
      <c r="BJ16" s="2153"/>
      <c r="BK16" s="9"/>
    </row>
    <row r="17" spans="1:59" s="488" customFormat="1" ht="17.5" thickTop="1" x14ac:dyDescent="0.35">
      <c r="A17" s="6"/>
      <c r="B17" s="6"/>
      <c r="C17" s="5"/>
      <c r="D17" s="995"/>
      <c r="E17" s="995"/>
      <c r="F17" s="995"/>
      <c r="G17" s="995"/>
      <c r="H17" s="995"/>
      <c r="I17" s="995"/>
      <c r="J17" s="995"/>
      <c r="K17" s="995"/>
      <c r="L17" s="9"/>
      <c r="M17" s="9"/>
      <c r="N17" s="9"/>
      <c r="O17" s="9"/>
      <c r="P17" s="9"/>
      <c r="Q17" s="9"/>
      <c r="R17" s="9"/>
      <c r="S17" s="9"/>
      <c r="T17" s="9"/>
      <c r="U17" s="9"/>
      <c r="V17" s="9"/>
      <c r="W17" s="9"/>
      <c r="X17" s="9"/>
      <c r="Y17" s="2152"/>
      <c r="Z17" s="2153"/>
      <c r="AA17" s="9"/>
      <c r="AB17" s="9"/>
      <c r="AC17" s="9"/>
      <c r="AD17" s="9"/>
      <c r="AE17" s="9"/>
      <c r="AF17" s="9"/>
      <c r="AG17" s="2152"/>
      <c r="AH17" s="2153"/>
      <c r="AI17" s="9"/>
      <c r="AJ17" s="9"/>
      <c r="AK17" s="9"/>
      <c r="AL17" s="9"/>
      <c r="AM17" s="9"/>
      <c r="AN17" s="9"/>
      <c r="AO17" s="2152"/>
      <c r="AP17" s="2153"/>
      <c r="AQ17" s="9"/>
      <c r="AR17" s="9"/>
      <c r="AS17" s="9"/>
      <c r="AT17" s="9"/>
      <c r="AU17" s="9"/>
      <c r="AV17" s="9"/>
      <c r="AW17" s="2152"/>
      <c r="AX17" s="2153"/>
      <c r="AY17" s="9"/>
    </row>
    <row r="18" spans="1:59" s="488" customFormat="1" ht="17.5" thickBot="1" x14ac:dyDescent="0.4">
      <c r="B18" s="6"/>
      <c r="C18" s="6"/>
      <c r="D18" s="5"/>
      <c r="E18" s="995"/>
      <c r="F18" s="995"/>
      <c r="G18" s="995"/>
      <c r="H18" s="995"/>
      <c r="I18" s="995"/>
      <c r="J18" s="995"/>
      <c r="K18" s="995"/>
      <c r="L18" s="995"/>
      <c r="M18" s="9"/>
      <c r="N18" s="9"/>
      <c r="O18" s="9"/>
      <c r="P18" s="9"/>
      <c r="Q18" s="9"/>
      <c r="R18" s="9"/>
      <c r="S18" s="9"/>
      <c r="T18" s="9"/>
      <c r="U18" s="9"/>
      <c r="V18" s="9"/>
      <c r="W18" s="9"/>
      <c r="X18" s="9"/>
      <c r="Y18" s="9"/>
      <c r="Z18" s="2152"/>
      <c r="AA18" s="2153"/>
      <c r="AB18" s="9"/>
      <c r="AC18" s="9"/>
      <c r="AD18" s="9"/>
      <c r="AE18" s="9"/>
      <c r="AF18" s="9"/>
      <c r="AG18" s="9"/>
      <c r="AH18" s="2152"/>
      <c r="AI18" s="2153"/>
      <c r="AJ18" s="9"/>
      <c r="AK18" s="9"/>
      <c r="AL18" s="9"/>
      <c r="AM18" s="9"/>
      <c r="AN18" s="9"/>
      <c r="AO18" s="9"/>
      <c r="AP18" s="2152"/>
      <c r="AQ18" s="2153"/>
      <c r="AR18" s="9"/>
      <c r="AS18" s="9"/>
      <c r="AT18" s="9"/>
      <c r="AU18" s="9"/>
      <c r="AV18" s="9"/>
      <c r="AW18" s="9"/>
      <c r="AX18" s="2152"/>
      <c r="AY18" s="2153"/>
    </row>
    <row r="19" spans="1:59" s="488" customFormat="1" ht="41.25" customHeight="1" thickTop="1" x14ac:dyDescent="0.35">
      <c r="A19" s="2688" t="s">
        <v>959</v>
      </c>
      <c r="B19" s="2690"/>
      <c r="C19" s="2690"/>
      <c r="D19" s="2771">
        <v>2024</v>
      </c>
      <c r="E19" s="2690"/>
      <c r="F19" s="2690"/>
      <c r="G19" s="2690"/>
      <c r="H19" s="2741"/>
      <c r="I19" s="2771">
        <v>2023</v>
      </c>
      <c r="J19" s="2690"/>
      <c r="K19" s="2690"/>
      <c r="L19" s="2690"/>
      <c r="M19" s="2741"/>
      <c r="N19" s="9"/>
      <c r="O19" s="9"/>
      <c r="P19" s="9"/>
      <c r="Q19" s="9"/>
      <c r="R19" s="9"/>
      <c r="S19" s="9"/>
      <c r="T19" s="9"/>
      <c r="U19" s="2152"/>
      <c r="V19" s="2153"/>
      <c r="W19" s="9"/>
      <c r="X19" s="9"/>
      <c r="Y19" s="9"/>
      <c r="Z19" s="9"/>
      <c r="AA19" s="9"/>
      <c r="AB19" s="9"/>
      <c r="AC19" s="2152"/>
      <c r="AD19" s="2153"/>
      <c r="AE19" s="9"/>
      <c r="AF19" s="9"/>
      <c r="AG19" s="9"/>
      <c r="AH19" s="9"/>
      <c r="AI19" s="9"/>
      <c r="AJ19" s="9"/>
      <c r="AK19" s="2152"/>
      <c r="AL19" s="2153"/>
      <c r="AM19" s="9"/>
      <c r="AN19" s="9"/>
      <c r="AO19" s="9"/>
      <c r="AP19" s="9"/>
      <c r="AQ19" s="9"/>
      <c r="AR19" s="9"/>
      <c r="AS19" s="2152"/>
      <c r="AT19" s="2153"/>
      <c r="AU19" s="9"/>
    </row>
    <row r="20" spans="1:59" s="488" customFormat="1" ht="40" customHeight="1" x14ac:dyDescent="0.35">
      <c r="A20" s="63" t="s">
        <v>122</v>
      </c>
      <c r="B20" s="273" t="s">
        <v>960</v>
      </c>
      <c r="C20" s="273" t="s">
        <v>921</v>
      </c>
      <c r="D20" s="411" t="s">
        <v>961</v>
      </c>
      <c r="E20" s="412" t="s">
        <v>962</v>
      </c>
      <c r="F20" s="412" t="s">
        <v>963</v>
      </c>
      <c r="G20" s="412" t="s">
        <v>964</v>
      </c>
      <c r="H20" s="1197" t="s">
        <v>965</v>
      </c>
      <c r="I20" s="411" t="s">
        <v>961</v>
      </c>
      <c r="J20" s="412" t="s">
        <v>962</v>
      </c>
      <c r="K20" s="412" t="s">
        <v>963</v>
      </c>
      <c r="L20" s="412" t="s">
        <v>964</v>
      </c>
      <c r="M20" s="1197" t="s">
        <v>965</v>
      </c>
      <c r="N20" s="995"/>
      <c r="O20" s="995"/>
      <c r="P20" s="995"/>
      <c r="Q20" s="9"/>
      <c r="R20" s="9"/>
      <c r="S20" s="9"/>
      <c r="T20" s="9"/>
      <c r="U20" s="9"/>
      <c r="V20" s="9"/>
      <c r="W20" s="9"/>
      <c r="X20" s="9"/>
      <c r="Y20" s="9"/>
      <c r="Z20" s="9"/>
      <c r="AA20" s="9"/>
      <c r="AB20" s="9"/>
      <c r="AC20" s="9"/>
      <c r="AD20" s="2152"/>
      <c r="AE20" s="2153"/>
      <c r="AF20" s="9"/>
      <c r="AG20" s="9"/>
      <c r="AH20" s="9"/>
      <c r="AI20" s="9"/>
      <c r="AJ20" s="9"/>
      <c r="AK20" s="9"/>
      <c r="AL20" s="2152"/>
      <c r="AM20" s="2153"/>
      <c r="AN20" s="9"/>
      <c r="AO20" s="9"/>
      <c r="AP20" s="9"/>
      <c r="AQ20" s="9"/>
      <c r="AR20" s="9"/>
      <c r="AS20" s="9"/>
      <c r="AT20" s="2152"/>
      <c r="AU20" s="2153"/>
      <c r="AV20" s="9"/>
      <c r="AW20" s="9"/>
      <c r="AX20" s="9"/>
      <c r="AY20" s="9"/>
      <c r="AZ20" s="9"/>
      <c r="BA20" s="9"/>
      <c r="BB20" s="2152"/>
      <c r="BC20" s="2153"/>
      <c r="BD20" s="9"/>
    </row>
    <row r="21" spans="1:59" s="488" customFormat="1" ht="17" x14ac:dyDescent="0.35">
      <c r="A21" s="31" t="s">
        <v>933</v>
      </c>
      <c r="B21" s="6" t="s">
        <v>966</v>
      </c>
      <c r="C21" s="5" t="s">
        <v>935</v>
      </c>
      <c r="D21" s="682">
        <v>0</v>
      </c>
      <c r="E21" s="573">
        <v>1</v>
      </c>
      <c r="F21" s="573">
        <v>5</v>
      </c>
      <c r="G21" s="573">
        <v>0</v>
      </c>
      <c r="H21" s="1993">
        <v>3</v>
      </c>
      <c r="I21" s="682">
        <v>0</v>
      </c>
      <c r="J21" s="573">
        <v>1</v>
      </c>
      <c r="K21" s="573">
        <v>9</v>
      </c>
      <c r="L21" s="573">
        <v>0</v>
      </c>
      <c r="M21" s="1993">
        <v>3</v>
      </c>
      <c r="N21" s="995"/>
      <c r="O21" s="995"/>
      <c r="P21" s="995"/>
      <c r="Q21" s="9"/>
      <c r="R21" s="9"/>
      <c r="S21" s="9"/>
      <c r="T21" s="9"/>
      <c r="U21" s="9"/>
      <c r="V21" s="9"/>
      <c r="W21" s="9"/>
      <c r="X21" s="9"/>
      <c r="Y21" s="9"/>
      <c r="Z21" s="9"/>
      <c r="AA21" s="9"/>
      <c r="AB21" s="9"/>
      <c r="AC21" s="9"/>
      <c r="AD21" s="2152"/>
      <c r="AE21" s="2153"/>
      <c r="AF21" s="9"/>
      <c r="AG21" s="9"/>
      <c r="AH21" s="9"/>
      <c r="AI21" s="9"/>
      <c r="AJ21" s="9"/>
      <c r="AK21" s="9"/>
      <c r="AL21" s="2152"/>
      <c r="AM21" s="2153"/>
      <c r="AN21" s="9"/>
      <c r="AO21" s="9"/>
      <c r="AP21" s="9"/>
      <c r="AQ21" s="9"/>
      <c r="AR21" s="9"/>
      <c r="AS21" s="9"/>
      <c r="AT21" s="2152"/>
      <c r="AU21" s="2153"/>
      <c r="AV21" s="9"/>
      <c r="AW21" s="9"/>
      <c r="AX21" s="9"/>
      <c r="AY21" s="9"/>
      <c r="AZ21" s="9"/>
      <c r="BA21" s="9"/>
      <c r="BB21" s="2152"/>
      <c r="BC21" s="2153"/>
      <c r="BD21" s="9"/>
    </row>
    <row r="22" spans="1:59" s="488" customFormat="1" ht="17" x14ac:dyDescent="0.35">
      <c r="A22" s="31" t="s">
        <v>933</v>
      </c>
      <c r="B22" s="6" t="s">
        <v>967</v>
      </c>
      <c r="C22" s="5" t="s">
        <v>935</v>
      </c>
      <c r="D22" s="682">
        <v>0</v>
      </c>
      <c r="E22" s="573">
        <v>4</v>
      </c>
      <c r="F22" s="573">
        <v>8</v>
      </c>
      <c r="G22" s="573">
        <v>15</v>
      </c>
      <c r="H22" s="1993">
        <v>52</v>
      </c>
      <c r="I22" s="682">
        <v>0</v>
      </c>
      <c r="J22" s="573">
        <v>2</v>
      </c>
      <c r="K22" s="573">
        <v>6</v>
      </c>
      <c r="L22" s="573">
        <v>9</v>
      </c>
      <c r="M22" s="1993">
        <v>33</v>
      </c>
      <c r="N22" s="995"/>
      <c r="O22" s="995"/>
      <c r="P22" s="995"/>
      <c r="Q22" s="9"/>
      <c r="R22" s="9"/>
      <c r="S22" s="9"/>
      <c r="T22" s="9"/>
      <c r="U22" s="9"/>
      <c r="V22" s="9"/>
      <c r="W22" s="9"/>
      <c r="X22" s="9"/>
      <c r="Y22" s="9"/>
      <c r="Z22" s="9"/>
      <c r="AA22" s="9"/>
      <c r="AB22" s="9"/>
      <c r="AC22" s="9"/>
      <c r="AD22" s="2152"/>
      <c r="AE22" s="2153"/>
      <c r="AF22" s="9"/>
      <c r="AG22" s="9"/>
      <c r="AH22" s="9"/>
      <c r="AI22" s="9"/>
      <c r="AJ22" s="9"/>
      <c r="AK22" s="9"/>
      <c r="AL22" s="2152"/>
      <c r="AM22" s="2153"/>
      <c r="AN22" s="9"/>
      <c r="AO22" s="9"/>
      <c r="AP22" s="9"/>
      <c r="AQ22" s="9"/>
      <c r="AR22" s="9"/>
      <c r="AS22" s="9"/>
      <c r="AT22" s="2152"/>
      <c r="AU22" s="2153"/>
      <c r="AV22" s="9"/>
      <c r="AW22" s="9"/>
      <c r="AX22" s="9"/>
      <c r="AY22" s="9"/>
      <c r="AZ22" s="9"/>
      <c r="BA22" s="9"/>
      <c r="BB22" s="2152"/>
      <c r="BC22" s="2153"/>
      <c r="BD22" s="9"/>
    </row>
    <row r="23" spans="1:59" s="488" customFormat="1" ht="17" x14ac:dyDescent="0.35">
      <c r="A23" s="31" t="s">
        <v>947</v>
      </c>
      <c r="B23" s="6" t="s">
        <v>1879</v>
      </c>
      <c r="C23" s="5" t="s">
        <v>935</v>
      </c>
      <c r="D23" s="682">
        <v>0</v>
      </c>
      <c r="E23" s="573">
        <v>0</v>
      </c>
      <c r="F23" s="573">
        <v>1</v>
      </c>
      <c r="G23" s="573">
        <v>3</v>
      </c>
      <c r="H23" s="1993">
        <v>1</v>
      </c>
      <c r="I23" s="682">
        <v>0</v>
      </c>
      <c r="J23" s="573">
        <v>0</v>
      </c>
      <c r="K23" s="573">
        <v>1</v>
      </c>
      <c r="L23" s="573">
        <v>3</v>
      </c>
      <c r="M23" s="1993">
        <v>1</v>
      </c>
      <c r="N23" s="995"/>
      <c r="O23" s="995"/>
      <c r="P23" s="995"/>
      <c r="Q23" s="9"/>
      <c r="R23" s="9"/>
      <c r="S23" s="9"/>
      <c r="T23" s="9"/>
      <c r="U23" s="9"/>
      <c r="V23" s="9"/>
      <c r="W23" s="9"/>
      <c r="X23" s="9"/>
      <c r="Y23" s="9"/>
      <c r="Z23" s="9"/>
      <c r="AA23" s="9"/>
      <c r="AB23" s="9"/>
      <c r="AC23" s="9"/>
      <c r="AD23" s="2152"/>
      <c r="AE23" s="2153"/>
      <c r="AF23" s="9"/>
      <c r="AG23" s="9"/>
      <c r="AH23" s="9"/>
      <c r="AI23" s="9"/>
      <c r="AJ23" s="9"/>
      <c r="AK23" s="9"/>
      <c r="AL23" s="2152"/>
      <c r="AM23" s="2153"/>
      <c r="AN23" s="9"/>
      <c r="AO23" s="9"/>
      <c r="AP23" s="9"/>
      <c r="AQ23" s="9"/>
      <c r="AR23" s="9"/>
      <c r="AS23" s="9"/>
      <c r="AT23" s="2152"/>
      <c r="AU23" s="2153"/>
      <c r="AV23" s="9"/>
      <c r="AW23" s="9"/>
      <c r="AX23" s="9"/>
      <c r="AY23" s="9"/>
      <c r="AZ23" s="9"/>
      <c r="BA23" s="9"/>
      <c r="BB23" s="2152"/>
      <c r="BC23" s="2153"/>
      <c r="BD23" s="9"/>
    </row>
    <row r="24" spans="1:59" s="488" customFormat="1" ht="17" x14ac:dyDescent="0.35">
      <c r="A24" s="31" t="s">
        <v>947</v>
      </c>
      <c r="B24" s="6" t="s">
        <v>968</v>
      </c>
      <c r="C24" s="5" t="s">
        <v>935</v>
      </c>
      <c r="D24" s="682">
        <v>0</v>
      </c>
      <c r="E24" s="573">
        <v>1</v>
      </c>
      <c r="F24" s="573">
        <v>0</v>
      </c>
      <c r="G24" s="573">
        <v>0</v>
      </c>
      <c r="H24" s="1993">
        <v>3</v>
      </c>
      <c r="I24" s="682">
        <v>0</v>
      </c>
      <c r="J24" s="573">
        <v>1</v>
      </c>
      <c r="K24" s="573">
        <v>0</v>
      </c>
      <c r="L24" s="573">
        <v>0</v>
      </c>
      <c r="M24" s="1993">
        <v>3</v>
      </c>
      <c r="N24" s="995"/>
      <c r="O24" s="995"/>
      <c r="P24" s="995"/>
      <c r="Q24" s="9"/>
      <c r="R24" s="9"/>
      <c r="S24" s="9"/>
      <c r="T24" s="9"/>
      <c r="U24" s="9"/>
      <c r="V24" s="9"/>
      <c r="W24" s="9"/>
      <c r="X24" s="9"/>
      <c r="Y24" s="9"/>
      <c r="Z24" s="9"/>
      <c r="AA24" s="9"/>
      <c r="AB24" s="9"/>
      <c r="AC24" s="9"/>
      <c r="AD24" s="2152"/>
      <c r="AE24" s="2153"/>
      <c r="AF24" s="9"/>
      <c r="AG24" s="9"/>
      <c r="AH24" s="9"/>
      <c r="AI24" s="9"/>
      <c r="AJ24" s="9"/>
      <c r="AK24" s="9"/>
      <c r="AL24" s="2152"/>
      <c r="AM24" s="2153"/>
      <c r="AN24" s="9"/>
      <c r="AO24" s="9"/>
      <c r="AP24" s="9"/>
      <c r="AQ24" s="9"/>
      <c r="AR24" s="9"/>
      <c r="AS24" s="9"/>
      <c r="AT24" s="2152"/>
      <c r="AU24" s="2153"/>
      <c r="AV24" s="9"/>
      <c r="AW24" s="9"/>
      <c r="AX24" s="9"/>
      <c r="AY24" s="9"/>
      <c r="AZ24" s="9"/>
      <c r="BA24" s="9"/>
      <c r="BB24" s="2152"/>
      <c r="BC24" s="2153"/>
      <c r="BD24" s="9"/>
    </row>
    <row r="25" spans="1:59" s="488" customFormat="1" ht="17" x14ac:dyDescent="0.35">
      <c r="A25" s="31" t="s">
        <v>947</v>
      </c>
      <c r="B25" s="6" t="s">
        <v>969</v>
      </c>
      <c r="C25" s="5" t="s">
        <v>935</v>
      </c>
      <c r="D25" s="682">
        <v>0</v>
      </c>
      <c r="E25" s="573">
        <v>0</v>
      </c>
      <c r="F25" s="573">
        <v>1</v>
      </c>
      <c r="G25" s="573">
        <v>0</v>
      </c>
      <c r="H25" s="1993">
        <v>0</v>
      </c>
      <c r="I25" s="682">
        <v>0</v>
      </c>
      <c r="J25" s="573">
        <v>0</v>
      </c>
      <c r="K25" s="573">
        <v>1</v>
      </c>
      <c r="L25" s="573">
        <v>0</v>
      </c>
      <c r="M25" s="1993">
        <v>0</v>
      </c>
      <c r="N25" s="995"/>
      <c r="O25" s="995"/>
      <c r="P25" s="995"/>
      <c r="Q25" s="9"/>
      <c r="R25" s="9"/>
      <c r="S25" s="9"/>
      <c r="T25" s="9"/>
      <c r="U25" s="9"/>
      <c r="V25" s="9"/>
      <c r="W25" s="9"/>
      <c r="X25" s="9"/>
      <c r="Y25" s="9"/>
      <c r="Z25" s="9"/>
      <c r="AA25" s="9"/>
      <c r="AB25" s="9"/>
      <c r="AC25" s="9"/>
      <c r="AD25" s="2152"/>
      <c r="AE25" s="2153"/>
      <c r="AF25" s="9"/>
      <c r="AG25" s="9"/>
      <c r="AH25" s="9"/>
      <c r="AI25" s="9"/>
      <c r="AJ25" s="9"/>
      <c r="AK25" s="9"/>
      <c r="AL25" s="2152"/>
      <c r="AM25" s="2153"/>
      <c r="AN25" s="9"/>
      <c r="AO25" s="9"/>
      <c r="AP25" s="9"/>
      <c r="AQ25" s="9"/>
      <c r="AR25" s="9"/>
      <c r="AS25" s="9"/>
      <c r="AT25" s="2152"/>
      <c r="AU25" s="2153"/>
      <c r="AV25" s="9"/>
      <c r="AW25" s="9"/>
      <c r="AX25" s="9"/>
      <c r="AY25" s="9"/>
      <c r="AZ25" s="9"/>
      <c r="BA25" s="9"/>
      <c r="BB25" s="2152"/>
      <c r="BC25" s="2153"/>
      <c r="BD25" s="9"/>
    </row>
    <row r="26" spans="1:59" s="488" customFormat="1" ht="17" x14ac:dyDescent="0.35">
      <c r="A26" s="31" t="s">
        <v>947</v>
      </c>
      <c r="B26" s="6" t="s">
        <v>970</v>
      </c>
      <c r="C26" s="5" t="s">
        <v>935</v>
      </c>
      <c r="D26" s="682">
        <v>0</v>
      </c>
      <c r="E26" s="573">
        <v>0</v>
      </c>
      <c r="F26" s="573">
        <v>2</v>
      </c>
      <c r="G26" s="573">
        <v>0</v>
      </c>
      <c r="H26" s="1993">
        <v>1</v>
      </c>
      <c r="I26" s="682">
        <v>0</v>
      </c>
      <c r="J26" s="573">
        <v>0</v>
      </c>
      <c r="K26" s="573">
        <v>2</v>
      </c>
      <c r="L26" s="573">
        <v>0</v>
      </c>
      <c r="M26" s="1993">
        <v>1</v>
      </c>
      <c r="N26" s="995"/>
      <c r="O26" s="995"/>
      <c r="P26" s="995"/>
      <c r="Q26" s="9"/>
      <c r="R26" s="9"/>
      <c r="S26" s="9"/>
      <c r="T26" s="9"/>
      <c r="U26" s="9"/>
      <c r="V26" s="9"/>
      <c r="W26" s="9"/>
      <c r="X26" s="9"/>
      <c r="Y26" s="9"/>
      <c r="Z26" s="9"/>
      <c r="AA26" s="9"/>
      <c r="AB26" s="9"/>
      <c r="AC26" s="9"/>
      <c r="AD26" s="2152"/>
      <c r="AE26" s="2153"/>
      <c r="AF26" s="9"/>
      <c r="AG26" s="9"/>
      <c r="AH26" s="9"/>
      <c r="AI26" s="9"/>
      <c r="AJ26" s="9"/>
      <c r="AK26" s="9"/>
      <c r="AL26" s="2152"/>
      <c r="AM26" s="2153"/>
      <c r="AN26" s="9"/>
      <c r="AO26" s="9"/>
      <c r="AP26" s="9"/>
      <c r="AQ26" s="9"/>
      <c r="AR26" s="9"/>
      <c r="AS26" s="9"/>
      <c r="AT26" s="2152"/>
      <c r="AU26" s="2153"/>
      <c r="AV26" s="9"/>
      <c r="AW26" s="9"/>
      <c r="AX26" s="9"/>
      <c r="AY26" s="9"/>
      <c r="AZ26" s="9"/>
      <c r="BA26" s="9"/>
      <c r="BB26" s="2152"/>
      <c r="BC26" s="2153"/>
      <c r="BD26" s="9"/>
    </row>
    <row r="27" spans="1:59" s="488" customFormat="1" ht="17.5" thickBot="1" x14ac:dyDescent="0.4">
      <c r="A27" s="32" t="s">
        <v>947</v>
      </c>
      <c r="B27" s="34" t="s">
        <v>971</v>
      </c>
      <c r="C27" s="14" t="s">
        <v>935</v>
      </c>
      <c r="D27" s="712">
        <v>0</v>
      </c>
      <c r="E27" s="1705">
        <v>0</v>
      </c>
      <c r="F27" s="1705">
        <v>1</v>
      </c>
      <c r="G27" s="1705">
        <v>0</v>
      </c>
      <c r="H27" s="1994">
        <v>1</v>
      </c>
      <c r="I27" s="712">
        <v>0</v>
      </c>
      <c r="J27" s="1705">
        <v>0</v>
      </c>
      <c r="K27" s="1705">
        <v>1</v>
      </c>
      <c r="L27" s="1705">
        <v>0</v>
      </c>
      <c r="M27" s="1994">
        <v>1</v>
      </c>
      <c r="N27" s="995"/>
      <c r="O27" s="995"/>
      <c r="P27" s="995"/>
      <c r="Q27" s="9"/>
      <c r="R27" s="9"/>
      <c r="S27" s="9"/>
      <c r="T27" s="9"/>
      <c r="U27" s="9"/>
      <c r="V27" s="9"/>
      <c r="W27" s="9"/>
      <c r="X27" s="9"/>
      <c r="Y27" s="9"/>
      <c r="Z27" s="9"/>
      <c r="AA27" s="9"/>
      <c r="AB27" s="9"/>
      <c r="AC27" s="9"/>
      <c r="AD27" s="2152"/>
      <c r="AE27" s="2153"/>
      <c r="AF27" s="9"/>
      <c r="AG27" s="9"/>
      <c r="AH27" s="9"/>
      <c r="AI27" s="9"/>
      <c r="AJ27" s="9"/>
      <c r="AK27" s="9"/>
      <c r="AL27" s="2152"/>
      <c r="AM27" s="2153"/>
      <c r="AN27" s="9"/>
      <c r="AO27" s="9"/>
      <c r="AP27" s="9"/>
      <c r="AQ27" s="9"/>
      <c r="AR27" s="9"/>
      <c r="AS27" s="9"/>
      <c r="AT27" s="2152"/>
      <c r="AU27" s="2153"/>
      <c r="AV27" s="9"/>
      <c r="AW27" s="9"/>
      <c r="AX27" s="9"/>
      <c r="AY27" s="9"/>
      <c r="AZ27" s="9"/>
      <c r="BA27" s="9"/>
      <c r="BB27" s="2152"/>
      <c r="BC27" s="2153"/>
      <c r="BD27" s="9"/>
    </row>
    <row r="28" spans="1:59" s="488" customFormat="1" ht="17.5" thickTop="1" x14ac:dyDescent="0.35">
      <c r="B28" s="6"/>
      <c r="C28" s="6"/>
      <c r="D28" s="5"/>
      <c r="E28" s="995"/>
      <c r="F28" s="995"/>
      <c r="G28" s="995"/>
      <c r="H28" s="995"/>
      <c r="I28" s="995"/>
      <c r="J28" s="995"/>
      <c r="K28" s="995"/>
      <c r="L28" s="995"/>
      <c r="M28" s="9"/>
      <c r="N28" s="80"/>
      <c r="O28" s="9"/>
      <c r="P28" s="9"/>
      <c r="Q28" s="9"/>
      <c r="R28" s="9"/>
      <c r="S28" s="9"/>
      <c r="T28" s="9"/>
      <c r="U28" s="9"/>
      <c r="V28" s="9"/>
      <c r="W28" s="9"/>
      <c r="X28" s="9"/>
      <c r="Y28" s="9"/>
      <c r="Z28" s="2152"/>
      <c r="AA28" s="2153"/>
      <c r="AB28" s="9"/>
      <c r="AC28" s="9"/>
      <c r="AD28" s="9"/>
      <c r="AE28" s="9"/>
      <c r="AF28" s="9"/>
      <c r="AG28" s="9"/>
      <c r="AH28" s="2152"/>
      <c r="AI28" s="2153"/>
      <c r="AJ28" s="9"/>
      <c r="AK28" s="9"/>
      <c r="AL28" s="9"/>
      <c r="AM28" s="9"/>
      <c r="AN28" s="9"/>
      <c r="AO28" s="9"/>
      <c r="AP28" s="2152"/>
      <c r="AQ28" s="2153"/>
      <c r="AR28" s="9"/>
      <c r="AS28" s="9"/>
      <c r="AT28" s="9"/>
      <c r="AU28" s="9"/>
      <c r="AV28" s="9"/>
      <c r="AW28" s="9"/>
      <c r="AX28" s="2152"/>
      <c r="AY28" s="2153"/>
    </row>
    <row r="29" spans="1:59" s="488" customFormat="1" ht="17.5" thickBot="1" x14ac:dyDescent="0.4">
      <c r="A29" s="34"/>
      <c r="B29" s="34"/>
      <c r="C29" s="14"/>
      <c r="D29" s="996"/>
      <c r="E29" s="996"/>
      <c r="F29" s="996"/>
      <c r="G29" s="996"/>
      <c r="H29" s="996"/>
      <c r="I29" s="996"/>
      <c r="J29" s="996"/>
      <c r="K29" s="996"/>
      <c r="L29" s="9"/>
      <c r="M29" s="9"/>
      <c r="N29" s="9"/>
      <c r="O29" s="9"/>
      <c r="P29" s="9"/>
      <c r="Q29" s="9"/>
      <c r="R29" s="9"/>
      <c r="S29" s="9"/>
      <c r="T29" s="9"/>
      <c r="U29" s="9"/>
      <c r="V29" s="9"/>
      <c r="W29" s="9"/>
      <c r="X29" s="9"/>
      <c r="Y29" s="2152"/>
      <c r="Z29" s="2153"/>
      <c r="AA29" s="9"/>
      <c r="AB29" s="9"/>
      <c r="AC29" s="9"/>
      <c r="AD29" s="9"/>
      <c r="AE29" s="9"/>
      <c r="AF29" s="9"/>
      <c r="AG29" s="2152"/>
      <c r="AH29" s="2153"/>
      <c r="AI29" s="9"/>
      <c r="AJ29" s="9"/>
      <c r="AK29" s="9"/>
      <c r="AL29" s="9"/>
      <c r="AM29" s="9"/>
      <c r="AN29" s="9"/>
      <c r="AO29" s="2152"/>
      <c r="AP29" s="2153"/>
      <c r="AQ29" s="9"/>
      <c r="AR29" s="9"/>
      <c r="AS29" s="9"/>
      <c r="AT29" s="9"/>
      <c r="AU29" s="9"/>
      <c r="AV29" s="9"/>
      <c r="AW29" s="2152"/>
      <c r="AX29" s="2153"/>
      <c r="AY29" s="9"/>
    </row>
    <row r="30" spans="1:59" s="488" customFormat="1" ht="30" customHeight="1" thickTop="1" x14ac:dyDescent="0.35">
      <c r="A30" s="2688" t="s">
        <v>400</v>
      </c>
      <c r="B30" s="2690"/>
      <c r="C30" s="2690"/>
      <c r="D30" s="2856">
        <v>2024</v>
      </c>
      <c r="E30" s="2857"/>
      <c r="F30" s="2857"/>
      <c r="G30" s="2857"/>
      <c r="H30" s="2857"/>
      <c r="I30" s="2857"/>
      <c r="J30" s="2857"/>
      <c r="K30" s="2858"/>
      <c r="L30" s="2856">
        <v>2023</v>
      </c>
      <c r="M30" s="2857"/>
      <c r="N30" s="2857"/>
      <c r="O30" s="2857"/>
      <c r="P30" s="2857"/>
      <c r="Q30" s="2857"/>
      <c r="R30" s="2857"/>
      <c r="S30" s="2858"/>
      <c r="T30" s="2856">
        <v>2022</v>
      </c>
      <c r="U30" s="2857"/>
      <c r="V30" s="2857"/>
      <c r="W30" s="2857"/>
      <c r="X30" s="2857"/>
      <c r="Y30" s="2857"/>
      <c r="Z30" s="2857"/>
      <c r="AA30" s="2858"/>
      <c r="AB30" s="2819">
        <v>2021</v>
      </c>
      <c r="AC30" s="2859"/>
      <c r="AD30" s="2859"/>
      <c r="AE30" s="2859"/>
      <c r="AF30" s="2859"/>
      <c r="AG30" s="2859"/>
      <c r="AH30" s="2859"/>
      <c r="AI30" s="2860"/>
      <c r="AJ30" s="2819">
        <v>2020</v>
      </c>
      <c r="AK30" s="2859"/>
      <c r="AL30" s="2859"/>
      <c r="AM30" s="2859"/>
      <c r="AN30" s="2859"/>
      <c r="AO30" s="2859"/>
      <c r="AP30" s="2859"/>
      <c r="AQ30" s="2860"/>
      <c r="AR30" s="2819">
        <v>2019</v>
      </c>
      <c r="AS30" s="2859"/>
      <c r="AT30" s="2859"/>
      <c r="AU30" s="2859"/>
      <c r="AV30" s="2859"/>
      <c r="AW30" s="2859"/>
      <c r="AX30" s="2859"/>
      <c r="AY30" s="2860"/>
      <c r="AZ30" s="2819">
        <v>2018</v>
      </c>
      <c r="BA30" s="2859"/>
      <c r="BB30" s="2859"/>
      <c r="BC30" s="2859"/>
      <c r="BD30" s="2859"/>
      <c r="BE30" s="2859"/>
      <c r="BF30" s="2859"/>
      <c r="BG30" s="2861"/>
    </row>
    <row r="31" spans="1:59" s="488" customFormat="1" ht="40" customHeight="1" x14ac:dyDescent="0.35">
      <c r="A31" s="63" t="s">
        <v>401</v>
      </c>
      <c r="B31" s="273" t="s">
        <v>402</v>
      </c>
      <c r="C31" s="273" t="s">
        <v>403</v>
      </c>
      <c r="D31" s="411" t="s">
        <v>404</v>
      </c>
      <c r="E31" s="412" t="s">
        <v>405</v>
      </c>
      <c r="F31" s="412" t="s">
        <v>406</v>
      </c>
      <c r="G31" s="412" t="s">
        <v>407</v>
      </c>
      <c r="H31" s="601" t="s">
        <v>461</v>
      </c>
      <c r="I31" s="215" t="s">
        <v>370</v>
      </c>
      <c r="J31" s="216" t="s">
        <v>371</v>
      </c>
      <c r="K31" s="471" t="s">
        <v>1732</v>
      </c>
      <c r="L31" s="411" t="s">
        <v>404</v>
      </c>
      <c r="M31" s="412" t="s">
        <v>405</v>
      </c>
      <c r="N31" s="412" t="s">
        <v>406</v>
      </c>
      <c r="O31" s="412" t="s">
        <v>407</v>
      </c>
      <c r="P31" s="601" t="s">
        <v>461</v>
      </c>
      <c r="Q31" s="215" t="s">
        <v>370</v>
      </c>
      <c r="R31" s="216" t="s">
        <v>371</v>
      </c>
      <c r="S31" s="471" t="s">
        <v>372</v>
      </c>
      <c r="T31" s="411" t="s">
        <v>404</v>
      </c>
      <c r="U31" s="412" t="s">
        <v>405</v>
      </c>
      <c r="V31" s="412" t="s">
        <v>406</v>
      </c>
      <c r="W31" s="412" t="s">
        <v>407</v>
      </c>
      <c r="X31" s="601" t="s">
        <v>461</v>
      </c>
      <c r="Y31" s="215" t="s">
        <v>370</v>
      </c>
      <c r="Z31" s="216" t="s">
        <v>371</v>
      </c>
      <c r="AA31" s="471" t="s">
        <v>372</v>
      </c>
      <c r="AB31" s="212" t="s">
        <v>404</v>
      </c>
      <c r="AC31" s="213" t="s">
        <v>405</v>
      </c>
      <c r="AD31" s="213" t="s">
        <v>406</v>
      </c>
      <c r="AE31" s="213" t="s">
        <v>407</v>
      </c>
      <c r="AF31" s="267" t="s">
        <v>461</v>
      </c>
      <c r="AG31" s="215" t="s">
        <v>370</v>
      </c>
      <c r="AH31" s="216" t="s">
        <v>371</v>
      </c>
      <c r="AI31" s="471" t="s">
        <v>372</v>
      </c>
      <c r="AJ31" s="212" t="s">
        <v>404</v>
      </c>
      <c r="AK31" s="213" t="s">
        <v>405</v>
      </c>
      <c r="AL31" s="213" t="s">
        <v>406</v>
      </c>
      <c r="AM31" s="213" t="s">
        <v>407</v>
      </c>
      <c r="AN31" s="267" t="s">
        <v>461</v>
      </c>
      <c r="AO31" s="215" t="s">
        <v>370</v>
      </c>
      <c r="AP31" s="216" t="s">
        <v>371</v>
      </c>
      <c r="AQ31" s="471" t="s">
        <v>372</v>
      </c>
      <c r="AR31" s="212" t="s">
        <v>404</v>
      </c>
      <c r="AS31" s="213" t="s">
        <v>405</v>
      </c>
      <c r="AT31" s="213" t="s">
        <v>406</v>
      </c>
      <c r="AU31" s="213" t="s">
        <v>407</v>
      </c>
      <c r="AV31" s="267" t="s">
        <v>461</v>
      </c>
      <c r="AW31" s="215" t="s">
        <v>370</v>
      </c>
      <c r="AX31" s="216" t="s">
        <v>371</v>
      </c>
      <c r="AY31" s="471" t="s">
        <v>372</v>
      </c>
      <c r="AZ31" s="212" t="s">
        <v>404</v>
      </c>
      <c r="BA31" s="213" t="s">
        <v>405</v>
      </c>
      <c r="BB31" s="213" t="s">
        <v>406</v>
      </c>
      <c r="BC31" s="213" t="s">
        <v>407</v>
      </c>
      <c r="BD31" s="267" t="s">
        <v>461</v>
      </c>
      <c r="BE31" s="215" t="s">
        <v>370</v>
      </c>
      <c r="BF31" s="216" t="s">
        <v>371</v>
      </c>
      <c r="BG31" s="217" t="s">
        <v>372</v>
      </c>
    </row>
    <row r="32" spans="1:59" s="488" customFormat="1" ht="27" customHeight="1" x14ac:dyDescent="0.35">
      <c r="A32" s="2773" t="s">
        <v>73</v>
      </c>
      <c r="B32" s="2774"/>
      <c r="C32" s="2774"/>
      <c r="D32" s="528"/>
      <c r="E32" s="529"/>
      <c r="F32" s="529"/>
      <c r="G32" s="529"/>
      <c r="H32" s="654"/>
      <c r="I32" s="537"/>
      <c r="J32" s="530"/>
      <c r="K32" s="500"/>
      <c r="L32" s="528"/>
      <c r="M32" s="529"/>
      <c r="N32" s="529"/>
      <c r="O32" s="529"/>
      <c r="P32" s="654"/>
      <c r="Q32" s="537"/>
      <c r="R32" s="530"/>
      <c r="S32" s="500"/>
      <c r="T32" s="459"/>
      <c r="U32" s="460"/>
      <c r="V32" s="460"/>
      <c r="W32" s="460"/>
      <c r="X32" s="502"/>
      <c r="Y32" s="700"/>
      <c r="Z32" s="461"/>
      <c r="AA32" s="464"/>
      <c r="AB32" s="459"/>
      <c r="AC32" s="460"/>
      <c r="AD32" s="460"/>
      <c r="AE32" s="460"/>
      <c r="AF32" s="502"/>
      <c r="AG32" s="462"/>
      <c r="AH32" s="701"/>
      <c r="AI32" s="464"/>
      <c r="AJ32" s="459"/>
      <c r="AK32" s="460"/>
      <c r="AL32" s="460"/>
      <c r="AM32" s="460"/>
      <c r="AN32" s="502"/>
      <c r="AO32" s="462"/>
      <c r="AP32" s="701"/>
      <c r="AQ32" s="464"/>
      <c r="AR32" s="459"/>
      <c r="AS32" s="460"/>
      <c r="AT32" s="460"/>
      <c r="AU32" s="460"/>
      <c r="AV32" s="502"/>
      <c r="AW32" s="462"/>
      <c r="AX32" s="701"/>
      <c r="AY32" s="464"/>
      <c r="AZ32" s="459"/>
      <c r="BA32" s="460"/>
      <c r="BB32" s="460"/>
      <c r="BC32" s="460"/>
      <c r="BD32" s="502"/>
      <c r="BE32" s="462"/>
      <c r="BF32" s="701"/>
      <c r="BG32" s="466"/>
    </row>
    <row r="33" spans="1:59" s="5" customFormat="1" ht="24" customHeight="1" x14ac:dyDescent="0.35">
      <c r="A33" s="2770" t="s">
        <v>263</v>
      </c>
      <c r="B33" s="2775"/>
      <c r="C33" s="2775"/>
      <c r="D33" s="698"/>
      <c r="E33" s="690"/>
      <c r="F33" s="690"/>
      <c r="G33" s="690"/>
      <c r="H33" s="691"/>
      <c r="I33" s="694"/>
      <c r="J33" s="695"/>
      <c r="K33" s="2150"/>
      <c r="L33" s="698"/>
      <c r="M33" s="690"/>
      <c r="N33" s="690"/>
      <c r="O33" s="690"/>
      <c r="P33" s="691"/>
      <c r="Q33" s="694"/>
      <c r="R33" s="695"/>
      <c r="S33" s="2150"/>
      <c r="T33" s="122"/>
      <c r="U33" s="123"/>
      <c r="V33" s="123"/>
      <c r="W33" s="123"/>
      <c r="X33" s="268"/>
      <c r="Y33" s="278"/>
      <c r="Z33" s="124"/>
      <c r="AA33" s="157"/>
      <c r="AB33" s="122"/>
      <c r="AC33" s="123"/>
      <c r="AD33" s="123"/>
      <c r="AE33" s="123"/>
      <c r="AF33" s="268"/>
      <c r="AG33" s="164"/>
      <c r="AH33" s="290"/>
      <c r="AI33" s="157"/>
      <c r="AJ33" s="122"/>
      <c r="AK33" s="123"/>
      <c r="AL33" s="123"/>
      <c r="AM33" s="123"/>
      <c r="AN33" s="268"/>
      <c r="AO33" s="164"/>
      <c r="AP33" s="290"/>
      <c r="AQ33" s="157"/>
      <c r="AR33" s="122"/>
      <c r="AS33" s="123"/>
      <c r="AT33" s="123"/>
      <c r="AU33" s="123"/>
      <c r="AV33" s="268"/>
      <c r="AW33" s="164"/>
      <c r="AX33" s="290"/>
      <c r="AY33" s="157"/>
      <c r="AZ33" s="122"/>
      <c r="BA33" s="123"/>
      <c r="BB33" s="123"/>
      <c r="BC33" s="123"/>
      <c r="BD33" s="268"/>
      <c r="BE33" s="164"/>
      <c r="BF33" s="290"/>
      <c r="BG33" s="56"/>
    </row>
    <row r="34" spans="1:59" s="5" customFormat="1" ht="16" thickBot="1" x14ac:dyDescent="0.4">
      <c r="A34" s="33" t="s">
        <v>262</v>
      </c>
      <c r="B34" s="34" t="s">
        <v>972</v>
      </c>
      <c r="C34" s="14" t="s">
        <v>973</v>
      </c>
      <c r="D34" s="712">
        <v>0</v>
      </c>
      <c r="E34" s="1690">
        <v>27808</v>
      </c>
      <c r="F34" s="1705">
        <v>0</v>
      </c>
      <c r="G34" s="1705">
        <v>0</v>
      </c>
      <c r="H34" s="1705">
        <v>0</v>
      </c>
      <c r="I34" s="1741">
        <v>27808</v>
      </c>
      <c r="J34" s="889"/>
      <c r="K34" s="1198">
        <v>27808</v>
      </c>
      <c r="L34" s="712">
        <v>0</v>
      </c>
      <c r="M34" s="1690">
        <v>27440</v>
      </c>
      <c r="N34" s="1705">
        <v>0</v>
      </c>
      <c r="O34" s="1705">
        <v>0</v>
      </c>
      <c r="P34" s="1705">
        <v>0</v>
      </c>
      <c r="Q34" s="1741">
        <v>27440</v>
      </c>
      <c r="R34" s="889"/>
      <c r="S34" s="1198">
        <v>27440</v>
      </c>
      <c r="T34" s="146">
        <v>0</v>
      </c>
      <c r="U34" s="147">
        <v>26968.550000000003</v>
      </c>
      <c r="V34" s="147">
        <v>0</v>
      </c>
      <c r="W34" s="147">
        <v>0</v>
      </c>
      <c r="X34" s="269">
        <v>0</v>
      </c>
      <c r="Y34" s="280">
        <v>26968.550000000003</v>
      </c>
      <c r="Z34" s="281"/>
      <c r="AA34" s="1199">
        <v>26968.55</v>
      </c>
      <c r="AB34" s="146">
        <v>0</v>
      </c>
      <c r="AC34" s="147">
        <v>26921</v>
      </c>
      <c r="AD34" s="147">
        <v>0</v>
      </c>
      <c r="AE34" s="147">
        <v>0</v>
      </c>
      <c r="AF34" s="269">
        <v>0</v>
      </c>
      <c r="AG34" s="243">
        <v>26921</v>
      </c>
      <c r="AH34" s="244">
        <v>0</v>
      </c>
      <c r="AI34" s="242">
        <v>26921</v>
      </c>
      <c r="AJ34" s="146">
        <v>0</v>
      </c>
      <c r="AK34" s="147">
        <v>26921</v>
      </c>
      <c r="AL34" s="147">
        <v>0</v>
      </c>
      <c r="AM34" s="147">
        <v>0</v>
      </c>
      <c r="AN34" s="269">
        <v>0</v>
      </c>
      <c r="AO34" s="243">
        <v>26921</v>
      </c>
      <c r="AP34" s="244">
        <v>0</v>
      </c>
      <c r="AQ34" s="242">
        <v>26921</v>
      </c>
      <c r="AR34" s="146">
        <v>0</v>
      </c>
      <c r="AS34" s="147">
        <v>26921</v>
      </c>
      <c r="AT34" s="147">
        <v>0</v>
      </c>
      <c r="AU34" s="147">
        <v>0</v>
      </c>
      <c r="AV34" s="269">
        <v>0</v>
      </c>
      <c r="AW34" s="243">
        <v>26921</v>
      </c>
      <c r="AX34" s="244">
        <v>0</v>
      </c>
      <c r="AY34" s="242">
        <v>26921</v>
      </c>
      <c r="AZ34" s="146">
        <v>0</v>
      </c>
      <c r="BA34" s="147">
        <v>26921</v>
      </c>
      <c r="BB34" s="147">
        <v>0</v>
      </c>
      <c r="BC34" s="147">
        <v>0</v>
      </c>
      <c r="BD34" s="269">
        <v>0</v>
      </c>
      <c r="BE34" s="243">
        <v>26921</v>
      </c>
      <c r="BF34" s="244">
        <v>0</v>
      </c>
      <c r="BG34" s="15">
        <v>26921</v>
      </c>
    </row>
    <row r="35" spans="1:59" ht="16" thickTop="1" x14ac:dyDescent="0.35"/>
    <row r="36" spans="1:59" ht="16" thickBot="1" x14ac:dyDescent="0.4"/>
    <row r="37" spans="1:59" s="5" customFormat="1" ht="30" customHeight="1" thickTop="1" x14ac:dyDescent="0.35">
      <c r="A37" s="2688" t="s">
        <v>400</v>
      </c>
      <c r="B37" s="2690"/>
      <c r="C37" s="2690"/>
      <c r="D37" s="2785">
        <v>2024</v>
      </c>
      <c r="E37" s="2786"/>
      <c r="F37" s="2786"/>
      <c r="G37" s="2786"/>
      <c r="H37" s="2786"/>
      <c r="I37" s="2863"/>
      <c r="J37" s="2785">
        <v>2023</v>
      </c>
      <c r="K37" s="2786"/>
      <c r="L37" s="2786"/>
      <c r="M37" s="2786"/>
      <c r="N37" s="2786"/>
      <c r="O37" s="2863"/>
      <c r="P37" s="2786">
        <v>2022</v>
      </c>
      <c r="Q37" s="2786"/>
      <c r="R37" s="2786"/>
      <c r="S37" s="2786"/>
      <c r="T37" s="2787"/>
      <c r="U37" s="9"/>
      <c r="V37" s="2152"/>
      <c r="W37" s="9"/>
      <c r="X37" s="9"/>
      <c r="Y37" s="9"/>
      <c r="Z37" s="2152"/>
      <c r="AA37" s="2152"/>
      <c r="AB37" s="9"/>
    </row>
    <row r="38" spans="1:59" s="5" customFormat="1" ht="40" customHeight="1" x14ac:dyDescent="0.35">
      <c r="A38" s="63" t="s">
        <v>401</v>
      </c>
      <c r="B38" s="273" t="s">
        <v>402</v>
      </c>
      <c r="C38" s="273" t="s">
        <v>403</v>
      </c>
      <c r="D38" s="411" t="s">
        <v>404</v>
      </c>
      <c r="E38" s="412" t="s">
        <v>405</v>
      </c>
      <c r="F38" s="412" t="s">
        <v>406</v>
      </c>
      <c r="G38" s="412" t="s">
        <v>407</v>
      </c>
      <c r="H38" s="601" t="s">
        <v>461</v>
      </c>
      <c r="I38" s="423" t="s">
        <v>370</v>
      </c>
      <c r="J38" s="411" t="s">
        <v>404</v>
      </c>
      <c r="K38" s="412" t="s">
        <v>405</v>
      </c>
      <c r="L38" s="412" t="s">
        <v>406</v>
      </c>
      <c r="M38" s="412" t="s">
        <v>407</v>
      </c>
      <c r="N38" s="601" t="s">
        <v>461</v>
      </c>
      <c r="O38" s="423" t="s">
        <v>370</v>
      </c>
      <c r="P38" s="411" t="s">
        <v>405</v>
      </c>
      <c r="Q38" s="412" t="s">
        <v>406</v>
      </c>
      <c r="R38" s="412" t="s">
        <v>407</v>
      </c>
      <c r="S38" s="413" t="s">
        <v>461</v>
      </c>
      <c r="T38" s="2151" t="s">
        <v>370</v>
      </c>
      <c r="U38" s="9"/>
      <c r="V38" s="2152"/>
      <c r="W38" s="9"/>
      <c r="X38" s="9"/>
      <c r="Y38" s="9"/>
      <c r="Z38" s="2152"/>
      <c r="AA38" s="2152"/>
      <c r="AB38" s="9"/>
    </row>
    <row r="39" spans="1:59" s="5" customFormat="1" ht="27" customHeight="1" x14ac:dyDescent="0.35">
      <c r="A39" s="2773" t="s">
        <v>974</v>
      </c>
      <c r="B39" s="2774"/>
      <c r="C39" s="2774"/>
      <c r="D39" s="528"/>
      <c r="E39" s="529"/>
      <c r="F39" s="529"/>
      <c r="G39" s="529"/>
      <c r="H39" s="654"/>
      <c r="I39" s="744"/>
      <c r="J39" s="528"/>
      <c r="K39" s="529"/>
      <c r="L39" s="529"/>
      <c r="M39" s="529"/>
      <c r="N39" s="654"/>
      <c r="O39" s="744"/>
      <c r="P39" s="459"/>
      <c r="Q39" s="460"/>
      <c r="R39" s="460"/>
      <c r="S39" s="461"/>
      <c r="T39" s="745"/>
    </row>
    <row r="40" spans="1:59" s="5" customFormat="1" ht="24" customHeight="1" x14ac:dyDescent="0.35">
      <c r="A40" s="2770" t="s">
        <v>975</v>
      </c>
      <c r="B40" s="2775"/>
      <c r="C40" s="2775"/>
      <c r="D40" s="531"/>
      <c r="E40" s="532"/>
      <c r="F40" s="532"/>
      <c r="G40" s="532"/>
      <c r="H40" s="655"/>
      <c r="I40" s="746"/>
      <c r="J40" s="531"/>
      <c r="K40" s="532"/>
      <c r="L40" s="532"/>
      <c r="M40" s="532"/>
      <c r="N40" s="655"/>
      <c r="O40" s="746"/>
      <c r="P40" s="122"/>
      <c r="Q40" s="123"/>
      <c r="R40" s="123"/>
      <c r="S40" s="124"/>
      <c r="T40" s="2146"/>
    </row>
    <row r="41" spans="1:59" s="5" customFormat="1" x14ac:dyDescent="0.35">
      <c r="A41" s="31"/>
      <c r="B41" s="5" t="s">
        <v>976</v>
      </c>
      <c r="C41" s="5" t="s">
        <v>496</v>
      </c>
      <c r="D41" s="1843"/>
      <c r="E41" s="1525">
        <v>5</v>
      </c>
      <c r="F41" s="854">
        <v>1</v>
      </c>
      <c r="G41" s="854">
        <v>1</v>
      </c>
      <c r="H41" s="908">
        <v>1</v>
      </c>
      <c r="I41" s="924">
        <v>8</v>
      </c>
      <c r="J41" s="1843"/>
      <c r="K41" s="854">
        <v>5</v>
      </c>
      <c r="L41" s="854">
        <v>1</v>
      </c>
      <c r="M41" s="854">
        <v>1</v>
      </c>
      <c r="N41" s="908">
        <v>1</v>
      </c>
      <c r="O41" s="924">
        <v>8</v>
      </c>
      <c r="P41" s="140">
        <v>1</v>
      </c>
      <c r="Q41" s="141">
        <v>1</v>
      </c>
      <c r="R41" s="141">
        <v>1</v>
      </c>
      <c r="S41" s="142">
        <v>1</v>
      </c>
      <c r="T41" s="2147">
        <v>4</v>
      </c>
    </row>
    <row r="42" spans="1:59" s="5" customFormat="1" x14ac:dyDescent="0.35">
      <c r="A42" s="31"/>
      <c r="B42" s="5" t="s">
        <v>977</v>
      </c>
      <c r="C42" s="5" t="s">
        <v>973</v>
      </c>
      <c r="D42" s="1843"/>
      <c r="E42" s="1525">
        <v>4936</v>
      </c>
      <c r="F42" s="854">
        <v>25921.4</v>
      </c>
      <c r="G42" s="854">
        <v>8589</v>
      </c>
      <c r="H42" s="908">
        <v>5640</v>
      </c>
      <c r="I42" s="924">
        <v>45086.400000000001</v>
      </c>
      <c r="J42" s="1843"/>
      <c r="K42" s="854">
        <v>4289</v>
      </c>
      <c r="L42" s="854">
        <v>25921.4</v>
      </c>
      <c r="M42" s="854">
        <v>8589</v>
      </c>
      <c r="N42" s="908">
        <v>5640</v>
      </c>
      <c r="O42" s="924">
        <v>44439.4</v>
      </c>
      <c r="P42" s="125">
        <v>4443.1100000000006</v>
      </c>
      <c r="Q42" s="141">
        <v>25921.4</v>
      </c>
      <c r="R42" s="141">
        <v>8589</v>
      </c>
      <c r="S42" s="142">
        <v>5640</v>
      </c>
      <c r="T42" s="2147">
        <v>44593.51</v>
      </c>
    </row>
    <row r="43" spans="1:59" s="5" customFormat="1" ht="24" customHeight="1" x14ac:dyDescent="0.35">
      <c r="A43" s="2770" t="s">
        <v>978</v>
      </c>
      <c r="B43" s="2775"/>
      <c r="C43" s="2775"/>
      <c r="D43" s="875"/>
      <c r="E43" s="876"/>
      <c r="F43" s="876"/>
      <c r="G43" s="876"/>
      <c r="H43" s="910"/>
      <c r="I43" s="925"/>
      <c r="J43" s="875"/>
      <c r="K43" s="876"/>
      <c r="L43" s="876"/>
      <c r="M43" s="876"/>
      <c r="N43" s="910"/>
      <c r="O43" s="925"/>
      <c r="P43" s="122"/>
      <c r="Q43" s="123"/>
      <c r="R43" s="123"/>
      <c r="S43" s="124"/>
      <c r="T43" s="2146"/>
    </row>
    <row r="44" spans="1:59" s="5" customFormat="1" x14ac:dyDescent="0.35">
      <c r="A44" s="31"/>
      <c r="B44" s="5" t="s">
        <v>976</v>
      </c>
      <c r="C44" s="5" t="s">
        <v>496</v>
      </c>
      <c r="D44" s="1843"/>
      <c r="E44" s="5">
        <v>10</v>
      </c>
      <c r="F44" s="854">
        <v>0</v>
      </c>
      <c r="G44" s="854">
        <v>0</v>
      </c>
      <c r="H44" s="908">
        <v>0</v>
      </c>
      <c r="I44" s="924">
        <v>10</v>
      </c>
      <c r="J44" s="1843"/>
      <c r="K44" s="854">
        <v>10</v>
      </c>
      <c r="L44" s="854">
        <v>0</v>
      </c>
      <c r="M44" s="854">
        <v>0</v>
      </c>
      <c r="N44" s="908">
        <v>0</v>
      </c>
      <c r="O44" s="924">
        <v>10</v>
      </c>
      <c r="P44" s="125">
        <v>2</v>
      </c>
      <c r="Q44" s="141">
        <v>0</v>
      </c>
      <c r="R44" s="141">
        <v>0</v>
      </c>
      <c r="S44" s="142">
        <v>0</v>
      </c>
      <c r="T44" s="2147">
        <v>2</v>
      </c>
    </row>
    <row r="45" spans="1:59" s="5" customFormat="1" x14ac:dyDescent="0.35">
      <c r="A45" s="31"/>
      <c r="B45" s="5" t="s">
        <v>977</v>
      </c>
      <c r="C45" s="5" t="s">
        <v>973</v>
      </c>
      <c r="D45" s="1843"/>
      <c r="E45" s="76">
        <v>9166</v>
      </c>
      <c r="F45" s="854">
        <v>0</v>
      </c>
      <c r="G45" s="854">
        <v>0</v>
      </c>
      <c r="H45" s="908">
        <v>0</v>
      </c>
      <c r="I45" s="924">
        <v>9166</v>
      </c>
      <c r="J45" s="1843"/>
      <c r="K45" s="854">
        <v>9166</v>
      </c>
      <c r="L45" s="854">
        <v>0</v>
      </c>
      <c r="M45" s="854">
        <v>0</v>
      </c>
      <c r="N45" s="908">
        <v>0</v>
      </c>
      <c r="O45" s="924">
        <v>9166</v>
      </c>
      <c r="P45" s="125">
        <v>62.12</v>
      </c>
      <c r="Q45" s="141">
        <v>0</v>
      </c>
      <c r="R45" s="141">
        <v>0</v>
      </c>
      <c r="S45" s="142">
        <v>0</v>
      </c>
      <c r="T45" s="2147">
        <v>62</v>
      </c>
    </row>
    <row r="46" spans="1:59" s="5" customFormat="1" ht="24" customHeight="1" x14ac:dyDescent="0.35">
      <c r="A46" s="2770" t="s">
        <v>979</v>
      </c>
      <c r="B46" s="2775"/>
      <c r="C46" s="2775"/>
      <c r="D46" s="875"/>
      <c r="E46" s="876"/>
      <c r="F46" s="876"/>
      <c r="G46" s="876"/>
      <c r="H46" s="910"/>
      <c r="I46" s="925"/>
      <c r="J46" s="875"/>
      <c r="K46" s="876"/>
      <c r="L46" s="876"/>
      <c r="M46" s="876"/>
      <c r="N46" s="910"/>
      <c r="O46" s="925"/>
      <c r="P46" s="122"/>
      <c r="Q46" s="123"/>
      <c r="R46" s="123"/>
      <c r="S46" s="124"/>
      <c r="T46" s="2146"/>
    </row>
    <row r="47" spans="1:59" s="5" customFormat="1" x14ac:dyDescent="0.35">
      <c r="A47" s="31"/>
      <c r="B47" s="5" t="s">
        <v>976</v>
      </c>
      <c r="C47" s="5" t="s">
        <v>496</v>
      </c>
      <c r="D47" s="1843"/>
      <c r="E47" s="5">
        <v>2</v>
      </c>
      <c r="F47" s="854">
        <v>2</v>
      </c>
      <c r="G47" s="854">
        <v>0</v>
      </c>
      <c r="H47" s="908">
        <v>2</v>
      </c>
      <c r="I47" s="924">
        <v>6</v>
      </c>
      <c r="J47" s="1843"/>
      <c r="K47" s="854">
        <v>2</v>
      </c>
      <c r="L47" s="854">
        <v>2</v>
      </c>
      <c r="M47" s="854">
        <v>0</v>
      </c>
      <c r="N47" s="908">
        <v>2</v>
      </c>
      <c r="O47" s="924">
        <v>6</v>
      </c>
      <c r="P47" s="140">
        <v>2</v>
      </c>
      <c r="Q47" s="141">
        <v>2</v>
      </c>
      <c r="R47" s="141">
        <v>0</v>
      </c>
      <c r="S47" s="142">
        <v>2</v>
      </c>
      <c r="T47" s="2147">
        <v>3</v>
      </c>
    </row>
    <row r="48" spans="1:59" s="5" customFormat="1" x14ac:dyDescent="0.35">
      <c r="A48" s="31"/>
      <c r="B48" s="5" t="s">
        <v>977</v>
      </c>
      <c r="C48" s="5" t="s">
        <v>973</v>
      </c>
      <c r="D48" s="1843"/>
      <c r="E48" s="76">
        <v>1830</v>
      </c>
      <c r="F48" s="854">
        <v>87</v>
      </c>
      <c r="G48" s="854">
        <v>0</v>
      </c>
      <c r="H48" s="908">
        <v>2206.79</v>
      </c>
      <c r="I48" s="924">
        <v>4123.79</v>
      </c>
      <c r="J48" s="1843"/>
      <c r="K48" s="854">
        <v>1830</v>
      </c>
      <c r="L48" s="854">
        <v>87</v>
      </c>
      <c r="M48" s="854">
        <v>0</v>
      </c>
      <c r="N48" s="908">
        <v>2207</v>
      </c>
      <c r="O48" s="924">
        <v>4124</v>
      </c>
      <c r="P48" s="125">
        <v>1830.1000000000001</v>
      </c>
      <c r="Q48" s="141">
        <v>87.300000000000011</v>
      </c>
      <c r="R48" s="141">
        <v>0</v>
      </c>
      <c r="S48" s="142">
        <v>2206.79</v>
      </c>
      <c r="T48" s="2147">
        <v>4124.1900000000005</v>
      </c>
    </row>
    <row r="49" spans="1:20" s="5" customFormat="1" ht="24" customHeight="1" x14ac:dyDescent="0.35">
      <c r="A49" s="2770" t="s">
        <v>980</v>
      </c>
      <c r="B49" s="2775"/>
      <c r="C49" s="2775"/>
      <c r="D49" s="875"/>
      <c r="E49" s="876"/>
      <c r="F49" s="876"/>
      <c r="G49" s="876"/>
      <c r="H49" s="910"/>
      <c r="I49" s="925"/>
      <c r="J49" s="875"/>
      <c r="K49" s="876"/>
      <c r="L49" s="876"/>
      <c r="M49" s="876"/>
      <c r="N49" s="910"/>
      <c r="O49" s="925"/>
      <c r="P49" s="122"/>
      <c r="Q49" s="123"/>
      <c r="R49" s="123"/>
      <c r="S49" s="124"/>
      <c r="T49" s="2146"/>
    </row>
    <row r="50" spans="1:20" s="5" customFormat="1" x14ac:dyDescent="0.35">
      <c r="A50" s="31"/>
      <c r="B50" s="5" t="s">
        <v>976</v>
      </c>
      <c r="C50" s="5" t="s">
        <v>496</v>
      </c>
      <c r="D50" s="1843"/>
      <c r="E50" s="854">
        <v>8</v>
      </c>
      <c r="F50" s="854">
        <v>0</v>
      </c>
      <c r="G50" s="854">
        <v>0</v>
      </c>
      <c r="H50" s="908">
        <v>0</v>
      </c>
      <c r="I50" s="924">
        <v>8</v>
      </c>
      <c r="J50" s="1843"/>
      <c r="K50" s="854">
        <v>8</v>
      </c>
      <c r="L50" s="854">
        <v>0</v>
      </c>
      <c r="M50" s="854">
        <v>0</v>
      </c>
      <c r="N50" s="908">
        <v>0</v>
      </c>
      <c r="O50" s="924">
        <v>8</v>
      </c>
      <c r="P50" s="140">
        <v>7</v>
      </c>
      <c r="Q50" s="141">
        <v>0</v>
      </c>
      <c r="R50" s="141">
        <v>0</v>
      </c>
      <c r="S50" s="142">
        <v>0</v>
      </c>
      <c r="T50" s="2147">
        <v>7</v>
      </c>
    </row>
    <row r="51" spans="1:20" s="5" customFormat="1" ht="16" thickBot="1" x14ac:dyDescent="0.4">
      <c r="A51" s="32"/>
      <c r="B51" s="14" t="s">
        <v>977</v>
      </c>
      <c r="C51" s="14" t="s">
        <v>973</v>
      </c>
      <c r="D51" s="1844"/>
      <c r="E51" s="1690">
        <v>27808</v>
      </c>
      <c r="F51" s="1690">
        <v>0</v>
      </c>
      <c r="G51" s="1690">
        <v>0</v>
      </c>
      <c r="H51" s="855">
        <v>0</v>
      </c>
      <c r="I51" s="926">
        <v>27808</v>
      </c>
      <c r="J51" s="1844"/>
      <c r="K51" s="1690">
        <v>27440</v>
      </c>
      <c r="L51" s="1690">
        <v>0</v>
      </c>
      <c r="M51" s="1690">
        <v>0</v>
      </c>
      <c r="N51" s="855">
        <v>0</v>
      </c>
      <c r="O51" s="926">
        <v>27440</v>
      </c>
      <c r="P51" s="731">
        <v>8152.8600000000006</v>
      </c>
      <c r="Q51" s="275">
        <v>0</v>
      </c>
      <c r="R51" s="275">
        <v>0</v>
      </c>
      <c r="S51" s="714">
        <v>0</v>
      </c>
      <c r="T51" s="2148">
        <v>8153</v>
      </c>
    </row>
    <row r="52" spans="1:20" ht="16" thickTop="1" x14ac:dyDescent="0.35"/>
    <row r="54" spans="1:20" x14ac:dyDescent="0.35">
      <c r="E54" s="1430"/>
    </row>
  </sheetData>
  <sheetProtection algorithmName="SHA-512" hashValue="qR8aBO9DI8FO7OK6W6abMZ3rzGitP+gBu08tNphNOvZ4PY0yDMNt/c2LRxRr3BnTZ1CTd9jwq9pTkO7P+7umgg==" saltValue="xuTRTejPi1tg/6edCO7uow==" spinCount="100000" sheet="1" formatCells="0" formatColumns="0" formatRows="0" insertColumns="0" insertRows="0" insertHyperlinks="0" deleteColumns="0" deleteRows="0" sort="0" autoFilter="0" pivotTables="0"/>
  <mergeCells count="88">
    <mergeCell ref="A49:C49"/>
    <mergeCell ref="A33:C33"/>
    <mergeCell ref="A37:C37"/>
    <mergeCell ref="A39:C39"/>
    <mergeCell ref="T30:AA30"/>
    <mergeCell ref="A40:C40"/>
    <mergeCell ref="A43:C43"/>
    <mergeCell ref="A46:C46"/>
    <mergeCell ref="AR30:AY30"/>
    <mergeCell ref="AZ30:BG30"/>
    <mergeCell ref="A32:C32"/>
    <mergeCell ref="D37:I37"/>
    <mergeCell ref="J37:O37"/>
    <mergeCell ref="P37:T37"/>
    <mergeCell ref="A30:C30"/>
    <mergeCell ref="D30:K30"/>
    <mergeCell ref="L30:S30"/>
    <mergeCell ref="AB30:AI30"/>
    <mergeCell ref="AJ30:AQ30"/>
    <mergeCell ref="U16:V16"/>
    <mergeCell ref="W16:X16"/>
    <mergeCell ref="Y16:Z16"/>
    <mergeCell ref="AA16:AB16"/>
    <mergeCell ref="A19:C19"/>
    <mergeCell ref="D19:H19"/>
    <mergeCell ref="I19:M19"/>
    <mergeCell ref="D16:E16"/>
    <mergeCell ref="H16:I16"/>
    <mergeCell ref="J16:L16"/>
    <mergeCell ref="M16:O16"/>
    <mergeCell ref="R16:T16"/>
    <mergeCell ref="Y14:Z14"/>
    <mergeCell ref="AA14:AB14"/>
    <mergeCell ref="D15:E15"/>
    <mergeCell ref="H15:I15"/>
    <mergeCell ref="J15:L15"/>
    <mergeCell ref="M15:O15"/>
    <mergeCell ref="R15:T15"/>
    <mergeCell ref="U15:V15"/>
    <mergeCell ref="W15:X15"/>
    <mergeCell ref="Y15:Z15"/>
    <mergeCell ref="AA15:AB15"/>
    <mergeCell ref="W13:X13"/>
    <mergeCell ref="Y13:Z13"/>
    <mergeCell ref="AA13:AB13"/>
    <mergeCell ref="D14:E14"/>
    <mergeCell ref="H14:I14"/>
    <mergeCell ref="J14:L14"/>
    <mergeCell ref="M14:O14"/>
    <mergeCell ref="R14:T14"/>
    <mergeCell ref="U14:V14"/>
    <mergeCell ref="W14:X14"/>
    <mergeCell ref="D13:E13"/>
    <mergeCell ref="H13:I13"/>
    <mergeCell ref="J13:L13"/>
    <mergeCell ref="M13:O13"/>
    <mergeCell ref="R13:T13"/>
    <mergeCell ref="U13:V13"/>
    <mergeCell ref="U12:V12"/>
    <mergeCell ref="W12:X12"/>
    <mergeCell ref="Y12:Z12"/>
    <mergeCell ref="AA12:AB12"/>
    <mergeCell ref="D11:E11"/>
    <mergeCell ref="H11:I11"/>
    <mergeCell ref="J11:L11"/>
    <mergeCell ref="M11:O11"/>
    <mergeCell ref="R11:T11"/>
    <mergeCell ref="D12:E12"/>
    <mergeCell ref="H12:I12"/>
    <mergeCell ref="J12:L12"/>
    <mergeCell ref="M12:O12"/>
    <mergeCell ref="R12:T12"/>
    <mergeCell ref="U11:V11"/>
    <mergeCell ref="W11:X11"/>
    <mergeCell ref="Y11:Z11"/>
    <mergeCell ref="AA11:AB11"/>
    <mergeCell ref="A1:C4"/>
    <mergeCell ref="A7:C7"/>
    <mergeCell ref="D9:AB9"/>
    <mergeCell ref="D10:E10"/>
    <mergeCell ref="H10:I10"/>
    <mergeCell ref="J10:L10"/>
    <mergeCell ref="M10:O10"/>
    <mergeCell ref="R10:T10"/>
    <mergeCell ref="U10:V10"/>
    <mergeCell ref="W10:X10"/>
    <mergeCell ref="Y10:Z10"/>
    <mergeCell ref="AA10:AB10"/>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2A17DD-28C5-4FC7-902E-D26DA89A8F76}">
  <sheetPr>
    <tabColor theme="7" tint="0.39997558519241921"/>
    <pageSetUpPr autoPageBreaks="0"/>
  </sheetPr>
  <dimension ref="A1:I25"/>
  <sheetViews>
    <sheetView zoomScale="90" zoomScaleNormal="90" workbookViewId="0">
      <pane xSplit="2" topLeftCell="C1" activePane="topRight" state="frozen"/>
      <selection activeCell="I3" sqref="I3"/>
      <selection pane="topRight" activeCell="D1" sqref="D1"/>
    </sheetView>
  </sheetViews>
  <sheetFormatPr baseColWidth="10" defaultColWidth="10.83203125" defaultRowHeight="15.5" x14ac:dyDescent="0.35"/>
  <cols>
    <col min="1" max="1" width="18.58203125" style="1" customWidth="1"/>
    <col min="2" max="2" width="50.58203125" style="1" customWidth="1"/>
    <col min="3" max="3" width="32.75" style="1" customWidth="1"/>
    <col min="4" max="4" width="18.33203125" style="11" customWidth="1"/>
    <col min="5" max="5" width="17.33203125" style="11" customWidth="1"/>
    <col min="6" max="6" width="16.75" style="11" customWidth="1"/>
    <col min="7" max="7" width="15.5" style="11" customWidth="1"/>
    <col min="8" max="8" width="14.6640625" style="11" customWidth="1"/>
    <col min="9" max="9" width="25.58203125" style="11" customWidth="1"/>
    <col min="10" max="16384" width="10.83203125" style="1"/>
  </cols>
  <sheetData>
    <row r="1" spans="1:9" ht="15.65" customHeight="1" x14ac:dyDescent="0.35">
      <c r="A1" s="2635" t="s">
        <v>398</v>
      </c>
      <c r="B1" s="2635"/>
      <c r="C1" s="2635"/>
      <c r="D1" s="41"/>
      <c r="E1" s="1745"/>
    </row>
    <row r="2" spans="1:9" ht="15.65" customHeight="1" x14ac:dyDescent="0.35">
      <c r="A2" s="2635"/>
      <c r="B2" s="2635"/>
      <c r="C2" s="2635"/>
      <c r="D2" s="41"/>
      <c r="E2" s="1745"/>
    </row>
    <row r="3" spans="1:9" ht="15.65" customHeight="1" x14ac:dyDescent="0.35">
      <c r="A3" s="2635"/>
      <c r="B3" s="2635"/>
      <c r="C3" s="2635"/>
      <c r="D3" s="41"/>
      <c r="E3" s="1745"/>
    </row>
    <row r="4" spans="1:9" ht="15.65" customHeight="1" x14ac:dyDescent="0.35">
      <c r="A4" s="2635"/>
      <c r="B4" s="2635"/>
      <c r="C4" s="2635"/>
      <c r="D4" s="41"/>
      <c r="E4" s="1745"/>
    </row>
    <row r="5" spans="1:9" ht="15.65" customHeight="1" x14ac:dyDescent="0.35">
      <c r="B5" s="17"/>
      <c r="C5" s="17"/>
      <c r="D5" s="1746"/>
      <c r="E5" s="1745"/>
    </row>
    <row r="6" spans="1:9" ht="15.65" customHeight="1" x14ac:dyDescent="0.35">
      <c r="B6" s="17"/>
      <c r="C6" s="17"/>
      <c r="D6" s="1746"/>
      <c r="E6" s="1745"/>
    </row>
    <row r="7" spans="1:9" ht="15.75" customHeight="1" thickBot="1" x14ac:dyDescent="0.4"/>
    <row r="8" spans="1:9" ht="40" customHeight="1" thickTop="1" x14ac:dyDescent="0.35">
      <c r="A8" s="2688" t="s">
        <v>981</v>
      </c>
      <c r="B8" s="2690"/>
      <c r="C8" s="2690"/>
      <c r="D8" s="2690"/>
      <c r="E8" s="2690"/>
      <c r="F8" s="2690"/>
      <c r="G8" s="2690"/>
      <c r="H8" s="2690"/>
      <c r="I8" s="2741"/>
    </row>
    <row r="9" spans="1:9" ht="55.5" customHeight="1" x14ac:dyDescent="0.35">
      <c r="A9" s="2896" t="s">
        <v>982</v>
      </c>
      <c r="B9" s="1995" t="s">
        <v>983</v>
      </c>
      <c r="C9" s="2908" t="s">
        <v>1706</v>
      </c>
      <c r="D9" s="2908"/>
      <c r="E9" s="2908"/>
      <c r="F9" s="2908"/>
      <c r="G9" s="2908"/>
      <c r="H9" s="2908"/>
      <c r="I9" s="2909"/>
    </row>
    <row r="10" spans="1:9" ht="43.5" customHeight="1" x14ac:dyDescent="0.35">
      <c r="A10" s="2896"/>
      <c r="B10" s="396" t="s">
        <v>984</v>
      </c>
      <c r="C10" s="2900" t="s">
        <v>1707</v>
      </c>
      <c r="D10" s="2900"/>
      <c r="E10" s="2900"/>
      <c r="F10" s="2900"/>
      <c r="G10" s="2900"/>
      <c r="H10" s="2900"/>
      <c r="I10" s="2901"/>
    </row>
    <row r="11" spans="1:9" ht="24" customHeight="1" x14ac:dyDescent="0.35">
      <c r="A11" s="2896"/>
      <c r="B11" s="396" t="s">
        <v>985</v>
      </c>
      <c r="C11" s="2900" t="s">
        <v>1708</v>
      </c>
      <c r="D11" s="2900"/>
      <c r="E11" s="2900"/>
      <c r="F11" s="2900"/>
      <c r="G11" s="2900"/>
      <c r="H11" s="2900"/>
      <c r="I11" s="2901"/>
    </row>
    <row r="12" spans="1:9" ht="41.5" customHeight="1" thickBot="1" x14ac:dyDescent="0.4">
      <c r="A12" s="2896"/>
      <c r="B12" s="1996" t="s">
        <v>986</v>
      </c>
      <c r="C12" s="2905" t="s">
        <v>1709</v>
      </c>
      <c r="D12" s="2905"/>
      <c r="E12" s="2905"/>
      <c r="F12" s="2905"/>
      <c r="G12" s="2905"/>
      <c r="H12" s="2905"/>
      <c r="I12" s="2906"/>
    </row>
    <row r="13" spans="1:9" ht="33.5" customHeight="1" x14ac:dyDescent="0.35">
      <c r="A13" s="2912" t="s">
        <v>987</v>
      </c>
      <c r="B13" s="1997" t="s">
        <v>988</v>
      </c>
      <c r="C13" s="2914" t="s">
        <v>1710</v>
      </c>
      <c r="D13" s="2914"/>
      <c r="E13" s="2914"/>
      <c r="F13" s="2914"/>
      <c r="G13" s="2914"/>
      <c r="H13" s="2914"/>
      <c r="I13" s="2915"/>
    </row>
    <row r="14" spans="1:9" ht="72.5" customHeight="1" x14ac:dyDescent="0.35">
      <c r="A14" s="2896"/>
      <c r="B14" s="396" t="s">
        <v>989</v>
      </c>
      <c r="C14" s="2900" t="s">
        <v>1711</v>
      </c>
      <c r="D14" s="2900"/>
      <c r="E14" s="2900"/>
      <c r="F14" s="2900"/>
      <c r="G14" s="2900"/>
      <c r="H14" s="2900"/>
      <c r="I14" s="2901"/>
    </row>
    <row r="15" spans="1:9" ht="31.5" customHeight="1" x14ac:dyDescent="0.35">
      <c r="A15" s="2896"/>
      <c r="B15" s="396" t="s">
        <v>990</v>
      </c>
      <c r="C15" s="2900" t="s">
        <v>1712</v>
      </c>
      <c r="D15" s="2900"/>
      <c r="E15" s="2900"/>
      <c r="F15" s="2900"/>
      <c r="G15" s="2900"/>
      <c r="H15" s="2900"/>
      <c r="I15" s="2901"/>
    </row>
    <row r="16" spans="1:9" ht="56" customHeight="1" x14ac:dyDescent="0.35">
      <c r="A16" s="2896"/>
      <c r="B16" s="396" t="s">
        <v>991</v>
      </c>
      <c r="C16" s="2900" t="s">
        <v>1929</v>
      </c>
      <c r="D16" s="2900"/>
      <c r="E16" s="2900"/>
      <c r="F16" s="2900"/>
      <c r="G16" s="2900"/>
      <c r="H16" s="2900"/>
      <c r="I16" s="2901"/>
    </row>
    <row r="17" spans="1:9" ht="114" customHeight="1" thickBot="1" x14ac:dyDescent="0.4">
      <c r="A17" s="2913"/>
      <c r="B17" s="1998" t="s">
        <v>992</v>
      </c>
      <c r="C17" s="2916" t="s">
        <v>1713</v>
      </c>
      <c r="D17" s="2916"/>
      <c r="E17" s="2916"/>
      <c r="F17" s="2916"/>
      <c r="G17" s="2916"/>
      <c r="H17" s="2916"/>
      <c r="I17" s="2917"/>
    </row>
    <row r="18" spans="1:9" ht="347.5" customHeight="1" x14ac:dyDescent="0.35">
      <c r="A18" s="2896" t="s">
        <v>993</v>
      </c>
      <c r="B18" s="1995" t="s">
        <v>994</v>
      </c>
      <c r="C18" s="2898" t="s">
        <v>1714</v>
      </c>
      <c r="D18" s="2898"/>
      <c r="E18" s="2898"/>
      <c r="F18" s="2898"/>
      <c r="G18" s="2898"/>
      <c r="H18" s="2898"/>
      <c r="I18" s="2899"/>
    </row>
    <row r="19" spans="1:9" ht="239.5" customHeight="1" x14ac:dyDescent="0.35">
      <c r="A19" s="2896"/>
      <c r="B19" s="396" t="s">
        <v>995</v>
      </c>
      <c r="C19" s="2900" t="s">
        <v>1715</v>
      </c>
      <c r="D19" s="2900"/>
      <c r="E19" s="2900"/>
      <c r="F19" s="2900"/>
      <c r="G19" s="2900"/>
      <c r="H19" s="2900"/>
      <c r="I19" s="2901"/>
    </row>
    <row r="20" spans="1:9" ht="301" customHeight="1" x14ac:dyDescent="0.35">
      <c r="A20" s="2896"/>
      <c r="B20" s="2902" t="s">
        <v>996</v>
      </c>
      <c r="C20" s="2904" t="s">
        <v>1716</v>
      </c>
      <c r="D20" s="2905"/>
      <c r="E20" s="2905"/>
      <c r="F20" s="2905"/>
      <c r="G20" s="2905"/>
      <c r="H20" s="2905"/>
      <c r="I20" s="2906"/>
    </row>
    <row r="21" spans="1:9" ht="281.5" customHeight="1" x14ac:dyDescent="0.35">
      <c r="A21" s="2896"/>
      <c r="B21" s="2903"/>
      <c r="C21" s="2907"/>
      <c r="D21" s="2908"/>
      <c r="E21" s="2908"/>
      <c r="F21" s="2908"/>
      <c r="G21" s="2908"/>
      <c r="H21" s="2908"/>
      <c r="I21" s="2909"/>
    </row>
    <row r="22" spans="1:9" ht="340" customHeight="1" x14ac:dyDescent="0.35">
      <c r="A22" s="2896"/>
      <c r="B22" s="2902" t="s">
        <v>997</v>
      </c>
      <c r="C22" s="2904" t="s">
        <v>2018</v>
      </c>
      <c r="D22" s="2905"/>
      <c r="E22" s="2905"/>
      <c r="F22" s="2905"/>
      <c r="G22" s="2905"/>
      <c r="H22" s="2905"/>
      <c r="I22" s="2906"/>
    </row>
    <row r="23" spans="1:9" ht="284.5" customHeight="1" x14ac:dyDescent="0.35">
      <c r="A23" s="2896"/>
      <c r="B23" s="2903"/>
      <c r="C23" s="2907"/>
      <c r="D23" s="2908"/>
      <c r="E23" s="2908"/>
      <c r="F23" s="2908"/>
      <c r="G23" s="2908"/>
      <c r="H23" s="2908"/>
      <c r="I23" s="2909"/>
    </row>
    <row r="24" spans="1:9" ht="108.5" customHeight="1" thickBot="1" x14ac:dyDescent="0.4">
      <c r="A24" s="2897"/>
      <c r="B24" s="397" t="s">
        <v>998</v>
      </c>
      <c r="C24" s="2910" t="s">
        <v>1717</v>
      </c>
      <c r="D24" s="2910"/>
      <c r="E24" s="2910"/>
      <c r="F24" s="2910"/>
      <c r="G24" s="2910"/>
      <c r="H24" s="2910"/>
      <c r="I24" s="2911"/>
    </row>
    <row r="25" spans="1:9" ht="16" thickTop="1" x14ac:dyDescent="0.35"/>
  </sheetData>
  <sheetProtection algorithmName="SHA-512" hashValue="LmkmLKS3mOJ9l4HB2wOZUvj4e3rU0rmsl3F36o29aq9BAL8WLW1fY/f0qLYPUcI9OYqjjBTqzIEKJ74aPvlu2g==" saltValue="r/3tOrn5ZYeUclqwS1EuoQ==" spinCount="100000" sheet="1" objects="1" scenarios="1"/>
  <mergeCells count="21">
    <mergeCell ref="A1:C4"/>
    <mergeCell ref="A8:I8"/>
    <mergeCell ref="A9:A12"/>
    <mergeCell ref="C9:I9"/>
    <mergeCell ref="C10:I10"/>
    <mergeCell ref="C11:I11"/>
    <mergeCell ref="C12:I12"/>
    <mergeCell ref="A13:A17"/>
    <mergeCell ref="C13:I13"/>
    <mergeCell ref="C14:I14"/>
    <mergeCell ref="C15:I15"/>
    <mergeCell ref="C16:I16"/>
    <mergeCell ref="C17:I17"/>
    <mergeCell ref="A18:A24"/>
    <mergeCell ref="C18:I18"/>
    <mergeCell ref="C19:I19"/>
    <mergeCell ref="B20:B21"/>
    <mergeCell ref="C20:I21"/>
    <mergeCell ref="B22:B23"/>
    <mergeCell ref="C22:I23"/>
    <mergeCell ref="C24:I24"/>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A59FA3-2CC1-4ADB-B16D-0E4BC0131F74}">
  <sheetPr>
    <tabColor theme="7" tint="0.39997558519241921"/>
    <pageSetUpPr autoPageBreaks="0"/>
  </sheetPr>
  <dimension ref="A1:Y119"/>
  <sheetViews>
    <sheetView zoomScale="90" zoomScaleNormal="90" workbookViewId="0">
      <pane xSplit="4" topLeftCell="E1" activePane="topRight" state="frozen"/>
      <selection activeCell="D27" sqref="D27:D28"/>
      <selection pane="topRight" activeCell="E1" sqref="E1"/>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22" width="15.58203125" style="1" customWidth="1"/>
    <col min="23" max="16384" width="10.83203125" style="1"/>
  </cols>
  <sheetData>
    <row r="1" spans="1:25" ht="15.65" customHeight="1" x14ac:dyDescent="0.35">
      <c r="A1" s="2635" t="s">
        <v>999</v>
      </c>
      <c r="B1" s="2635"/>
      <c r="C1" s="2635"/>
      <c r="D1" s="2635"/>
    </row>
    <row r="2" spans="1:25" ht="15.65" customHeight="1" x14ac:dyDescent="0.35">
      <c r="A2" s="2635"/>
      <c r="B2" s="2635"/>
      <c r="C2" s="2635"/>
      <c r="D2" s="2635"/>
      <c r="J2" s="993"/>
      <c r="K2" s="1186"/>
    </row>
    <row r="3" spans="1:25" ht="15.65" customHeight="1" x14ac:dyDescent="0.35">
      <c r="A3" s="2635"/>
      <c r="B3" s="2635"/>
      <c r="C3" s="2635"/>
      <c r="D3" s="2635"/>
      <c r="G3" s="3"/>
    </row>
    <row r="4" spans="1:25" ht="15.65" customHeight="1" x14ac:dyDescent="0.35">
      <c r="A4" s="2635"/>
      <c r="B4" s="2635"/>
      <c r="C4" s="2635"/>
      <c r="D4" s="2635"/>
    </row>
    <row r="5" spans="1:25" ht="15.65" customHeight="1" x14ac:dyDescent="0.35">
      <c r="A5" s="17"/>
      <c r="B5" s="17"/>
      <c r="C5" s="17"/>
      <c r="D5" s="16"/>
      <c r="G5" s="993"/>
      <c r="J5" s="993"/>
    </row>
    <row r="6" spans="1:25" ht="15.65" customHeight="1" x14ac:dyDescent="0.35">
      <c r="A6" s="17"/>
      <c r="B6" s="17"/>
      <c r="C6" s="17"/>
      <c r="D6" s="16"/>
    </row>
    <row r="7" spans="1:25" ht="20.149999999999999" customHeight="1" x14ac:dyDescent="0.35">
      <c r="A7" s="2687" t="s">
        <v>1517</v>
      </c>
      <c r="B7" s="2687"/>
      <c r="C7" s="2687"/>
      <c r="D7" s="2687"/>
      <c r="G7" s="993"/>
      <c r="H7" s="993"/>
      <c r="I7" s="993"/>
      <c r="J7" s="993"/>
    </row>
    <row r="8" spans="1:25" ht="15.75" customHeight="1" thickBot="1" x14ac:dyDescent="0.4">
      <c r="A8" s="17"/>
      <c r="B8" s="17"/>
      <c r="C8" s="17"/>
      <c r="D8" s="16"/>
    </row>
    <row r="9" spans="1:25" ht="30" customHeight="1" thickTop="1" x14ac:dyDescent="0.35">
      <c r="A9" s="2918" t="s">
        <v>1000</v>
      </c>
      <c r="B9" s="2919"/>
      <c r="C9" s="2919"/>
      <c r="D9" s="2919"/>
      <c r="E9" s="2920">
        <v>2024</v>
      </c>
      <c r="F9" s="2921"/>
      <c r="G9" s="2955"/>
      <c r="H9" s="2920">
        <v>2023</v>
      </c>
      <c r="I9" s="2921"/>
      <c r="J9" s="2955"/>
      <c r="K9" s="2920">
        <v>2022</v>
      </c>
      <c r="L9" s="2921"/>
      <c r="M9" s="2922"/>
      <c r="N9" s="2920">
        <v>2021</v>
      </c>
      <c r="O9" s="2921"/>
      <c r="P9" s="2922"/>
      <c r="Q9" s="2920">
        <v>2020</v>
      </c>
      <c r="R9" s="2921"/>
      <c r="S9" s="2922"/>
      <c r="T9" s="2920">
        <v>2019</v>
      </c>
      <c r="U9" s="2921"/>
      <c r="V9" s="2922"/>
      <c r="W9" s="2942">
        <v>2018</v>
      </c>
      <c r="X9" s="2921"/>
      <c r="Y9" s="2943"/>
    </row>
    <row r="10" spans="1:25" ht="25" customHeight="1" x14ac:dyDescent="0.35">
      <c r="A10" s="2948" t="s">
        <v>1001</v>
      </c>
      <c r="B10" s="2949" t="s">
        <v>1002</v>
      </c>
      <c r="C10" s="2949" t="s">
        <v>1003</v>
      </c>
      <c r="D10" s="2949"/>
      <c r="E10" s="2950" t="s">
        <v>1004</v>
      </c>
      <c r="F10" s="2951"/>
      <c r="G10" s="2956"/>
      <c r="H10" s="2950" t="s">
        <v>1004</v>
      </c>
      <c r="I10" s="2951"/>
      <c r="J10" s="2956"/>
      <c r="K10" s="2950" t="s">
        <v>1004</v>
      </c>
      <c r="L10" s="2951"/>
      <c r="M10" s="2952"/>
      <c r="N10" s="2950" t="s">
        <v>1004</v>
      </c>
      <c r="O10" s="2951"/>
      <c r="P10" s="2952"/>
      <c r="Q10" s="2950" t="s">
        <v>1004</v>
      </c>
      <c r="R10" s="2951"/>
      <c r="S10" s="2952"/>
      <c r="T10" s="2950" t="s">
        <v>1004</v>
      </c>
      <c r="U10" s="2951"/>
      <c r="V10" s="2952"/>
      <c r="W10" s="2953" t="s">
        <v>1004</v>
      </c>
      <c r="X10" s="2951"/>
      <c r="Y10" s="2954"/>
    </row>
    <row r="11" spans="1:25" ht="25" customHeight="1" x14ac:dyDescent="0.35">
      <c r="A11" s="2948"/>
      <c r="B11" s="2949"/>
      <c r="C11" s="2949"/>
      <c r="D11" s="2949"/>
      <c r="E11" s="782" t="s">
        <v>1005</v>
      </c>
      <c r="F11" s="783" t="s">
        <v>1006</v>
      </c>
      <c r="G11" s="791" t="s">
        <v>1007</v>
      </c>
      <c r="H11" s="782" t="s">
        <v>1005</v>
      </c>
      <c r="I11" s="783" t="s">
        <v>1006</v>
      </c>
      <c r="J11" s="791" t="s">
        <v>1007</v>
      </c>
      <c r="K11" s="782" t="s">
        <v>1005</v>
      </c>
      <c r="L11" s="783" t="s">
        <v>1006</v>
      </c>
      <c r="M11" s="784" t="s">
        <v>1007</v>
      </c>
      <c r="N11" s="782" t="s">
        <v>1005</v>
      </c>
      <c r="O11" s="783" t="s">
        <v>1006</v>
      </c>
      <c r="P11" s="784" t="s">
        <v>1007</v>
      </c>
      <c r="Q11" s="782" t="s">
        <v>1005</v>
      </c>
      <c r="R11" s="783" t="s">
        <v>1006</v>
      </c>
      <c r="S11" s="784" t="s">
        <v>1007</v>
      </c>
      <c r="T11" s="782" t="s">
        <v>1005</v>
      </c>
      <c r="U11" s="783" t="s">
        <v>1006</v>
      </c>
      <c r="V11" s="784" t="s">
        <v>1007</v>
      </c>
      <c r="W11" s="789" t="s">
        <v>1005</v>
      </c>
      <c r="X11" s="783" t="s">
        <v>1006</v>
      </c>
      <c r="Y11" s="792" t="s">
        <v>1007</v>
      </c>
    </row>
    <row r="12" spans="1:25" ht="16" thickBot="1" x14ac:dyDescent="0.4">
      <c r="A12" s="2937" t="s">
        <v>1008</v>
      </c>
      <c r="B12" s="2932" t="s">
        <v>1009</v>
      </c>
      <c r="C12" s="2929" t="s">
        <v>1010</v>
      </c>
      <c r="D12" s="2929"/>
      <c r="E12" s="1628">
        <v>21329.893427570176</v>
      </c>
      <c r="F12" s="1629">
        <v>2010.4220302978249</v>
      </c>
      <c r="G12" s="1630">
        <v>23340.315457868001</v>
      </c>
      <c r="H12" s="1628">
        <v>13794.658061485197</v>
      </c>
      <c r="I12" s="1629">
        <v>1393.2466724454221</v>
      </c>
      <c r="J12" s="1630">
        <v>15187.90473393062</v>
      </c>
      <c r="K12" s="799">
        <v>16160.105001565113</v>
      </c>
      <c r="L12" s="800">
        <v>3933.1108077000808</v>
      </c>
      <c r="M12" s="801">
        <v>20093.215809265195</v>
      </c>
      <c r="N12" s="799">
        <v>14133.28577625893</v>
      </c>
      <c r="O12" s="800">
        <v>1657.2005658144242</v>
      </c>
      <c r="P12" s="801">
        <v>15790.486342073355</v>
      </c>
      <c r="Q12" s="799">
        <v>17802.772283905364</v>
      </c>
      <c r="R12" s="800">
        <v>1678.1705042580691</v>
      </c>
      <c r="S12" s="801">
        <v>19480.942788163433</v>
      </c>
      <c r="T12" s="799">
        <v>12320.023009068862</v>
      </c>
      <c r="U12" s="800">
        <v>1577.9423691505463</v>
      </c>
      <c r="V12" s="801">
        <v>13897.965378219407</v>
      </c>
      <c r="W12" s="802">
        <v>14237.275522985985</v>
      </c>
      <c r="X12" s="800">
        <v>2296.9756819918002</v>
      </c>
      <c r="Y12" s="803">
        <v>16534.251204977787</v>
      </c>
    </row>
    <row r="13" spans="1:25" ht="16" thickBot="1" x14ac:dyDescent="0.4">
      <c r="A13" s="2938"/>
      <c r="B13" s="2927"/>
      <c r="C13" s="2929" t="s">
        <v>1011</v>
      </c>
      <c r="D13" s="2929"/>
      <c r="E13" s="1628">
        <v>3880.4861506286793</v>
      </c>
      <c r="F13" s="1629">
        <v>15581.584323409932</v>
      </c>
      <c r="G13" s="1630">
        <v>19462.07047403861</v>
      </c>
      <c r="H13" s="1628">
        <v>3854.8344010930596</v>
      </c>
      <c r="I13" s="1629">
        <v>14015.67992544461</v>
      </c>
      <c r="J13" s="1630">
        <v>17870.514326537668</v>
      </c>
      <c r="K13" s="799">
        <v>5544.8282863804361</v>
      </c>
      <c r="L13" s="800">
        <v>14058.39275175498</v>
      </c>
      <c r="M13" s="801">
        <v>19603.221038135416</v>
      </c>
      <c r="N13" s="799">
        <v>6271.3550729294393</v>
      </c>
      <c r="O13" s="800">
        <v>15607.351696431328</v>
      </c>
      <c r="P13" s="801">
        <v>21878.706769360768</v>
      </c>
      <c r="Q13" s="799">
        <v>4951.4022398930047</v>
      </c>
      <c r="R13" s="800">
        <v>14486.689245355261</v>
      </c>
      <c r="S13" s="801">
        <v>19438.091485248267</v>
      </c>
      <c r="T13" s="799">
        <v>4804.1244160030019</v>
      </c>
      <c r="U13" s="800">
        <v>13474.549510971059</v>
      </c>
      <c r="V13" s="801">
        <v>18278.673926974065</v>
      </c>
      <c r="W13" s="802">
        <v>4469.8275297196897</v>
      </c>
      <c r="X13" s="800">
        <v>14879.780126741571</v>
      </c>
      <c r="Y13" s="803">
        <v>19349.607656461259</v>
      </c>
    </row>
    <row r="14" spans="1:25" ht="16" thickBot="1" x14ac:dyDescent="0.4">
      <c r="A14" s="2938"/>
      <c r="B14" s="2927"/>
      <c r="C14" s="2929" t="s">
        <v>1012</v>
      </c>
      <c r="D14" s="2929"/>
      <c r="E14" s="1628">
        <v>0</v>
      </c>
      <c r="F14" s="1629">
        <v>59840.478208789071</v>
      </c>
      <c r="G14" s="1630">
        <v>59840.478208789071</v>
      </c>
      <c r="H14" s="1628">
        <v>0</v>
      </c>
      <c r="I14" s="1629">
        <v>48844.592578783515</v>
      </c>
      <c r="J14" s="1630">
        <v>48844.592578783515</v>
      </c>
      <c r="K14" s="799">
        <v>0</v>
      </c>
      <c r="L14" s="800">
        <v>33061.036563203117</v>
      </c>
      <c r="M14" s="801">
        <v>33061.036563203117</v>
      </c>
      <c r="N14" s="799">
        <v>0</v>
      </c>
      <c r="O14" s="800">
        <v>31331.981070000009</v>
      </c>
      <c r="P14" s="801">
        <v>31331.981070000009</v>
      </c>
      <c r="Q14" s="799">
        <v>0</v>
      </c>
      <c r="R14" s="800">
        <v>29035.641674999999</v>
      </c>
      <c r="S14" s="801">
        <v>29035.641674999999</v>
      </c>
      <c r="T14" s="799">
        <v>0</v>
      </c>
      <c r="U14" s="800">
        <v>28225.247990000003</v>
      </c>
      <c r="V14" s="801">
        <v>28225.247990000003</v>
      </c>
      <c r="W14" s="802">
        <v>0</v>
      </c>
      <c r="X14" s="800">
        <v>28948.798601000002</v>
      </c>
      <c r="Y14" s="803">
        <v>28948.798601000002</v>
      </c>
    </row>
    <row r="15" spans="1:25" ht="16" thickBot="1" x14ac:dyDescent="0.4">
      <c r="A15" s="2938"/>
      <c r="B15" s="2927"/>
      <c r="C15" s="2930" t="s">
        <v>1013</v>
      </c>
      <c r="D15" s="2930"/>
      <c r="E15" s="1631">
        <v>6.9173999999999998</v>
      </c>
      <c r="F15" s="1632">
        <v>0</v>
      </c>
      <c r="G15" s="1630">
        <v>6.9173999999999998</v>
      </c>
      <c r="H15" s="1631">
        <v>7.3769281423804198</v>
      </c>
      <c r="I15" s="1632">
        <v>0</v>
      </c>
      <c r="J15" s="1633">
        <v>7.3769681423757714</v>
      </c>
      <c r="K15" s="804">
        <v>8.5614161282895456</v>
      </c>
      <c r="L15" s="805">
        <v>0</v>
      </c>
      <c r="M15" s="806">
        <v>9</v>
      </c>
      <c r="N15" s="804">
        <v>8.5614161280847458</v>
      </c>
      <c r="O15" s="805">
        <v>0</v>
      </c>
      <c r="P15" s="806">
        <v>8.5614161280847458</v>
      </c>
      <c r="Q15" s="804">
        <v>8.5802718565955747</v>
      </c>
      <c r="R15" s="805">
        <v>0</v>
      </c>
      <c r="S15" s="806">
        <v>8.5802718565955747</v>
      </c>
      <c r="T15" s="804">
        <v>418.91835483870972</v>
      </c>
      <c r="U15" s="805">
        <v>4.5000000045547495E-4</v>
      </c>
      <c r="V15" s="806">
        <v>418.91880483871017</v>
      </c>
      <c r="W15" s="807">
        <v>869.53435483870965</v>
      </c>
      <c r="X15" s="805">
        <v>0</v>
      </c>
      <c r="Y15" s="808">
        <v>869.53435483870965</v>
      </c>
    </row>
    <row r="16" spans="1:25" ht="16" thickBot="1" x14ac:dyDescent="0.4">
      <c r="A16" s="2938"/>
      <c r="B16" s="2927"/>
      <c r="C16" s="2931" t="s">
        <v>692</v>
      </c>
      <c r="D16" s="2931"/>
      <c r="E16" s="1634">
        <v>25217.296978198854</v>
      </c>
      <c r="F16" s="1635">
        <v>77432.484562496829</v>
      </c>
      <c r="G16" s="1636">
        <v>102649.78154069568</v>
      </c>
      <c r="H16" s="1634">
        <v>17656.86939072064</v>
      </c>
      <c r="I16" s="1635">
        <v>64253.519176673544</v>
      </c>
      <c r="J16" s="1636">
        <v>81910.388567394184</v>
      </c>
      <c r="K16" s="785">
        <v>21713.494704073837</v>
      </c>
      <c r="L16" s="786">
        <v>51052.540122658174</v>
      </c>
      <c r="M16" s="787">
        <v>72766.034826731993</v>
      </c>
      <c r="N16" s="785">
        <v>20413.202265316457</v>
      </c>
      <c r="O16" s="786">
        <v>48596.533332245759</v>
      </c>
      <c r="P16" s="787">
        <v>69009.735597562205</v>
      </c>
      <c r="Q16" s="785">
        <v>22762.754795654968</v>
      </c>
      <c r="R16" s="786">
        <v>45200.501424613329</v>
      </c>
      <c r="S16" s="787">
        <v>67963.256220268289</v>
      </c>
      <c r="T16" s="785">
        <v>17543.065779910572</v>
      </c>
      <c r="U16" s="786">
        <v>43277.740320121615</v>
      </c>
      <c r="V16" s="787">
        <v>60820.806100032183</v>
      </c>
      <c r="W16" s="790">
        <v>19576.637407544385</v>
      </c>
      <c r="X16" s="786">
        <v>46125.554409733377</v>
      </c>
      <c r="Y16" s="788">
        <v>65702.191817277751</v>
      </c>
    </row>
    <row r="17" spans="1:25" ht="16" thickBot="1" x14ac:dyDescent="0.4">
      <c r="A17" s="2938"/>
      <c r="B17" s="2932" t="s">
        <v>1014</v>
      </c>
      <c r="C17" s="2929" t="s">
        <v>1010</v>
      </c>
      <c r="D17" s="2929"/>
      <c r="E17" s="1628">
        <v>0</v>
      </c>
      <c r="F17" s="1629">
        <v>0</v>
      </c>
      <c r="G17" s="1630">
        <v>0</v>
      </c>
      <c r="H17" s="1628">
        <v>0</v>
      </c>
      <c r="I17" s="1629">
        <v>0</v>
      </c>
      <c r="J17" s="1630">
        <v>0</v>
      </c>
      <c r="K17" s="799">
        <v>0</v>
      </c>
      <c r="L17" s="800">
        <v>0</v>
      </c>
      <c r="M17" s="801">
        <v>0</v>
      </c>
      <c r="N17" s="799">
        <v>0</v>
      </c>
      <c r="O17" s="800">
        <v>0</v>
      </c>
      <c r="P17" s="801">
        <v>0</v>
      </c>
      <c r="Q17" s="799">
        <v>0</v>
      </c>
      <c r="R17" s="800">
        <v>0</v>
      </c>
      <c r="S17" s="801">
        <v>0</v>
      </c>
      <c r="T17" s="799">
        <v>0</v>
      </c>
      <c r="U17" s="800">
        <v>0</v>
      </c>
      <c r="V17" s="801">
        <v>0</v>
      </c>
      <c r="W17" s="802">
        <v>0</v>
      </c>
      <c r="X17" s="800">
        <v>0</v>
      </c>
      <c r="Y17" s="803">
        <v>0</v>
      </c>
    </row>
    <row r="18" spans="1:25" ht="16" thickBot="1" x14ac:dyDescent="0.4">
      <c r="A18" s="2938"/>
      <c r="B18" s="2927"/>
      <c r="C18" s="2929" t="s">
        <v>1011</v>
      </c>
      <c r="D18" s="2929"/>
      <c r="E18" s="1628">
        <v>0</v>
      </c>
      <c r="F18" s="1629">
        <v>1010.501708274</v>
      </c>
      <c r="G18" s="1630">
        <v>1010.501708274</v>
      </c>
      <c r="H18" s="1628">
        <v>0</v>
      </c>
      <c r="I18" s="1629">
        <v>984.40256057739259</v>
      </c>
      <c r="J18" s="1630">
        <v>984.40256057739259</v>
      </c>
      <c r="K18" s="799">
        <v>0</v>
      </c>
      <c r="L18" s="800">
        <v>952.86656057739265</v>
      </c>
      <c r="M18" s="801">
        <v>952.86656057739265</v>
      </c>
      <c r="N18" s="799">
        <v>0</v>
      </c>
      <c r="O18" s="800">
        <v>952.86656057739265</v>
      </c>
      <c r="P18" s="801">
        <v>952.86656057739265</v>
      </c>
      <c r="Q18" s="799">
        <v>0</v>
      </c>
      <c r="R18" s="800">
        <v>892.3014031311036</v>
      </c>
      <c r="S18" s="801">
        <v>892.3014031311036</v>
      </c>
      <c r="T18" s="799">
        <v>0</v>
      </c>
      <c r="U18" s="800">
        <v>908.42279117431633</v>
      </c>
      <c r="V18" s="801">
        <v>908.42279117431633</v>
      </c>
      <c r="W18" s="802">
        <v>0</v>
      </c>
      <c r="X18" s="800">
        <v>909.22071203613302</v>
      </c>
      <c r="Y18" s="803">
        <v>909.22071203613302</v>
      </c>
    </row>
    <row r="19" spans="1:25" ht="16" thickBot="1" x14ac:dyDescent="0.4">
      <c r="A19" s="2938"/>
      <c r="B19" s="2927"/>
      <c r="C19" s="2929" t="s">
        <v>1012</v>
      </c>
      <c r="D19" s="2929"/>
      <c r="E19" s="1628">
        <v>0</v>
      </c>
      <c r="F19" s="1629">
        <v>13648.238194424455</v>
      </c>
      <c r="G19" s="1630">
        <v>13648.238194424455</v>
      </c>
      <c r="H19" s="1628">
        <v>0</v>
      </c>
      <c r="I19" s="1629">
        <v>10401.070625317294</v>
      </c>
      <c r="J19" s="1630">
        <v>10401.070625317294</v>
      </c>
      <c r="K19" s="799">
        <v>0</v>
      </c>
      <c r="L19" s="800">
        <v>4015.2176888976874</v>
      </c>
      <c r="M19" s="801">
        <v>4015.2176888976874</v>
      </c>
      <c r="N19" s="799">
        <v>0</v>
      </c>
      <c r="O19" s="800">
        <v>3062.6757283607426</v>
      </c>
      <c r="P19" s="801">
        <v>3062.6757283607426</v>
      </c>
      <c r="Q19" s="799">
        <v>0</v>
      </c>
      <c r="R19" s="800">
        <v>2526.6841848228587</v>
      </c>
      <c r="S19" s="801">
        <v>2526.6841848228587</v>
      </c>
      <c r="T19" s="799">
        <v>0</v>
      </c>
      <c r="U19" s="800">
        <v>2821.3142229118848</v>
      </c>
      <c r="V19" s="801">
        <v>2821.3142229118848</v>
      </c>
      <c r="W19" s="802">
        <v>0</v>
      </c>
      <c r="X19" s="800">
        <v>2306.9845085397383</v>
      </c>
      <c r="Y19" s="803">
        <v>2306.9845085397383</v>
      </c>
    </row>
    <row r="20" spans="1:25" ht="16" thickBot="1" x14ac:dyDescent="0.4">
      <c r="A20" s="2938"/>
      <c r="B20" s="2927"/>
      <c r="C20" s="2930" t="s">
        <v>1013</v>
      </c>
      <c r="D20" s="2930"/>
      <c r="E20" s="1631">
        <v>0</v>
      </c>
      <c r="F20" s="1632">
        <v>6.9173999999999998</v>
      </c>
      <c r="G20" s="1630">
        <v>6.9173999999999998</v>
      </c>
      <c r="H20" s="1631">
        <v>0</v>
      </c>
      <c r="I20" s="1632">
        <v>7.3769281423804198</v>
      </c>
      <c r="J20" s="1633">
        <v>7.3769281423804198</v>
      </c>
      <c r="K20" s="804">
        <v>0</v>
      </c>
      <c r="L20" s="805">
        <v>8.5614161282895456</v>
      </c>
      <c r="M20" s="806">
        <v>8.5614161282895456</v>
      </c>
      <c r="N20" s="804">
        <v>0</v>
      </c>
      <c r="O20" s="805">
        <v>8.5614161280847458</v>
      </c>
      <c r="P20" s="806">
        <v>8.5614161280847458</v>
      </c>
      <c r="Q20" s="804">
        <v>0</v>
      </c>
      <c r="R20" s="805">
        <v>8.5802718565955747</v>
      </c>
      <c r="S20" s="806">
        <v>8.5802718565955747</v>
      </c>
      <c r="T20" s="804">
        <v>0</v>
      </c>
      <c r="U20" s="805">
        <v>8.5513548387096758</v>
      </c>
      <c r="V20" s="806">
        <v>8.5513548387096758</v>
      </c>
      <c r="W20" s="807">
        <v>0</v>
      </c>
      <c r="X20" s="805">
        <v>8.5513548387096794</v>
      </c>
      <c r="Y20" s="808">
        <v>8.5513548387096794</v>
      </c>
    </row>
    <row r="21" spans="1:25" ht="16" thickBot="1" x14ac:dyDescent="0.4">
      <c r="A21" s="2938"/>
      <c r="B21" s="2927"/>
      <c r="C21" s="2931" t="s">
        <v>692</v>
      </c>
      <c r="D21" s="2931"/>
      <c r="E21" s="1634">
        <v>0</v>
      </c>
      <c r="F21" s="1635">
        <v>14665.657302698455</v>
      </c>
      <c r="G21" s="1636">
        <v>14665.657302698455</v>
      </c>
      <c r="H21" s="1634">
        <v>0</v>
      </c>
      <c r="I21" s="1635">
        <v>11392.850114037068</v>
      </c>
      <c r="J21" s="1636">
        <v>11392.850114037068</v>
      </c>
      <c r="K21" s="785">
        <v>0</v>
      </c>
      <c r="L21" s="786">
        <v>4976.6456656033688</v>
      </c>
      <c r="M21" s="787">
        <v>4976.6456656033688</v>
      </c>
      <c r="N21" s="785">
        <v>0</v>
      </c>
      <c r="O21" s="786">
        <v>4024.1037050662198</v>
      </c>
      <c r="P21" s="787">
        <v>4024.1037050662198</v>
      </c>
      <c r="Q21" s="785">
        <v>0</v>
      </c>
      <c r="R21" s="786">
        <v>3427.5658598105579</v>
      </c>
      <c r="S21" s="787">
        <v>3427.5658598105579</v>
      </c>
      <c r="T21" s="785">
        <v>0</v>
      </c>
      <c r="U21" s="786">
        <v>3738.2883689249111</v>
      </c>
      <c r="V21" s="787">
        <v>3738.2883689249111</v>
      </c>
      <c r="W21" s="790">
        <v>0</v>
      </c>
      <c r="X21" s="786">
        <v>3224.7565754145812</v>
      </c>
      <c r="Y21" s="788">
        <v>3224.7565754145812</v>
      </c>
    </row>
    <row r="22" spans="1:25" ht="16" thickBot="1" x14ac:dyDescent="0.4">
      <c r="A22" s="2938"/>
      <c r="B22" s="2932" t="s">
        <v>1015</v>
      </c>
      <c r="C22" s="2929" t="s">
        <v>1016</v>
      </c>
      <c r="D22" s="2929"/>
      <c r="E22" s="1628">
        <v>0</v>
      </c>
      <c r="F22" s="1629">
        <v>28757.982477997521</v>
      </c>
      <c r="G22" s="1630">
        <v>28757.982477997521</v>
      </c>
      <c r="H22" s="1628">
        <v>0</v>
      </c>
      <c r="I22" s="1629">
        <v>26604.581572465955</v>
      </c>
      <c r="J22" s="1630">
        <v>26604.581572465955</v>
      </c>
      <c r="K22" s="799">
        <v>0</v>
      </c>
      <c r="L22" s="1747">
        <v>24960.000220121772</v>
      </c>
      <c r="M22" s="1748">
        <v>25154.297020121772</v>
      </c>
      <c r="N22" s="1753">
        <v>16531.820261546432</v>
      </c>
      <c r="O22" s="1747">
        <v>2449.9076892158423</v>
      </c>
      <c r="P22" s="1748">
        <v>18981.727950762277</v>
      </c>
      <c r="Q22" s="1753">
        <v>18780.323490446215</v>
      </c>
      <c r="R22" s="1747">
        <v>3099.3633994995835</v>
      </c>
      <c r="S22" s="1748">
        <v>21879.686889945795</v>
      </c>
      <c r="T22" s="799">
        <v>24243.635899199497</v>
      </c>
      <c r="U22" s="800">
        <v>3367.846839430078</v>
      </c>
      <c r="V22" s="801">
        <v>27611.482738629573</v>
      </c>
      <c r="W22" s="1754">
        <v>21630.310940093488</v>
      </c>
      <c r="X22" s="1747">
        <v>3280.570588147636</v>
      </c>
      <c r="Y22" s="1755">
        <v>24910.881528241123</v>
      </c>
    </row>
    <row r="23" spans="1:25" ht="16" thickBot="1" x14ac:dyDescent="0.4">
      <c r="A23" s="2938"/>
      <c r="B23" s="2927"/>
      <c r="C23" s="2929" t="s">
        <v>1017</v>
      </c>
      <c r="D23" s="2929"/>
      <c r="E23" s="1628">
        <v>0</v>
      </c>
      <c r="F23" s="1629">
        <v>38351.601575420696</v>
      </c>
      <c r="G23" s="1630">
        <v>38351.601575420696</v>
      </c>
      <c r="H23" s="1628">
        <v>0</v>
      </c>
      <c r="I23" s="1629">
        <v>34183.366371097931</v>
      </c>
      <c r="J23" s="1630">
        <v>34183.366371097931</v>
      </c>
      <c r="K23" s="799">
        <v>0</v>
      </c>
      <c r="L23" s="1747">
        <v>32530.970623453461</v>
      </c>
      <c r="M23" s="1748">
        <v>32530.970623453461</v>
      </c>
      <c r="N23" s="799">
        <v>0</v>
      </c>
      <c r="O23" s="800">
        <v>43708.574917041231</v>
      </c>
      <c r="P23" s="801">
        <v>43708.574917041231</v>
      </c>
      <c r="Q23" s="799">
        <v>0</v>
      </c>
      <c r="R23" s="800">
        <v>38066.187730326987</v>
      </c>
      <c r="S23" s="801">
        <v>38066.187730326987</v>
      </c>
      <c r="T23" s="799">
        <v>0</v>
      </c>
      <c r="U23" s="800">
        <v>31382.076272230341</v>
      </c>
      <c r="V23" s="801">
        <v>31382.076272230341</v>
      </c>
      <c r="W23" s="802">
        <v>0</v>
      </c>
      <c r="X23" s="800">
        <v>35775.007621867539</v>
      </c>
      <c r="Y23" s="803">
        <v>35775.007621867539</v>
      </c>
    </row>
    <row r="24" spans="1:25" ht="16" thickBot="1" x14ac:dyDescent="0.4">
      <c r="A24" s="2938"/>
      <c r="B24" s="2927"/>
      <c r="C24" s="2929" t="s">
        <v>1018</v>
      </c>
      <c r="D24" s="2929"/>
      <c r="E24" s="1628">
        <v>0</v>
      </c>
      <c r="F24" s="1629">
        <v>8596.6102213816266</v>
      </c>
      <c r="G24" s="1630">
        <v>8596.6102213816266</v>
      </c>
      <c r="H24" s="1628">
        <v>0</v>
      </c>
      <c r="I24" s="1629">
        <v>8835.6291059380765</v>
      </c>
      <c r="J24" s="1630">
        <v>8835.6291059380765</v>
      </c>
      <c r="K24" s="799">
        <v>0</v>
      </c>
      <c r="L24" s="1747">
        <v>7967.8763931238009</v>
      </c>
      <c r="M24" s="1748">
        <v>7967.8763931238009</v>
      </c>
      <c r="N24" s="1753">
        <v>984.46198333146253</v>
      </c>
      <c r="O24" s="1747">
        <v>5403.730171407431</v>
      </c>
      <c r="P24" s="1748">
        <v>6388.1921547388938</v>
      </c>
      <c r="Q24" s="1753">
        <v>11.824999999999989</v>
      </c>
      <c r="R24" s="1747">
        <v>6289.9939258014647</v>
      </c>
      <c r="S24" s="1748">
        <v>6301.8189258014654</v>
      </c>
      <c r="T24" s="799">
        <v>73.716999999999985</v>
      </c>
      <c r="U24" s="800">
        <v>6469.0250181675356</v>
      </c>
      <c r="V24" s="801">
        <v>6542.7420181675352</v>
      </c>
      <c r="W24" s="1754">
        <v>441.94953999999996</v>
      </c>
      <c r="X24" s="1747">
        <v>6199.5901990003185</v>
      </c>
      <c r="Y24" s="1755">
        <v>6641.5397390003181</v>
      </c>
    </row>
    <row r="25" spans="1:25" ht="16" thickBot="1" x14ac:dyDescent="0.4">
      <c r="A25" s="2938"/>
      <c r="B25" s="2927"/>
      <c r="C25" s="2930" t="s">
        <v>1019</v>
      </c>
      <c r="D25" s="2930"/>
      <c r="E25" s="1631">
        <v>0</v>
      </c>
      <c r="F25" s="1632">
        <v>519.33329242951777</v>
      </c>
      <c r="G25" s="1630">
        <v>519.33329242951777</v>
      </c>
      <c r="H25" s="1631">
        <v>0</v>
      </c>
      <c r="I25" s="1632">
        <v>419.30892994256379</v>
      </c>
      <c r="J25" s="1633">
        <v>419.30892994256379</v>
      </c>
      <c r="K25" s="804">
        <v>0</v>
      </c>
      <c r="L25" s="1749">
        <v>396.3787095725329</v>
      </c>
      <c r="M25" s="1750">
        <v>396.3787095725329</v>
      </c>
      <c r="N25" s="804">
        <v>0</v>
      </c>
      <c r="O25" s="805">
        <v>762.43249281688259</v>
      </c>
      <c r="P25" s="806">
        <v>762.43249281688259</v>
      </c>
      <c r="Q25" s="804">
        <v>0</v>
      </c>
      <c r="R25" s="805">
        <v>820.01467836090978</v>
      </c>
      <c r="S25" s="806">
        <v>820.01467836090978</v>
      </c>
      <c r="T25" s="804">
        <v>0</v>
      </c>
      <c r="U25" s="805">
        <v>1420.3207942915101</v>
      </c>
      <c r="V25" s="806">
        <v>1420.3207942915101</v>
      </c>
      <c r="W25" s="807">
        <v>0</v>
      </c>
      <c r="X25" s="805">
        <v>2063.9730352975675</v>
      </c>
      <c r="Y25" s="808">
        <v>2063.9730352975675</v>
      </c>
    </row>
    <row r="26" spans="1:25" ht="16" thickBot="1" x14ac:dyDescent="0.4">
      <c r="A26" s="2938"/>
      <c r="B26" s="2927"/>
      <c r="C26" s="2931" t="s">
        <v>692</v>
      </c>
      <c r="D26" s="2931"/>
      <c r="E26" s="1634">
        <v>0</v>
      </c>
      <c r="F26" s="1635">
        <v>76225.527567229365</v>
      </c>
      <c r="G26" s="1636">
        <v>76225.527567229365</v>
      </c>
      <c r="H26" s="1634">
        <v>0</v>
      </c>
      <c r="I26" s="1635">
        <v>70042.885979444516</v>
      </c>
      <c r="J26" s="1636">
        <v>70042.885979444516</v>
      </c>
      <c r="K26" s="785">
        <v>0</v>
      </c>
      <c r="L26" s="1751">
        <v>65855.225946271574</v>
      </c>
      <c r="M26" s="1752">
        <v>66049.52274627157</v>
      </c>
      <c r="N26" s="1756">
        <v>17516.282244877893</v>
      </c>
      <c r="O26" s="1751">
        <v>52324.645270481393</v>
      </c>
      <c r="P26" s="1752">
        <v>69840.927515359275</v>
      </c>
      <c r="Q26" s="1756">
        <v>18792.148490446212</v>
      </c>
      <c r="R26" s="1751">
        <v>48275.559733988943</v>
      </c>
      <c r="S26" s="1752">
        <v>67067.708224435162</v>
      </c>
      <c r="T26" s="785">
        <v>24317.352899199497</v>
      </c>
      <c r="U26" s="786">
        <v>42639.268924119468</v>
      </c>
      <c r="V26" s="1752">
        <v>66956.621823318957</v>
      </c>
      <c r="W26" s="1757">
        <v>22072.260480093486</v>
      </c>
      <c r="X26" s="1751">
        <v>47319.141444313063</v>
      </c>
      <c r="Y26" s="1758">
        <v>69391.401924406542</v>
      </c>
    </row>
    <row r="27" spans="1:25" x14ac:dyDescent="0.35">
      <c r="A27" s="2938"/>
      <c r="B27" s="2940" t="s">
        <v>1020</v>
      </c>
      <c r="C27" s="2940"/>
      <c r="D27" s="2940"/>
      <c r="E27" s="2944"/>
      <c r="F27" s="2945"/>
      <c r="G27" s="1637">
        <v>4312.8271674011203</v>
      </c>
      <c r="H27" s="2944"/>
      <c r="I27" s="2945"/>
      <c r="J27" s="1637">
        <v>202.37623979435656</v>
      </c>
      <c r="K27" s="2946"/>
      <c r="L27" s="2947"/>
      <c r="M27" s="1999">
        <v>-153.13795389415793</v>
      </c>
      <c r="N27" s="2944"/>
      <c r="O27" s="2945"/>
      <c r="P27" s="2002">
        <v>-1558.7857203716828</v>
      </c>
      <c r="Q27" s="2944"/>
      <c r="R27" s="2945"/>
      <c r="S27" s="2002">
        <v>-521.31939535819845</v>
      </c>
      <c r="T27" s="2944"/>
      <c r="U27" s="2945"/>
      <c r="V27" s="2002">
        <v>-4987.9386950847684</v>
      </c>
      <c r="W27" s="2944"/>
      <c r="X27" s="2945"/>
      <c r="Y27" s="2005">
        <v>133.47078162295682</v>
      </c>
    </row>
    <row r="28" spans="1:25" x14ac:dyDescent="0.35">
      <c r="A28" s="2938"/>
      <c r="B28" s="2959" t="s">
        <v>1021</v>
      </c>
      <c r="C28" s="2959"/>
      <c r="D28" s="2959"/>
      <c r="E28" s="2960"/>
      <c r="F28" s="2961"/>
      <c r="G28" s="1638">
        <v>418675.28610658669</v>
      </c>
      <c r="H28" s="2960"/>
      <c r="I28" s="2961"/>
      <c r="J28" s="1638">
        <v>388645.77968258451</v>
      </c>
      <c r="K28" s="2960"/>
      <c r="L28" s="2961"/>
      <c r="M28" s="2000">
        <v>384888.368333983</v>
      </c>
      <c r="N28" s="2960"/>
      <c r="O28" s="2961"/>
      <c r="P28" s="2003">
        <v>364562.64749285707</v>
      </c>
      <c r="Q28" s="2960"/>
      <c r="R28" s="2961"/>
      <c r="S28" s="2003">
        <v>416810.47154701094</v>
      </c>
      <c r="T28" s="2960"/>
      <c r="U28" s="2961"/>
      <c r="V28" s="2003">
        <v>449724.90674107347</v>
      </c>
      <c r="W28" s="2960"/>
      <c r="X28" s="2961"/>
      <c r="Y28" s="2006">
        <v>460535.11042332079</v>
      </c>
    </row>
    <row r="29" spans="1:25" ht="16" thickBot="1" x14ac:dyDescent="0.4">
      <c r="A29" s="2939"/>
      <c r="B29" s="2941" t="s">
        <v>1022</v>
      </c>
      <c r="C29" s="2941"/>
      <c r="D29" s="2941"/>
      <c r="E29" s="2957"/>
      <c r="F29" s="2958"/>
      <c r="G29" s="1639">
        <v>504358.79175541509</v>
      </c>
      <c r="H29" s="2957"/>
      <c r="I29" s="2958"/>
      <c r="J29" s="1639">
        <v>459127.25604542455</v>
      </c>
      <c r="K29" s="2957"/>
      <c r="L29" s="2958"/>
      <c r="M29" s="2001">
        <v>456936.22985920694</v>
      </c>
      <c r="N29" s="2957"/>
      <c r="O29" s="2958"/>
      <c r="P29" s="2004">
        <v>432626.73427756951</v>
      </c>
      <c r="Q29" s="2957"/>
      <c r="R29" s="2958"/>
      <c r="S29" s="2004">
        <v>485667.85108866217</v>
      </c>
      <c r="T29" s="2957"/>
      <c r="U29" s="2958"/>
      <c r="V29" s="2004">
        <v>511491.4621426735</v>
      </c>
      <c r="W29" s="2957"/>
      <c r="X29" s="2958"/>
      <c r="Y29" s="2007">
        <v>525436.90115918184</v>
      </c>
    </row>
    <row r="30" spans="1:25" ht="16.5" thickTop="1" thickBot="1" x14ac:dyDescent="0.4">
      <c r="A30" s="2923" t="s">
        <v>1023</v>
      </c>
      <c r="B30" s="2926" t="s">
        <v>1009</v>
      </c>
      <c r="C30" s="2928" t="s">
        <v>1010</v>
      </c>
      <c r="D30" s="2928"/>
      <c r="E30" s="1640">
        <v>6152.5188106735368</v>
      </c>
      <c r="F30" s="1641">
        <v>0</v>
      </c>
      <c r="G30" s="1630">
        <v>6152.5188106735368</v>
      </c>
      <c r="H30" s="1640">
        <v>4375.5901599519748</v>
      </c>
      <c r="I30" s="1641">
        <v>0</v>
      </c>
      <c r="J30" s="1642">
        <v>4375.5901599519748</v>
      </c>
      <c r="K30" s="815">
        <v>1578.3800018940703</v>
      </c>
      <c r="L30" s="816">
        <v>0</v>
      </c>
      <c r="M30" s="817">
        <v>1578.3800018940703</v>
      </c>
      <c r="N30" s="815">
        <v>1967.6606628824688</v>
      </c>
      <c r="O30" s="816">
        <v>0</v>
      </c>
      <c r="P30" s="817">
        <v>1967.6606628824688</v>
      </c>
      <c r="Q30" s="815">
        <v>1777.768386237856</v>
      </c>
      <c r="R30" s="816">
        <v>0</v>
      </c>
      <c r="S30" s="817">
        <v>1777.768386237856</v>
      </c>
      <c r="T30" s="815">
        <v>2559.9878227980907</v>
      </c>
      <c r="U30" s="816">
        <v>0</v>
      </c>
      <c r="V30" s="817">
        <v>2559.9878227980907</v>
      </c>
      <c r="W30" s="818">
        <v>4290.2676237063724</v>
      </c>
      <c r="X30" s="816">
        <v>0</v>
      </c>
      <c r="Y30" s="819">
        <v>4290.2676237063724</v>
      </c>
    </row>
    <row r="31" spans="1:25" ht="16" thickBot="1" x14ac:dyDescent="0.4">
      <c r="A31" s="2924"/>
      <c r="B31" s="2927"/>
      <c r="C31" s="2929" t="s">
        <v>1011</v>
      </c>
      <c r="D31" s="2929"/>
      <c r="E31" s="1628">
        <v>4117.4775</v>
      </c>
      <c r="F31" s="1629">
        <v>0</v>
      </c>
      <c r="G31" s="1630">
        <v>4117.4775</v>
      </c>
      <c r="H31" s="1628">
        <v>12047.983338248581</v>
      </c>
      <c r="I31" s="1629">
        <v>0</v>
      </c>
      <c r="J31" s="1630">
        <v>12047.983338248581</v>
      </c>
      <c r="K31" s="799">
        <v>12528.210155500088</v>
      </c>
      <c r="L31" s="800">
        <v>0</v>
      </c>
      <c r="M31" s="801">
        <v>12528.210155500088</v>
      </c>
      <c r="N31" s="799">
        <v>13221.063842238478</v>
      </c>
      <c r="O31" s="800">
        <v>0</v>
      </c>
      <c r="P31" s="801">
        <v>13221.063842238478</v>
      </c>
      <c r="Q31" s="799">
        <v>12059.776309757317</v>
      </c>
      <c r="R31" s="800">
        <v>0</v>
      </c>
      <c r="S31" s="801">
        <v>12059.776309757317</v>
      </c>
      <c r="T31" s="799">
        <v>9702.3934000000008</v>
      </c>
      <c r="U31" s="800">
        <v>0</v>
      </c>
      <c r="V31" s="801">
        <v>9702.3934000000008</v>
      </c>
      <c r="W31" s="802">
        <v>10355.176299999999</v>
      </c>
      <c r="X31" s="800">
        <v>0</v>
      </c>
      <c r="Y31" s="803">
        <v>10355.176299999999</v>
      </c>
    </row>
    <row r="32" spans="1:25" ht="16" thickBot="1" x14ac:dyDescent="0.4">
      <c r="A32" s="2924"/>
      <c r="B32" s="2927"/>
      <c r="C32" s="2929" t="s">
        <v>1012</v>
      </c>
      <c r="D32" s="2929"/>
      <c r="E32" s="1628">
        <v>0</v>
      </c>
      <c r="F32" s="1629">
        <v>5.0000000055661076E-4</v>
      </c>
      <c r="G32" s="1630">
        <v>5.0000000055661076E-4</v>
      </c>
      <c r="H32" s="1628">
        <v>0</v>
      </c>
      <c r="I32" s="1629">
        <v>0</v>
      </c>
      <c r="J32" s="1630">
        <v>0</v>
      </c>
      <c r="K32" s="799">
        <v>0</v>
      </c>
      <c r="L32" s="800">
        <v>0</v>
      </c>
      <c r="M32" s="801">
        <v>0</v>
      </c>
      <c r="N32" s="799">
        <v>0</v>
      </c>
      <c r="O32" s="800">
        <v>0</v>
      </c>
      <c r="P32" s="801">
        <v>0</v>
      </c>
      <c r="Q32" s="799">
        <v>0</v>
      </c>
      <c r="R32" s="800">
        <v>0</v>
      </c>
      <c r="S32" s="801">
        <v>0</v>
      </c>
      <c r="T32" s="799">
        <v>0</v>
      </c>
      <c r="U32" s="800">
        <v>0</v>
      </c>
      <c r="V32" s="801">
        <v>0</v>
      </c>
      <c r="W32" s="802">
        <v>0</v>
      </c>
      <c r="X32" s="800">
        <v>0</v>
      </c>
      <c r="Y32" s="803">
        <v>0</v>
      </c>
    </row>
    <row r="33" spans="1:25" ht="16" thickBot="1" x14ac:dyDescent="0.4">
      <c r="A33" s="2924"/>
      <c r="B33" s="2927"/>
      <c r="C33" s="2930" t="s">
        <v>1013</v>
      </c>
      <c r="D33" s="2930"/>
      <c r="E33" s="1631">
        <v>0</v>
      </c>
      <c r="F33" s="1632">
        <v>0</v>
      </c>
      <c r="G33" s="1630">
        <v>0</v>
      </c>
      <c r="H33" s="1631">
        <v>0</v>
      </c>
      <c r="I33" s="1632">
        <v>0</v>
      </c>
      <c r="J33" s="1633">
        <v>0</v>
      </c>
      <c r="K33" s="804">
        <v>0</v>
      </c>
      <c r="L33" s="805">
        <v>0</v>
      </c>
      <c r="M33" s="806">
        <v>0</v>
      </c>
      <c r="N33" s="804">
        <v>0</v>
      </c>
      <c r="O33" s="805">
        <v>0</v>
      </c>
      <c r="P33" s="806">
        <v>0</v>
      </c>
      <c r="Q33" s="804">
        <v>0</v>
      </c>
      <c r="R33" s="805">
        <v>0</v>
      </c>
      <c r="S33" s="806">
        <v>0</v>
      </c>
      <c r="T33" s="804">
        <v>0</v>
      </c>
      <c r="U33" s="805">
        <v>0</v>
      </c>
      <c r="V33" s="806">
        <v>0</v>
      </c>
      <c r="W33" s="807">
        <v>0</v>
      </c>
      <c r="X33" s="805">
        <v>0</v>
      </c>
      <c r="Y33" s="808">
        <v>0</v>
      </c>
    </row>
    <row r="34" spans="1:25" ht="16" thickBot="1" x14ac:dyDescent="0.4">
      <c r="A34" s="2924"/>
      <c r="B34" s="2927"/>
      <c r="C34" s="2931" t="s">
        <v>692</v>
      </c>
      <c r="D34" s="2931"/>
      <c r="E34" s="1634">
        <v>10269.996310673538</v>
      </c>
      <c r="F34" s="1635">
        <v>5.0000000055661076E-4</v>
      </c>
      <c r="G34" s="1636">
        <v>10269.996810673538</v>
      </c>
      <c r="H34" s="1634">
        <v>16423.573498200556</v>
      </c>
      <c r="I34" s="1635">
        <v>0</v>
      </c>
      <c r="J34" s="1636">
        <v>16423.573498200556</v>
      </c>
      <c r="K34" s="785">
        <v>14106.590157394159</v>
      </c>
      <c r="L34" s="786">
        <v>0</v>
      </c>
      <c r="M34" s="787">
        <v>14106.590157394159</v>
      </c>
      <c r="N34" s="785">
        <v>15188.724505120947</v>
      </c>
      <c r="O34" s="786">
        <v>0</v>
      </c>
      <c r="P34" s="787">
        <v>15188.724505120947</v>
      </c>
      <c r="Q34" s="785">
        <v>13837.544695995173</v>
      </c>
      <c r="R34" s="786">
        <v>0</v>
      </c>
      <c r="S34" s="787">
        <v>13837.544695995173</v>
      </c>
      <c r="T34" s="785">
        <v>12262.381222798092</v>
      </c>
      <c r="U34" s="786">
        <v>0</v>
      </c>
      <c r="V34" s="787">
        <v>12262.381222798092</v>
      </c>
      <c r="W34" s="790">
        <v>14645.443923706371</v>
      </c>
      <c r="X34" s="786">
        <v>0</v>
      </c>
      <c r="Y34" s="788">
        <v>14645.443923706371</v>
      </c>
    </row>
    <row r="35" spans="1:25" ht="16" thickBot="1" x14ac:dyDescent="0.4">
      <c r="A35" s="2924"/>
      <c r="B35" s="2932" t="s">
        <v>1014</v>
      </c>
      <c r="C35" s="2933" t="s">
        <v>1010</v>
      </c>
      <c r="D35" s="2933"/>
      <c r="E35" s="1643">
        <v>10269.996310673538</v>
      </c>
      <c r="F35" s="1644">
        <v>0</v>
      </c>
      <c r="G35" s="1630">
        <v>10269.996310673538</v>
      </c>
      <c r="H35" s="1643">
        <v>16423.573498200556</v>
      </c>
      <c r="I35" s="1644">
        <v>0</v>
      </c>
      <c r="J35" s="1645">
        <v>16423.573498200556</v>
      </c>
      <c r="K35" s="820">
        <v>14106.590157394159</v>
      </c>
      <c r="L35" s="821">
        <v>0</v>
      </c>
      <c r="M35" s="822">
        <v>14106.590157394159</v>
      </c>
      <c r="N35" s="820">
        <v>15188.724505120947</v>
      </c>
      <c r="O35" s="821">
        <v>0</v>
      </c>
      <c r="P35" s="822">
        <v>15188.724505120947</v>
      </c>
      <c r="Q35" s="820">
        <v>13804.185072436243</v>
      </c>
      <c r="R35" s="821">
        <v>0</v>
      </c>
      <c r="S35" s="822">
        <v>13804.185072436243</v>
      </c>
      <c r="T35" s="820">
        <v>12262.381222798092</v>
      </c>
      <c r="U35" s="821">
        <v>0</v>
      </c>
      <c r="V35" s="822">
        <v>12262.381222798092</v>
      </c>
      <c r="W35" s="823">
        <v>14645.443923706371</v>
      </c>
      <c r="X35" s="821">
        <v>0</v>
      </c>
      <c r="Y35" s="824">
        <v>14645.443923706371</v>
      </c>
    </row>
    <row r="36" spans="1:25" ht="16" thickBot="1" x14ac:dyDescent="0.4">
      <c r="A36" s="2924"/>
      <c r="B36" s="2927"/>
      <c r="C36" s="2929" t="s">
        <v>1011</v>
      </c>
      <c r="D36" s="2929"/>
      <c r="E36" s="1628">
        <v>0</v>
      </c>
      <c r="F36" s="1629">
        <v>0</v>
      </c>
      <c r="G36" s="1630">
        <v>0</v>
      </c>
      <c r="H36" s="1628">
        <v>0</v>
      </c>
      <c r="I36" s="1629">
        <v>0</v>
      </c>
      <c r="J36" s="1630">
        <v>0</v>
      </c>
      <c r="K36" s="799">
        <v>0</v>
      </c>
      <c r="L36" s="800">
        <v>0</v>
      </c>
      <c r="M36" s="801">
        <v>0</v>
      </c>
      <c r="N36" s="799">
        <v>0</v>
      </c>
      <c r="O36" s="800">
        <v>0</v>
      </c>
      <c r="P36" s="801">
        <v>0</v>
      </c>
      <c r="Q36" s="799">
        <v>0</v>
      </c>
      <c r="R36" s="800">
        <v>0</v>
      </c>
      <c r="S36" s="801">
        <v>0</v>
      </c>
      <c r="T36" s="799">
        <v>0</v>
      </c>
      <c r="U36" s="800">
        <v>0</v>
      </c>
      <c r="V36" s="801">
        <v>0</v>
      </c>
      <c r="W36" s="802">
        <v>0</v>
      </c>
      <c r="X36" s="800">
        <v>0</v>
      </c>
      <c r="Y36" s="803">
        <v>0</v>
      </c>
    </row>
    <row r="37" spans="1:25" ht="16" thickBot="1" x14ac:dyDescent="0.4">
      <c r="A37" s="2924"/>
      <c r="B37" s="2927"/>
      <c r="C37" s="2929" t="s">
        <v>1012</v>
      </c>
      <c r="D37" s="2929"/>
      <c r="E37" s="1628">
        <v>0</v>
      </c>
      <c r="F37" s="1629">
        <v>0</v>
      </c>
      <c r="G37" s="1630">
        <v>0</v>
      </c>
      <c r="H37" s="1628">
        <v>0</v>
      </c>
      <c r="I37" s="1629">
        <v>0</v>
      </c>
      <c r="J37" s="1630">
        <v>0</v>
      </c>
      <c r="K37" s="799">
        <v>0</v>
      </c>
      <c r="L37" s="800">
        <v>0</v>
      </c>
      <c r="M37" s="801">
        <v>0</v>
      </c>
      <c r="N37" s="799">
        <v>0</v>
      </c>
      <c r="O37" s="800">
        <v>0</v>
      </c>
      <c r="P37" s="801">
        <v>0</v>
      </c>
      <c r="Q37" s="799">
        <v>0</v>
      </c>
      <c r="R37" s="800">
        <v>0</v>
      </c>
      <c r="S37" s="801">
        <v>0</v>
      </c>
      <c r="T37" s="799">
        <v>0</v>
      </c>
      <c r="U37" s="800">
        <v>0</v>
      </c>
      <c r="V37" s="801">
        <v>0</v>
      </c>
      <c r="W37" s="802">
        <v>0</v>
      </c>
      <c r="X37" s="800">
        <v>0</v>
      </c>
      <c r="Y37" s="803">
        <v>0</v>
      </c>
    </row>
    <row r="38" spans="1:25" ht="16" thickBot="1" x14ac:dyDescent="0.4">
      <c r="A38" s="2924"/>
      <c r="B38" s="2927"/>
      <c r="C38" s="2930" t="s">
        <v>1013</v>
      </c>
      <c r="D38" s="2930"/>
      <c r="E38" s="1631">
        <v>0</v>
      </c>
      <c r="F38" s="1632">
        <v>5.0000000055661076E-4</v>
      </c>
      <c r="G38" s="1630">
        <v>5.0000000055661076E-4</v>
      </c>
      <c r="H38" s="1631">
        <v>0</v>
      </c>
      <c r="I38" s="1632"/>
      <c r="J38" s="1633"/>
      <c r="K38" s="804">
        <v>0</v>
      </c>
      <c r="L38" s="805">
        <v>0</v>
      </c>
      <c r="M38" s="806">
        <v>0</v>
      </c>
      <c r="N38" s="804">
        <v>0</v>
      </c>
      <c r="O38" s="805">
        <v>0</v>
      </c>
      <c r="P38" s="806">
        <v>0</v>
      </c>
      <c r="Q38" s="804">
        <v>0</v>
      </c>
      <c r="R38" s="805">
        <v>0</v>
      </c>
      <c r="S38" s="806">
        <v>0</v>
      </c>
      <c r="T38" s="804">
        <v>0</v>
      </c>
      <c r="U38" s="805">
        <v>0</v>
      </c>
      <c r="V38" s="806">
        <v>0</v>
      </c>
      <c r="W38" s="807">
        <v>0</v>
      </c>
      <c r="X38" s="805">
        <v>0</v>
      </c>
      <c r="Y38" s="808">
        <v>0</v>
      </c>
    </row>
    <row r="39" spans="1:25" ht="16" thickBot="1" x14ac:dyDescent="0.4">
      <c r="A39" s="2924"/>
      <c r="B39" s="2927"/>
      <c r="C39" s="2931" t="s">
        <v>692</v>
      </c>
      <c r="D39" s="2931"/>
      <c r="E39" s="1634">
        <v>10269.996310673538</v>
      </c>
      <c r="F39" s="1635">
        <v>5.0000000055661076E-4</v>
      </c>
      <c r="G39" s="1636">
        <v>10269.996810673538</v>
      </c>
      <c r="H39" s="1634">
        <v>16423.573498200556</v>
      </c>
      <c r="I39" s="1635">
        <v>0</v>
      </c>
      <c r="J39" s="1636">
        <v>16423.573498200556</v>
      </c>
      <c r="K39" s="785">
        <v>14106.590157394159</v>
      </c>
      <c r="L39" s="786">
        <v>0</v>
      </c>
      <c r="M39" s="787">
        <v>14106.590157394159</v>
      </c>
      <c r="N39" s="785">
        <v>15188.724505120947</v>
      </c>
      <c r="O39" s="786">
        <v>0</v>
      </c>
      <c r="P39" s="787">
        <v>15188.724505120947</v>
      </c>
      <c r="Q39" s="785">
        <v>13804.185072436243</v>
      </c>
      <c r="R39" s="786">
        <v>0</v>
      </c>
      <c r="S39" s="787">
        <v>13804.185072436243</v>
      </c>
      <c r="T39" s="785">
        <v>12262.381222798092</v>
      </c>
      <c r="U39" s="786">
        <v>0</v>
      </c>
      <c r="V39" s="787">
        <v>12262.381222798092</v>
      </c>
      <c r="W39" s="790">
        <v>14645.443923706371</v>
      </c>
      <c r="X39" s="786">
        <v>0</v>
      </c>
      <c r="Y39" s="788">
        <v>14645.443923706371</v>
      </c>
    </row>
    <row r="40" spans="1:25" x14ac:dyDescent="0.35">
      <c r="A40" s="2924"/>
      <c r="B40" s="2969" t="s">
        <v>1015</v>
      </c>
      <c r="C40" s="2929" t="s">
        <v>1016</v>
      </c>
      <c r="D40" s="2929"/>
      <c r="E40" s="1628">
        <v>0</v>
      </c>
      <c r="F40" s="1629">
        <v>0</v>
      </c>
      <c r="G40" s="1630">
        <v>0</v>
      </c>
      <c r="H40" s="1628">
        <v>13.161235447662763</v>
      </c>
      <c r="I40" s="1629">
        <v>0</v>
      </c>
      <c r="J40" s="1630">
        <v>13.161235447662763</v>
      </c>
      <c r="K40" s="799">
        <v>28.361817525350045</v>
      </c>
      <c r="L40" s="800">
        <v>0</v>
      </c>
      <c r="M40" s="801">
        <v>28.361817525350045</v>
      </c>
      <c r="N40" s="799">
        <v>26.963887936224747</v>
      </c>
      <c r="O40" s="800">
        <v>0</v>
      </c>
      <c r="P40" s="801">
        <v>26.963887936224747</v>
      </c>
      <c r="Q40" s="799">
        <v>12.00862355892977</v>
      </c>
      <c r="R40" s="800">
        <v>0</v>
      </c>
      <c r="S40" s="801">
        <v>12.00862355892977</v>
      </c>
      <c r="T40" s="799">
        <v>24.710565761539897</v>
      </c>
      <c r="U40" s="800">
        <v>0</v>
      </c>
      <c r="V40" s="801">
        <v>24.710565761539897</v>
      </c>
      <c r="W40" s="802">
        <v>47.631595147733002</v>
      </c>
      <c r="X40" s="800">
        <v>0</v>
      </c>
      <c r="Y40" s="803">
        <v>47.631595147733002</v>
      </c>
    </row>
    <row r="41" spans="1:25" x14ac:dyDescent="0.35">
      <c r="A41" s="2924"/>
      <c r="B41" s="2969"/>
      <c r="C41" s="2930" t="s">
        <v>1024</v>
      </c>
      <c r="D41" s="2930"/>
      <c r="E41" s="1631">
        <v>0</v>
      </c>
      <c r="F41" s="1632">
        <v>0</v>
      </c>
      <c r="G41" s="1633">
        <v>0</v>
      </c>
      <c r="H41" s="1631">
        <v>0</v>
      </c>
      <c r="I41" s="1632">
        <v>0</v>
      </c>
      <c r="J41" s="1633">
        <v>0</v>
      </c>
      <c r="K41" s="804">
        <v>0</v>
      </c>
      <c r="L41" s="805">
        <v>0</v>
      </c>
      <c r="M41" s="806">
        <v>0</v>
      </c>
      <c r="N41" s="804">
        <v>0</v>
      </c>
      <c r="O41" s="805">
        <v>0</v>
      </c>
      <c r="P41" s="806">
        <v>0</v>
      </c>
      <c r="Q41" s="804">
        <v>0</v>
      </c>
      <c r="R41" s="805">
        <v>0</v>
      </c>
      <c r="S41" s="806">
        <v>0</v>
      </c>
      <c r="T41" s="804">
        <v>0</v>
      </c>
      <c r="U41" s="805">
        <v>0</v>
      </c>
      <c r="V41" s="806">
        <v>0</v>
      </c>
      <c r="W41" s="807">
        <v>0</v>
      </c>
      <c r="X41" s="805">
        <v>0</v>
      </c>
      <c r="Y41" s="808">
        <v>0</v>
      </c>
    </row>
    <row r="42" spans="1:25" ht="16" thickBot="1" x14ac:dyDescent="0.4">
      <c r="A42" s="2924"/>
      <c r="B42" s="2969"/>
      <c r="C42" s="2931" t="s">
        <v>692</v>
      </c>
      <c r="D42" s="2931"/>
      <c r="E42" s="1634">
        <v>0</v>
      </c>
      <c r="F42" s="1635">
        <v>0</v>
      </c>
      <c r="G42" s="1636">
        <v>0</v>
      </c>
      <c r="H42" s="1634">
        <v>13.161235447662763</v>
      </c>
      <c r="I42" s="1635">
        <v>0</v>
      </c>
      <c r="J42" s="1636">
        <v>13.161235447662763</v>
      </c>
      <c r="K42" s="785">
        <v>28.361817525350045</v>
      </c>
      <c r="L42" s="786">
        <v>0</v>
      </c>
      <c r="M42" s="787">
        <v>28.361817525350045</v>
      </c>
      <c r="N42" s="785">
        <v>26.963887936224747</v>
      </c>
      <c r="O42" s="786">
        <v>0</v>
      </c>
      <c r="P42" s="787">
        <v>26.963887936224747</v>
      </c>
      <c r="Q42" s="785">
        <v>12.00862355892977</v>
      </c>
      <c r="R42" s="786">
        <v>0</v>
      </c>
      <c r="S42" s="787">
        <v>12.00862355892977</v>
      </c>
      <c r="T42" s="785">
        <v>24.710565761539897</v>
      </c>
      <c r="U42" s="786">
        <v>0</v>
      </c>
      <c r="V42" s="787">
        <v>24.710565761539897</v>
      </c>
      <c r="W42" s="790">
        <v>47.631595147733002</v>
      </c>
      <c r="X42" s="786">
        <v>0</v>
      </c>
      <c r="Y42" s="788">
        <v>47.631595147733002</v>
      </c>
    </row>
    <row r="43" spans="1:25" ht="16" thickBot="1" x14ac:dyDescent="0.4">
      <c r="A43" s="2925"/>
      <c r="B43" s="2934" t="s">
        <v>1020</v>
      </c>
      <c r="C43" s="2934"/>
      <c r="D43" s="2934"/>
      <c r="E43" s="2935"/>
      <c r="F43" s="2936"/>
      <c r="G43" s="1646">
        <v>551.37</v>
      </c>
      <c r="H43" s="2935"/>
      <c r="I43" s="2936"/>
      <c r="J43" s="1646">
        <v>-9.0259999999999998</v>
      </c>
      <c r="K43" s="2935"/>
      <c r="L43" s="2936"/>
      <c r="M43" s="825">
        <v>-76.740000000000009</v>
      </c>
      <c r="N43" s="2935"/>
      <c r="O43" s="2936"/>
      <c r="P43" s="825">
        <v>61.342000000000006</v>
      </c>
      <c r="Q43" s="2935"/>
      <c r="R43" s="2936"/>
      <c r="S43" s="825">
        <v>21.350999999999999</v>
      </c>
      <c r="T43" s="2935"/>
      <c r="U43" s="2936"/>
      <c r="V43" s="825">
        <v>-102.16700000000002</v>
      </c>
      <c r="W43" s="2968"/>
      <c r="X43" s="2936"/>
      <c r="Y43" s="826">
        <v>-288.45100000000002</v>
      </c>
    </row>
    <row r="44" spans="1:25" ht="16.5" customHeight="1" thickTop="1" x14ac:dyDescent="0.35">
      <c r="A44" s="2923" t="s">
        <v>1025</v>
      </c>
      <c r="B44" s="2988" t="s">
        <v>1026</v>
      </c>
      <c r="C44" s="2928" t="s">
        <v>1010</v>
      </c>
      <c r="D44" s="2994"/>
      <c r="E44" s="793">
        <v>10269.996310673538</v>
      </c>
      <c r="F44" s="794">
        <v>0</v>
      </c>
      <c r="G44" s="1630">
        <v>10269.996310673538</v>
      </c>
      <c r="H44" s="793">
        <v>16423.573498200556</v>
      </c>
      <c r="I44" s="794">
        <v>0</v>
      </c>
      <c r="J44" s="1647">
        <v>16423.573498200556</v>
      </c>
      <c r="K44" s="793">
        <v>14106.590157394159</v>
      </c>
      <c r="L44" s="794">
        <v>0</v>
      </c>
      <c r="M44" s="817">
        <v>14106.590157394159</v>
      </c>
      <c r="N44" s="793">
        <v>15188.724505120947</v>
      </c>
      <c r="O44" s="794">
        <v>0</v>
      </c>
      <c r="P44" s="817">
        <v>15188.724505120947</v>
      </c>
      <c r="Q44" s="793">
        <v>13804.185072436243</v>
      </c>
      <c r="R44" s="794">
        <v>0</v>
      </c>
      <c r="S44" s="817">
        <v>13804.185072436243</v>
      </c>
      <c r="T44" s="793">
        <v>12262.381222798092</v>
      </c>
      <c r="U44" s="794">
        <v>0</v>
      </c>
      <c r="V44" s="817">
        <v>12262.381222798092</v>
      </c>
      <c r="W44" s="815">
        <v>14645.443923706371</v>
      </c>
      <c r="X44" s="816">
        <v>0</v>
      </c>
      <c r="Y44" s="819">
        <v>14645.443923706371</v>
      </c>
    </row>
    <row r="45" spans="1:25" x14ac:dyDescent="0.35">
      <c r="A45" s="2924"/>
      <c r="B45" s="2808"/>
      <c r="C45" s="2929" t="s">
        <v>1011</v>
      </c>
      <c r="D45" s="2990"/>
      <c r="E45" s="795">
        <v>0</v>
      </c>
      <c r="F45" s="796">
        <v>1010.501708274</v>
      </c>
      <c r="G45" s="1630">
        <v>1010.501708274</v>
      </c>
      <c r="H45" s="795">
        <v>0</v>
      </c>
      <c r="I45" s="796">
        <v>984.40256057739259</v>
      </c>
      <c r="J45" s="1648">
        <v>984.40256057739259</v>
      </c>
      <c r="K45" s="795">
        <v>0</v>
      </c>
      <c r="L45" s="796">
        <v>952.86656057739265</v>
      </c>
      <c r="M45" s="801">
        <v>952.86656057739265</v>
      </c>
      <c r="N45" s="795">
        <v>0</v>
      </c>
      <c r="O45" s="796">
        <v>952.86656057739265</v>
      </c>
      <c r="P45" s="801">
        <v>952.86656057739265</v>
      </c>
      <c r="Q45" s="795">
        <v>0</v>
      </c>
      <c r="R45" s="796">
        <v>892.3014031311036</v>
      </c>
      <c r="S45" s="801">
        <v>892.3014031311036</v>
      </c>
      <c r="T45" s="795">
        <v>0</v>
      </c>
      <c r="U45" s="796">
        <v>908.42279117431633</v>
      </c>
      <c r="V45" s="801">
        <v>908.42279117431633</v>
      </c>
      <c r="W45" s="799">
        <v>0</v>
      </c>
      <c r="X45" s="800">
        <v>909.22071203613302</v>
      </c>
      <c r="Y45" s="803">
        <v>909.22071203613302</v>
      </c>
    </row>
    <row r="46" spans="1:25" x14ac:dyDescent="0.35">
      <c r="A46" s="2924"/>
      <c r="B46" s="2808"/>
      <c r="C46" s="2929" t="s">
        <v>1012</v>
      </c>
      <c r="D46" s="2990"/>
      <c r="E46" s="795">
        <v>0</v>
      </c>
      <c r="F46" s="796">
        <v>13648.238194424455</v>
      </c>
      <c r="G46" s="1630">
        <v>13648.238194424455</v>
      </c>
      <c r="H46" s="795">
        <v>0</v>
      </c>
      <c r="I46" s="796">
        <v>10401.070625317294</v>
      </c>
      <c r="J46" s="1648">
        <v>10401.070625317294</v>
      </c>
      <c r="K46" s="795">
        <v>0</v>
      </c>
      <c r="L46" s="796">
        <v>4015.2176888976874</v>
      </c>
      <c r="M46" s="801">
        <v>4015.2176888976874</v>
      </c>
      <c r="N46" s="795">
        <v>0</v>
      </c>
      <c r="O46" s="796">
        <v>3062.6757283607426</v>
      </c>
      <c r="P46" s="801">
        <v>3062.6757283607426</v>
      </c>
      <c r="Q46" s="795">
        <v>0</v>
      </c>
      <c r="R46" s="796">
        <v>2526.6841848228587</v>
      </c>
      <c r="S46" s="801">
        <v>2526.6841848228587</v>
      </c>
      <c r="T46" s="795">
        <v>0</v>
      </c>
      <c r="U46" s="796">
        <v>2821.3142229118848</v>
      </c>
      <c r="V46" s="801">
        <v>2821.3142229118848</v>
      </c>
      <c r="W46" s="799">
        <v>0</v>
      </c>
      <c r="X46" s="800">
        <v>2306.9845085397383</v>
      </c>
      <c r="Y46" s="803">
        <v>2306.9845085397383</v>
      </c>
    </row>
    <row r="47" spans="1:25" x14ac:dyDescent="0.35">
      <c r="A47" s="2924"/>
      <c r="B47" s="2808"/>
      <c r="C47" s="2930" t="s">
        <v>1013</v>
      </c>
      <c r="D47" s="2991"/>
      <c r="E47" s="797">
        <v>0</v>
      </c>
      <c r="F47" s="798">
        <v>6.9179000000005564</v>
      </c>
      <c r="G47" s="1630">
        <v>6.9179000000005564</v>
      </c>
      <c r="H47" s="797">
        <v>0</v>
      </c>
      <c r="I47" s="798">
        <v>7.3769281423804198</v>
      </c>
      <c r="J47" s="1649">
        <v>7.3769281423804198</v>
      </c>
      <c r="K47" s="797">
        <v>0</v>
      </c>
      <c r="L47" s="798">
        <v>8.5614161282895456</v>
      </c>
      <c r="M47" s="806">
        <v>8.5614161282895456</v>
      </c>
      <c r="N47" s="797">
        <v>0</v>
      </c>
      <c r="O47" s="798">
        <v>8.5614161280847458</v>
      </c>
      <c r="P47" s="806">
        <v>8.5614161280847458</v>
      </c>
      <c r="Q47" s="797">
        <v>0</v>
      </c>
      <c r="R47" s="798">
        <v>8.5802718565955747</v>
      </c>
      <c r="S47" s="806">
        <v>8.5802718565955747</v>
      </c>
      <c r="T47" s="797">
        <v>0</v>
      </c>
      <c r="U47" s="798">
        <v>8.5513548387096758</v>
      </c>
      <c r="V47" s="806">
        <v>8.5513548387096758</v>
      </c>
      <c r="W47" s="804">
        <v>0</v>
      </c>
      <c r="X47" s="805">
        <v>8.5513548387096794</v>
      </c>
      <c r="Y47" s="808">
        <v>8.5513548387096794</v>
      </c>
    </row>
    <row r="48" spans="1:25" s="583" customFormat="1" ht="16" thickBot="1" x14ac:dyDescent="0.4">
      <c r="A48" s="2924"/>
      <c r="B48" s="2989"/>
      <c r="C48" s="2931" t="s">
        <v>692</v>
      </c>
      <c r="D48" s="2992"/>
      <c r="E48" s="1634">
        <v>10269.996310673538</v>
      </c>
      <c r="F48" s="1635">
        <v>14665.657802698455</v>
      </c>
      <c r="G48" s="1636">
        <v>24935.654113371995</v>
      </c>
      <c r="H48" s="829">
        <v>16423.573498200556</v>
      </c>
      <c r="I48" s="830">
        <v>11392.850114037068</v>
      </c>
      <c r="J48" s="1650">
        <v>27816.423612237624</v>
      </c>
      <c r="K48" s="829">
        <v>14106.590157394159</v>
      </c>
      <c r="L48" s="830">
        <v>4976.6456656033688</v>
      </c>
      <c r="M48" s="787">
        <v>19083.235822997529</v>
      </c>
      <c r="N48" s="829">
        <v>15188.724505120947</v>
      </c>
      <c r="O48" s="830">
        <v>4024.1037050662198</v>
      </c>
      <c r="P48" s="787">
        <v>19212.828210187166</v>
      </c>
      <c r="Q48" s="829">
        <v>13804.185072436243</v>
      </c>
      <c r="R48" s="830">
        <v>3427.5658598105579</v>
      </c>
      <c r="S48" s="787">
        <v>17231.750932246799</v>
      </c>
      <c r="T48" s="829">
        <v>12262.381222798092</v>
      </c>
      <c r="U48" s="830">
        <v>3738.2883689249111</v>
      </c>
      <c r="V48" s="787">
        <v>16000.669591723003</v>
      </c>
      <c r="W48" s="785">
        <v>14645.443923706371</v>
      </c>
      <c r="X48" s="786">
        <v>3224.7565754145812</v>
      </c>
      <c r="Y48" s="788">
        <v>17870.200499120951</v>
      </c>
    </row>
    <row r="49" spans="1:25" ht="16" thickBot="1" x14ac:dyDescent="0.4">
      <c r="A49" s="2987"/>
      <c r="B49" s="2993" t="s">
        <v>1027</v>
      </c>
      <c r="C49" s="2993"/>
      <c r="D49" s="2993"/>
      <c r="E49" s="2962"/>
      <c r="F49" s="2963"/>
      <c r="G49" s="1651">
        <v>76776.89756722936</v>
      </c>
      <c r="H49" s="2962"/>
      <c r="I49" s="2963"/>
      <c r="J49" s="1651">
        <v>70056.047214892184</v>
      </c>
      <c r="K49" s="2962"/>
      <c r="L49" s="2963"/>
      <c r="M49" s="827">
        <v>66077.884563796921</v>
      </c>
      <c r="N49" s="2962"/>
      <c r="O49" s="2963"/>
      <c r="P49" s="827">
        <v>69867.891403295507</v>
      </c>
      <c r="Q49" s="2962"/>
      <c r="R49" s="2963"/>
      <c r="S49" s="827">
        <v>67079.716847994088</v>
      </c>
      <c r="T49" s="2962"/>
      <c r="U49" s="2963"/>
      <c r="V49" s="827">
        <v>66981.332389080504</v>
      </c>
      <c r="W49" s="2964"/>
      <c r="X49" s="2963"/>
      <c r="Y49" s="828">
        <v>69439.033519554272</v>
      </c>
    </row>
    <row r="50" spans="1:25" ht="16.5" thickTop="1" thickBot="1" x14ac:dyDescent="0.4">
      <c r="A50" s="415"/>
      <c r="B50" s="19"/>
      <c r="C50" s="19"/>
      <c r="D50" s="19"/>
      <c r="E50" s="416"/>
      <c r="F50" s="416"/>
      <c r="G50" s="1652"/>
      <c r="H50" s="416"/>
      <c r="I50" s="416"/>
      <c r="J50" s="1652"/>
      <c r="K50" s="416"/>
      <c r="L50" s="416"/>
      <c r="M50" s="417"/>
      <c r="N50" s="416"/>
      <c r="O50" s="416"/>
      <c r="P50" s="417"/>
      <c r="Q50" s="416"/>
      <c r="R50" s="416"/>
      <c r="S50" s="417"/>
      <c r="T50" s="416"/>
      <c r="U50" s="416"/>
      <c r="V50" s="417"/>
    </row>
    <row r="51" spans="1:25" ht="16" thickTop="1" x14ac:dyDescent="0.35">
      <c r="A51" s="415"/>
      <c r="B51" s="19"/>
      <c r="C51" s="2983" t="s">
        <v>1028</v>
      </c>
      <c r="D51" s="2984"/>
      <c r="E51" s="2965">
        <v>0.58295767716821889</v>
      </c>
      <c r="F51" s="2965"/>
      <c r="G51" s="2965"/>
      <c r="H51" s="2965">
        <v>0.59631743217278466</v>
      </c>
      <c r="I51" s="2965"/>
      <c r="J51" s="2965"/>
      <c r="K51" s="2966">
        <v>0.45434709534368517</v>
      </c>
      <c r="L51" s="2966"/>
      <c r="M51" s="2966"/>
      <c r="N51" s="2965">
        <v>0.45402262157206152</v>
      </c>
      <c r="O51" s="2965"/>
      <c r="P51" s="2965"/>
      <c r="Q51" s="2965">
        <v>0.42722558173045372</v>
      </c>
      <c r="R51" s="2965"/>
      <c r="S51" s="2965"/>
      <c r="T51" s="2965">
        <v>0.46407224434970235</v>
      </c>
      <c r="U51" s="2965"/>
      <c r="V51" s="2965"/>
      <c r="W51" s="2965">
        <v>0.4406062842090348</v>
      </c>
      <c r="X51" s="2965"/>
      <c r="Y51" s="2967"/>
    </row>
    <row r="52" spans="1:25" ht="16" thickBot="1" x14ac:dyDescent="0.4">
      <c r="A52" s="415"/>
      <c r="B52" s="19"/>
      <c r="C52" s="2995" t="s">
        <v>1029</v>
      </c>
      <c r="D52" s="2996"/>
      <c r="E52" s="2999">
        <v>0.8301139842321219</v>
      </c>
      <c r="F52" s="2999"/>
      <c r="G52" s="2999"/>
      <c r="H52" s="2999">
        <v>0.84648814585761201</v>
      </c>
      <c r="I52" s="2999"/>
      <c r="J52" s="2999"/>
      <c r="K52" s="2997">
        <v>0.84232403382103538</v>
      </c>
      <c r="L52" s="2997"/>
      <c r="M52" s="2997"/>
      <c r="N52" s="2997">
        <v>0.84267249018170221</v>
      </c>
      <c r="O52" s="2997"/>
      <c r="P52" s="2997"/>
      <c r="Q52" s="2997">
        <v>0.85822125267854965</v>
      </c>
      <c r="R52" s="2997"/>
      <c r="S52" s="2997"/>
      <c r="T52" s="2997">
        <v>0.87924225530010691</v>
      </c>
      <c r="U52" s="2997"/>
      <c r="V52" s="2997"/>
      <c r="W52" s="2997">
        <v>0.87648033361821509</v>
      </c>
      <c r="X52" s="2997"/>
      <c r="Y52" s="2998"/>
    </row>
    <row r="53" spans="1:25" ht="16" thickTop="1" x14ac:dyDescent="0.35">
      <c r="A53" s="415"/>
      <c r="B53" s="19"/>
      <c r="C53" s="19"/>
      <c r="D53" s="19"/>
      <c r="E53" s="416"/>
      <c r="F53" s="416"/>
      <c r="G53" s="417"/>
      <c r="H53" s="416"/>
      <c r="I53" s="416"/>
      <c r="J53" s="417"/>
      <c r="K53" s="416"/>
      <c r="L53" s="416"/>
      <c r="M53" s="417"/>
      <c r="N53" s="416"/>
      <c r="O53" s="416"/>
      <c r="P53" s="417"/>
      <c r="Q53" s="416"/>
      <c r="R53" s="416"/>
      <c r="S53" s="417"/>
      <c r="T53" s="416"/>
      <c r="U53" s="416"/>
      <c r="V53" s="417"/>
    </row>
    <row r="54" spans="1:25" ht="16" thickBot="1" x14ac:dyDescent="0.4">
      <c r="A54" s="415"/>
      <c r="B54" s="19"/>
      <c r="C54" s="19"/>
      <c r="D54" s="19"/>
      <c r="E54" s="416"/>
      <c r="F54" s="416"/>
      <c r="G54" s="417"/>
      <c r="H54" s="416"/>
      <c r="I54" s="416"/>
      <c r="J54" s="417"/>
      <c r="K54" s="416"/>
      <c r="L54" s="416"/>
      <c r="M54" s="417"/>
      <c r="N54" s="416"/>
      <c r="O54" s="416"/>
      <c r="P54" s="417"/>
      <c r="Q54" s="416"/>
      <c r="R54" s="416"/>
      <c r="S54" s="417"/>
      <c r="T54" s="416"/>
      <c r="U54" s="416"/>
      <c r="V54" s="417"/>
    </row>
    <row r="55" spans="1:25" ht="30" customHeight="1" thickTop="1" x14ac:dyDescent="0.35">
      <c r="A55" s="2918" t="s">
        <v>1030</v>
      </c>
      <c r="B55" s="2919"/>
      <c r="C55" s="2919"/>
      <c r="D55" s="2919"/>
      <c r="E55" s="2920">
        <v>2024</v>
      </c>
      <c r="F55" s="2921"/>
      <c r="G55" s="2955"/>
      <c r="H55" s="2920">
        <v>2023</v>
      </c>
      <c r="I55" s="2921"/>
      <c r="J55" s="2955"/>
      <c r="K55" s="2920">
        <v>2022</v>
      </c>
      <c r="L55" s="2921"/>
      <c r="M55" s="2922"/>
      <c r="N55" s="2920">
        <v>2021</v>
      </c>
      <c r="O55" s="2921"/>
      <c r="P55" s="2922"/>
      <c r="Q55" s="2920">
        <v>2020</v>
      </c>
      <c r="R55" s="2921"/>
      <c r="S55" s="2922"/>
      <c r="T55" s="2920">
        <v>2019</v>
      </c>
      <c r="U55" s="2921"/>
      <c r="V55" s="2922"/>
      <c r="W55" s="2942">
        <v>2018</v>
      </c>
      <c r="X55" s="2921"/>
      <c r="Y55" s="2943"/>
    </row>
    <row r="56" spans="1:25" ht="25" customHeight="1" x14ac:dyDescent="0.35">
      <c r="A56" s="2948" t="s">
        <v>1001</v>
      </c>
      <c r="B56" s="2949" t="s">
        <v>1002</v>
      </c>
      <c r="C56" s="2949" t="s">
        <v>1003</v>
      </c>
      <c r="D56" s="2949"/>
      <c r="E56" s="2950" t="s">
        <v>1004</v>
      </c>
      <c r="F56" s="2951"/>
      <c r="G56" s="2956"/>
      <c r="H56" s="2950" t="s">
        <v>1004</v>
      </c>
      <c r="I56" s="2951"/>
      <c r="J56" s="2956"/>
      <c r="K56" s="2950" t="s">
        <v>1004</v>
      </c>
      <c r="L56" s="2951"/>
      <c r="M56" s="2952"/>
      <c r="N56" s="2950" t="s">
        <v>1004</v>
      </c>
      <c r="O56" s="2951"/>
      <c r="P56" s="2952"/>
      <c r="Q56" s="2950" t="s">
        <v>1004</v>
      </c>
      <c r="R56" s="2951"/>
      <c r="S56" s="2952"/>
      <c r="T56" s="2950" t="s">
        <v>1004</v>
      </c>
      <c r="U56" s="2951"/>
      <c r="V56" s="2952"/>
      <c r="W56" s="2953" t="s">
        <v>1004</v>
      </c>
      <c r="X56" s="2951"/>
      <c r="Y56" s="2954"/>
    </row>
    <row r="57" spans="1:25" ht="25" customHeight="1" x14ac:dyDescent="0.35">
      <c r="A57" s="2948"/>
      <c r="B57" s="2949"/>
      <c r="C57" s="2949"/>
      <c r="D57" s="2949"/>
      <c r="E57" s="782" t="s">
        <v>1005</v>
      </c>
      <c r="F57" s="783" t="s">
        <v>1006</v>
      </c>
      <c r="G57" s="791" t="s">
        <v>1007</v>
      </c>
      <c r="H57" s="782" t="s">
        <v>1005</v>
      </c>
      <c r="I57" s="783" t="s">
        <v>1006</v>
      </c>
      <c r="J57" s="791" t="s">
        <v>1007</v>
      </c>
      <c r="K57" s="782" t="s">
        <v>1005</v>
      </c>
      <c r="L57" s="783" t="s">
        <v>1006</v>
      </c>
      <c r="M57" s="784" t="s">
        <v>1007</v>
      </c>
      <c r="N57" s="782" t="s">
        <v>1005</v>
      </c>
      <c r="O57" s="783" t="s">
        <v>1006</v>
      </c>
      <c r="P57" s="784" t="s">
        <v>1007</v>
      </c>
      <c r="Q57" s="782" t="s">
        <v>1005</v>
      </c>
      <c r="R57" s="783" t="s">
        <v>1006</v>
      </c>
      <c r="S57" s="784" t="s">
        <v>1007</v>
      </c>
      <c r="T57" s="782" t="s">
        <v>1005</v>
      </c>
      <c r="U57" s="783" t="s">
        <v>1006</v>
      </c>
      <c r="V57" s="784" t="s">
        <v>1007</v>
      </c>
      <c r="W57" s="789" t="s">
        <v>1005</v>
      </c>
      <c r="X57" s="783" t="s">
        <v>1006</v>
      </c>
      <c r="Y57" s="792" t="s">
        <v>1007</v>
      </c>
    </row>
    <row r="58" spans="1:25" ht="15.75" customHeight="1" thickBot="1" x14ac:dyDescent="0.4">
      <c r="A58" s="2937" t="s">
        <v>1031</v>
      </c>
      <c r="B58" s="2932" t="s">
        <v>1009</v>
      </c>
      <c r="C58" s="2929" t="s">
        <v>1010</v>
      </c>
      <c r="D58" s="2929"/>
      <c r="E58" s="1628">
        <v>21329.893427570176</v>
      </c>
      <c r="F58" s="1629">
        <v>2010.4220302978249</v>
      </c>
      <c r="G58" s="1630">
        <v>23340.315457868001</v>
      </c>
      <c r="H58" s="1628">
        <v>13794.658061485197</v>
      </c>
      <c r="I58" s="1629">
        <v>1393.2466724454221</v>
      </c>
      <c r="J58" s="1630">
        <v>15187.90473393062</v>
      </c>
      <c r="K58" s="1628">
        <v>16160.105001565113</v>
      </c>
      <c r="L58" s="1629">
        <v>3933.1108077000808</v>
      </c>
      <c r="M58" s="1648">
        <v>20093.215809265195</v>
      </c>
      <c r="N58" s="1628">
        <v>14133.28577625893</v>
      </c>
      <c r="O58" s="1629">
        <v>1657.2005658144242</v>
      </c>
      <c r="P58" s="1648">
        <v>15790.486342073355</v>
      </c>
      <c r="Q58" s="1628">
        <v>17802.772283905364</v>
      </c>
      <c r="R58" s="1629">
        <v>1678.1705042580691</v>
      </c>
      <c r="S58" s="1648">
        <v>19480.942788163433</v>
      </c>
      <c r="T58" s="1628">
        <v>12320.023009068862</v>
      </c>
      <c r="U58" s="1629">
        <v>1577.9423691505463</v>
      </c>
      <c r="V58" s="1648">
        <v>13897.965378219407</v>
      </c>
      <c r="W58" s="1759">
        <v>14237.275522985985</v>
      </c>
      <c r="X58" s="1629">
        <v>2296.9756819918002</v>
      </c>
      <c r="Y58" s="1760">
        <v>16534.251204977787</v>
      </c>
    </row>
    <row r="59" spans="1:25" ht="16" thickBot="1" x14ac:dyDescent="0.4">
      <c r="A59" s="2938"/>
      <c r="B59" s="2927"/>
      <c r="C59" s="2929" t="s">
        <v>1011</v>
      </c>
      <c r="D59" s="2929"/>
      <c r="E59" s="1628">
        <v>3880.4861506286793</v>
      </c>
      <c r="F59" s="1629">
        <v>15581.584323409932</v>
      </c>
      <c r="G59" s="1630">
        <v>19462.07047403861</v>
      </c>
      <c r="H59" s="1628">
        <v>3854.8344010930596</v>
      </c>
      <c r="I59" s="1629">
        <v>14015.67992544461</v>
      </c>
      <c r="J59" s="1630">
        <v>17870.514326537668</v>
      </c>
      <c r="K59" s="1628">
        <v>5544.8282863804361</v>
      </c>
      <c r="L59" s="1629">
        <v>14058.39275175498</v>
      </c>
      <c r="M59" s="1648">
        <v>19603.221038135416</v>
      </c>
      <c r="N59" s="1628">
        <v>6271.3550729294393</v>
      </c>
      <c r="O59" s="1629">
        <v>15607.351696431328</v>
      </c>
      <c r="P59" s="1648">
        <v>21878.706769360768</v>
      </c>
      <c r="Q59" s="1628">
        <v>4951.4022398930047</v>
      </c>
      <c r="R59" s="1629">
        <v>14486.689245355261</v>
      </c>
      <c r="S59" s="1648">
        <v>19438.091485248267</v>
      </c>
      <c r="T59" s="1628">
        <v>4804.1244160030019</v>
      </c>
      <c r="U59" s="1726">
        <v>13474.549510971059</v>
      </c>
      <c r="V59" s="1761">
        <v>18278.673926974065</v>
      </c>
      <c r="W59" s="1759">
        <v>4469.8275297196897</v>
      </c>
      <c r="X59" s="1629">
        <v>14879.780126741571</v>
      </c>
      <c r="Y59" s="1760">
        <v>19349.607656461259</v>
      </c>
    </row>
    <row r="60" spans="1:25" ht="16" thickBot="1" x14ac:dyDescent="0.4">
      <c r="A60" s="2938"/>
      <c r="B60" s="2927"/>
      <c r="C60" s="2929" t="s">
        <v>1012</v>
      </c>
      <c r="D60" s="2929"/>
      <c r="E60" s="1628">
        <v>0</v>
      </c>
      <c r="F60" s="1629">
        <v>59840.478208789071</v>
      </c>
      <c r="G60" s="1630">
        <v>59840.478208789071</v>
      </c>
      <c r="H60" s="1628">
        <v>0</v>
      </c>
      <c r="I60" s="1629">
        <v>48844.592578783515</v>
      </c>
      <c r="J60" s="1630">
        <v>48844.592578783515</v>
      </c>
      <c r="K60" s="1628">
        <v>0</v>
      </c>
      <c r="L60" s="1629">
        <v>33061.036563203117</v>
      </c>
      <c r="M60" s="1648">
        <v>33061.036563203117</v>
      </c>
      <c r="N60" s="1628">
        <v>0</v>
      </c>
      <c r="O60" s="1629">
        <v>31331.981070000009</v>
      </c>
      <c r="P60" s="1648">
        <v>31331.981070000009</v>
      </c>
      <c r="Q60" s="1628">
        <v>0</v>
      </c>
      <c r="R60" s="1629">
        <v>29035.641674999999</v>
      </c>
      <c r="S60" s="1648">
        <v>29035.641674999999</v>
      </c>
      <c r="T60" s="1628">
        <v>0</v>
      </c>
      <c r="U60" s="1629">
        <v>28225.247990000003</v>
      </c>
      <c r="V60" s="1648">
        <v>28225.247990000003</v>
      </c>
      <c r="W60" s="1759">
        <v>0</v>
      </c>
      <c r="X60" s="1629">
        <v>28948.798601000002</v>
      </c>
      <c r="Y60" s="1760">
        <v>28948.798601000002</v>
      </c>
    </row>
    <row r="61" spans="1:25" ht="16" thickBot="1" x14ac:dyDescent="0.4">
      <c r="A61" s="2938"/>
      <c r="B61" s="2927"/>
      <c r="C61" s="2930" t="s">
        <v>1013</v>
      </c>
      <c r="D61" s="2930"/>
      <c r="E61" s="1631">
        <v>6.9173999999999998</v>
      </c>
      <c r="F61" s="1632">
        <v>0</v>
      </c>
      <c r="G61" s="1633">
        <v>6.9173999999999998</v>
      </c>
      <c r="H61" s="1631">
        <v>7.3769281423804198</v>
      </c>
      <c r="I61" s="1632">
        <v>0</v>
      </c>
      <c r="J61" s="1633">
        <v>7.3769681423757714</v>
      </c>
      <c r="K61" s="1631">
        <v>8.5614161282895456</v>
      </c>
      <c r="L61" s="1632">
        <v>0</v>
      </c>
      <c r="M61" s="1649">
        <v>9</v>
      </c>
      <c r="N61" s="1631">
        <v>8.5614161280847458</v>
      </c>
      <c r="O61" s="1632">
        <v>0</v>
      </c>
      <c r="P61" s="1649">
        <v>8.5614161280847458</v>
      </c>
      <c r="Q61" s="1631">
        <v>8.5802718565955747</v>
      </c>
      <c r="R61" s="1632">
        <v>0</v>
      </c>
      <c r="S61" s="1649">
        <v>8.5802718565955747</v>
      </c>
      <c r="T61" s="1631">
        <v>418.91835483870972</v>
      </c>
      <c r="U61" s="1762">
        <v>4.5000000045547495E-4</v>
      </c>
      <c r="V61" s="1763">
        <v>418.91880483871017</v>
      </c>
      <c r="W61" s="1764">
        <v>869.53435483870965</v>
      </c>
      <c r="X61" s="1632">
        <v>0</v>
      </c>
      <c r="Y61" s="1765">
        <v>869.53435483870965</v>
      </c>
    </row>
    <row r="62" spans="1:25" ht="16" thickBot="1" x14ac:dyDescent="0.4">
      <c r="A62" s="2938"/>
      <c r="B62" s="2927"/>
      <c r="C62" s="2931" t="s">
        <v>692</v>
      </c>
      <c r="D62" s="2931"/>
      <c r="E62" s="1634">
        <v>25217.296978198854</v>
      </c>
      <c r="F62" s="1635">
        <v>77432.484562496829</v>
      </c>
      <c r="G62" s="1636">
        <v>102649.78154069568</v>
      </c>
      <c r="H62" s="1634">
        <v>17656.86939072064</v>
      </c>
      <c r="I62" s="1635">
        <v>64253.519176673544</v>
      </c>
      <c r="J62" s="1636">
        <v>81910.388567394184</v>
      </c>
      <c r="K62" s="1634">
        <v>21713.494704073837</v>
      </c>
      <c r="L62" s="1635">
        <v>51052.540122658174</v>
      </c>
      <c r="M62" s="1650">
        <v>72766.034826731993</v>
      </c>
      <c r="N62" s="1634">
        <v>20413.202265316457</v>
      </c>
      <c r="O62" s="1635">
        <v>48596.533332245759</v>
      </c>
      <c r="P62" s="1650">
        <v>69009.735597562205</v>
      </c>
      <c r="Q62" s="1634">
        <v>22762.754795654968</v>
      </c>
      <c r="R62" s="1635">
        <v>45200.501424613329</v>
      </c>
      <c r="S62" s="1650">
        <v>67963.256220268289</v>
      </c>
      <c r="T62" s="1634">
        <v>17543.065779910572</v>
      </c>
      <c r="U62" s="1766">
        <v>43277.740320121615</v>
      </c>
      <c r="V62" s="1767">
        <v>60820.806100032183</v>
      </c>
      <c r="W62" s="1768">
        <v>19576.637407544385</v>
      </c>
      <c r="X62" s="1635">
        <v>46125.554409733377</v>
      </c>
      <c r="Y62" s="1769">
        <v>65702.191817277751</v>
      </c>
    </row>
    <row r="63" spans="1:25" ht="16" thickBot="1" x14ac:dyDescent="0.4">
      <c r="A63" s="2938"/>
      <c r="B63" s="2932" t="s">
        <v>1014</v>
      </c>
      <c r="C63" s="2929" t="s">
        <v>1010</v>
      </c>
      <c r="D63" s="2929"/>
      <c r="E63" s="1628">
        <v>0</v>
      </c>
      <c r="F63" s="1629">
        <v>0</v>
      </c>
      <c r="G63" s="1630">
        <v>0</v>
      </c>
      <c r="H63" s="1628">
        <v>0</v>
      </c>
      <c r="I63" s="1629">
        <v>0</v>
      </c>
      <c r="J63" s="1630">
        <v>0</v>
      </c>
      <c r="K63" s="1628">
        <v>0</v>
      </c>
      <c r="L63" s="1629">
        <v>0</v>
      </c>
      <c r="M63" s="1648">
        <v>0</v>
      </c>
      <c r="N63" s="1628">
        <v>0</v>
      </c>
      <c r="O63" s="1629">
        <v>0</v>
      </c>
      <c r="P63" s="1648">
        <v>0</v>
      </c>
      <c r="Q63" s="1628">
        <v>0</v>
      </c>
      <c r="R63" s="1629">
        <v>0</v>
      </c>
      <c r="S63" s="1648">
        <v>0</v>
      </c>
      <c r="T63" s="1628">
        <v>0</v>
      </c>
      <c r="U63" s="1629">
        <v>0</v>
      </c>
      <c r="V63" s="1648">
        <v>0</v>
      </c>
      <c r="W63" s="1759">
        <v>0</v>
      </c>
      <c r="X63" s="1629">
        <v>0</v>
      </c>
      <c r="Y63" s="1760">
        <v>0</v>
      </c>
    </row>
    <row r="64" spans="1:25" ht="16" thickBot="1" x14ac:dyDescent="0.4">
      <c r="A64" s="2938"/>
      <c r="B64" s="2927"/>
      <c r="C64" s="2929" t="s">
        <v>1011</v>
      </c>
      <c r="D64" s="2929"/>
      <c r="E64" s="1628">
        <v>0</v>
      </c>
      <c r="F64" s="1629">
        <v>1010.501708274</v>
      </c>
      <c r="G64" s="1630">
        <v>1010.501708274</v>
      </c>
      <c r="H64" s="1628">
        <v>0</v>
      </c>
      <c r="I64" s="1629">
        <v>984.40256057739259</v>
      </c>
      <c r="J64" s="1630">
        <v>984.40256057739259</v>
      </c>
      <c r="K64" s="1628">
        <v>0</v>
      </c>
      <c r="L64" s="1629">
        <v>952.86656057739265</v>
      </c>
      <c r="M64" s="1648">
        <v>952.86656057739265</v>
      </c>
      <c r="N64" s="1628">
        <v>0</v>
      </c>
      <c r="O64" s="1629">
        <v>952.86656057739265</v>
      </c>
      <c r="P64" s="1648">
        <v>952.86656057739265</v>
      </c>
      <c r="Q64" s="1628">
        <v>0</v>
      </c>
      <c r="R64" s="1629">
        <v>892.3014031311036</v>
      </c>
      <c r="S64" s="1648">
        <v>892.3014031311036</v>
      </c>
      <c r="T64" s="1628">
        <v>0</v>
      </c>
      <c r="U64" s="1629">
        <v>908.42279117431633</v>
      </c>
      <c r="V64" s="1648">
        <v>908.42279117431633</v>
      </c>
      <c r="W64" s="1759">
        <v>0</v>
      </c>
      <c r="X64" s="1629">
        <v>909.22071203613302</v>
      </c>
      <c r="Y64" s="1760">
        <v>909.22071203613302</v>
      </c>
    </row>
    <row r="65" spans="1:25" ht="16" thickBot="1" x14ac:dyDescent="0.4">
      <c r="A65" s="2938"/>
      <c r="B65" s="2927"/>
      <c r="C65" s="2929" t="s">
        <v>1012</v>
      </c>
      <c r="D65" s="2929"/>
      <c r="E65" s="1628">
        <v>0</v>
      </c>
      <c r="F65" s="1629">
        <v>13648.238194424455</v>
      </c>
      <c r="G65" s="1630">
        <v>13648.238194424455</v>
      </c>
      <c r="H65" s="1628">
        <v>0</v>
      </c>
      <c r="I65" s="1629">
        <v>10401.070625317294</v>
      </c>
      <c r="J65" s="1630">
        <v>10401.070625317294</v>
      </c>
      <c r="K65" s="1628">
        <v>0</v>
      </c>
      <c r="L65" s="1629">
        <v>4015.2176888976874</v>
      </c>
      <c r="M65" s="1648">
        <v>4015.2176888976874</v>
      </c>
      <c r="N65" s="1628">
        <v>0</v>
      </c>
      <c r="O65" s="1629">
        <v>3062.6757283607426</v>
      </c>
      <c r="P65" s="1648">
        <v>3062.6757283607426</v>
      </c>
      <c r="Q65" s="1628">
        <v>0</v>
      </c>
      <c r="R65" s="1629">
        <v>2526.6841848228587</v>
      </c>
      <c r="S65" s="1648">
        <v>2526.6841848228587</v>
      </c>
      <c r="T65" s="1628">
        <v>0</v>
      </c>
      <c r="U65" s="1629">
        <v>2821.3142229118848</v>
      </c>
      <c r="V65" s="1648">
        <v>2821.3142229118848</v>
      </c>
      <c r="W65" s="1759">
        <v>0</v>
      </c>
      <c r="X65" s="1629">
        <v>2306.9845085397383</v>
      </c>
      <c r="Y65" s="1760">
        <v>2306.9845085397383</v>
      </c>
    </row>
    <row r="66" spans="1:25" ht="16" thickBot="1" x14ac:dyDescent="0.4">
      <c r="A66" s="2938"/>
      <c r="B66" s="2927"/>
      <c r="C66" s="2930" t="s">
        <v>1013</v>
      </c>
      <c r="D66" s="2930"/>
      <c r="E66" s="1631">
        <v>0</v>
      </c>
      <c r="F66" s="1632">
        <v>6.9173999999999998</v>
      </c>
      <c r="G66" s="1633">
        <v>6.9173999999999998</v>
      </c>
      <c r="H66" s="1631">
        <v>0</v>
      </c>
      <c r="I66" s="1632">
        <v>7.3769281423804198</v>
      </c>
      <c r="J66" s="1633">
        <v>7.3769281423804198</v>
      </c>
      <c r="K66" s="1631">
        <v>0</v>
      </c>
      <c r="L66" s="1632">
        <v>8.5614161282895456</v>
      </c>
      <c r="M66" s="1649">
        <v>8.5614161282895456</v>
      </c>
      <c r="N66" s="1631">
        <v>0</v>
      </c>
      <c r="O66" s="1632">
        <v>8.5614161280847458</v>
      </c>
      <c r="P66" s="1649">
        <v>8.5614161280847458</v>
      </c>
      <c r="Q66" s="1631">
        <v>0</v>
      </c>
      <c r="R66" s="1632">
        <v>8.5802718565955747</v>
      </c>
      <c r="S66" s="1649">
        <v>8.5802718565955747</v>
      </c>
      <c r="T66" s="1631">
        <v>0</v>
      </c>
      <c r="U66" s="1632">
        <v>8.5513548387096758</v>
      </c>
      <c r="V66" s="1649">
        <v>8.5513548387096758</v>
      </c>
      <c r="W66" s="1764">
        <v>0</v>
      </c>
      <c r="X66" s="1632">
        <v>8.5513548387096794</v>
      </c>
      <c r="Y66" s="1765">
        <v>8.5513548387096794</v>
      </c>
    </row>
    <row r="67" spans="1:25" ht="16" thickBot="1" x14ac:dyDescent="0.4">
      <c r="A67" s="2938"/>
      <c r="B67" s="2927"/>
      <c r="C67" s="2931" t="s">
        <v>692</v>
      </c>
      <c r="D67" s="2931"/>
      <c r="E67" s="1634">
        <v>0</v>
      </c>
      <c r="F67" s="1635">
        <v>14665.657302698455</v>
      </c>
      <c r="G67" s="1636">
        <v>14665.657302698455</v>
      </c>
      <c r="H67" s="1634">
        <v>0</v>
      </c>
      <c r="I67" s="1635">
        <v>11392.850114037068</v>
      </c>
      <c r="J67" s="1636">
        <v>11392.850114037068</v>
      </c>
      <c r="K67" s="1634">
        <v>0</v>
      </c>
      <c r="L67" s="1635">
        <v>4976.6456656033688</v>
      </c>
      <c r="M67" s="1650">
        <v>4976.6456656033688</v>
      </c>
      <c r="N67" s="1634">
        <v>0</v>
      </c>
      <c r="O67" s="1635">
        <v>4024.1037050662198</v>
      </c>
      <c r="P67" s="1650">
        <v>4024.1037050662198</v>
      </c>
      <c r="Q67" s="1634">
        <v>0</v>
      </c>
      <c r="R67" s="1635">
        <v>3427.5658598105579</v>
      </c>
      <c r="S67" s="1650">
        <v>3427.5658598105579</v>
      </c>
      <c r="T67" s="1634">
        <v>0</v>
      </c>
      <c r="U67" s="1635">
        <v>3738.2883689249111</v>
      </c>
      <c r="V67" s="1650">
        <v>3738.2883689249111</v>
      </c>
      <c r="W67" s="1768">
        <v>0</v>
      </c>
      <c r="X67" s="1635">
        <v>3224.7565754145812</v>
      </c>
      <c r="Y67" s="1769">
        <v>3224.7565754145812</v>
      </c>
    </row>
    <row r="68" spans="1:25" ht="16" thickBot="1" x14ac:dyDescent="0.4">
      <c r="A68" s="2938"/>
      <c r="B68" s="2932" t="s">
        <v>1015</v>
      </c>
      <c r="C68" s="2929" t="s">
        <v>1016</v>
      </c>
      <c r="D68" s="2929"/>
      <c r="E68" s="1628">
        <v>0</v>
      </c>
      <c r="F68" s="1629">
        <v>28757.982477997521</v>
      </c>
      <c r="G68" s="1630">
        <v>28757.982477997521</v>
      </c>
      <c r="H68" s="1628">
        <v>0</v>
      </c>
      <c r="I68" s="1629">
        <v>26604.581572465955</v>
      </c>
      <c r="J68" s="1630">
        <v>26604.581572465955</v>
      </c>
      <c r="K68" s="1628">
        <v>0</v>
      </c>
      <c r="L68" s="1726">
        <v>24960.000220121772</v>
      </c>
      <c r="M68" s="1761">
        <v>25154.297020121772</v>
      </c>
      <c r="N68" s="1770">
        <v>16531.820261546432</v>
      </c>
      <c r="O68" s="1726">
        <v>2449.9076892158423</v>
      </c>
      <c r="P68" s="1761">
        <v>18981.727950762277</v>
      </c>
      <c r="Q68" s="1770">
        <v>18780.323490446215</v>
      </c>
      <c r="R68" s="1726">
        <v>3099.3633994995835</v>
      </c>
      <c r="S68" s="1761">
        <v>21879.686889945795</v>
      </c>
      <c r="T68" s="1770">
        <v>24243.635899199497</v>
      </c>
      <c r="U68" s="1726">
        <v>3367.846839430078</v>
      </c>
      <c r="V68" s="1761">
        <v>27611.482738629573</v>
      </c>
      <c r="W68" s="1771">
        <v>21630.310940093488</v>
      </c>
      <c r="X68" s="1726">
        <v>3280.570588147636</v>
      </c>
      <c r="Y68" s="1772">
        <v>24910.881528241123</v>
      </c>
    </row>
    <row r="69" spans="1:25" ht="16" thickBot="1" x14ac:dyDescent="0.4">
      <c r="A69" s="2938"/>
      <c r="B69" s="2927"/>
      <c r="C69" s="2929" t="s">
        <v>1017</v>
      </c>
      <c r="D69" s="2929"/>
      <c r="E69" s="1628">
        <v>0</v>
      </c>
      <c r="F69" s="1629">
        <v>38351.601575420696</v>
      </c>
      <c r="G69" s="1630">
        <v>38351.601575420696</v>
      </c>
      <c r="H69" s="1628">
        <v>0</v>
      </c>
      <c r="I69" s="1629">
        <v>34183.366371097931</v>
      </c>
      <c r="J69" s="1630">
        <v>34183.366371097931</v>
      </c>
      <c r="K69" s="1628">
        <v>0</v>
      </c>
      <c r="L69" s="1726">
        <v>32530.970623453461</v>
      </c>
      <c r="M69" s="1761">
        <v>32530.970623453461</v>
      </c>
      <c r="N69" s="1628">
        <v>0</v>
      </c>
      <c r="O69" s="1629">
        <v>43708.574917041231</v>
      </c>
      <c r="P69" s="1648">
        <v>43708.574917041231</v>
      </c>
      <c r="Q69" s="1628">
        <v>0</v>
      </c>
      <c r="R69" s="1629">
        <v>38066.187730326987</v>
      </c>
      <c r="S69" s="1648">
        <v>38066.187730326987</v>
      </c>
      <c r="T69" s="1628">
        <v>0</v>
      </c>
      <c r="U69" s="1726">
        <v>31382.076272230341</v>
      </c>
      <c r="V69" s="1761">
        <v>31382.076272230341</v>
      </c>
      <c r="W69" s="1759">
        <v>0</v>
      </c>
      <c r="X69" s="1629">
        <v>35775.007621867539</v>
      </c>
      <c r="Y69" s="1760">
        <v>35775.007621867539</v>
      </c>
    </row>
    <row r="70" spans="1:25" ht="16" thickBot="1" x14ac:dyDescent="0.4">
      <c r="A70" s="2938"/>
      <c r="B70" s="2927"/>
      <c r="C70" s="2929" t="s">
        <v>1018</v>
      </c>
      <c r="D70" s="2929"/>
      <c r="E70" s="1628">
        <v>0</v>
      </c>
      <c r="F70" s="1629">
        <v>8596.6102213816266</v>
      </c>
      <c r="G70" s="1630">
        <v>8596.6102213816266</v>
      </c>
      <c r="H70" s="1628">
        <v>0</v>
      </c>
      <c r="I70" s="1629">
        <v>8835.6291059380765</v>
      </c>
      <c r="J70" s="1630">
        <v>8835.6291059380765</v>
      </c>
      <c r="K70" s="1628">
        <v>0</v>
      </c>
      <c r="L70" s="1726">
        <v>7967.8763931238009</v>
      </c>
      <c r="M70" s="1761">
        <v>7967.8763931238009</v>
      </c>
      <c r="N70" s="1770">
        <v>984.46198333146253</v>
      </c>
      <c r="O70" s="1726">
        <v>5403.730171407431</v>
      </c>
      <c r="P70" s="1761">
        <v>6388.1921547388938</v>
      </c>
      <c r="Q70" s="1770">
        <v>11.824999999999989</v>
      </c>
      <c r="R70" s="1726">
        <v>6289.9939258014647</v>
      </c>
      <c r="S70" s="1761">
        <v>6301.8189258014654</v>
      </c>
      <c r="T70" s="1770">
        <v>73.716999999999985</v>
      </c>
      <c r="U70" s="1726">
        <v>6469.0250181675356</v>
      </c>
      <c r="V70" s="1761">
        <v>6542.7420181675352</v>
      </c>
      <c r="W70" s="1771">
        <v>441.94953999999996</v>
      </c>
      <c r="X70" s="1726">
        <v>6199.5901990003185</v>
      </c>
      <c r="Y70" s="1772">
        <v>6641.5397390003181</v>
      </c>
    </row>
    <row r="71" spans="1:25" ht="16" thickBot="1" x14ac:dyDescent="0.4">
      <c r="A71" s="2938"/>
      <c r="B71" s="2927"/>
      <c r="C71" s="2930" t="s">
        <v>1019</v>
      </c>
      <c r="D71" s="2930"/>
      <c r="E71" s="1631">
        <v>0</v>
      </c>
      <c r="F71" s="1632">
        <v>519.33329242951777</v>
      </c>
      <c r="G71" s="1633">
        <v>519.33329242951777</v>
      </c>
      <c r="H71" s="1631">
        <v>0</v>
      </c>
      <c r="I71" s="1632">
        <v>419.30892994256379</v>
      </c>
      <c r="J71" s="1633">
        <v>419.30892994256379</v>
      </c>
      <c r="K71" s="1631">
        <v>0</v>
      </c>
      <c r="L71" s="1762">
        <v>396.3787095725329</v>
      </c>
      <c r="M71" s="1763">
        <v>396.3787095725329</v>
      </c>
      <c r="N71" s="1631">
        <v>0</v>
      </c>
      <c r="O71" s="1632">
        <v>762.43249281688259</v>
      </c>
      <c r="P71" s="1649">
        <v>762.43249281688259</v>
      </c>
      <c r="Q71" s="1631">
        <v>0</v>
      </c>
      <c r="R71" s="1632">
        <v>820.01467836090978</v>
      </c>
      <c r="S71" s="1649">
        <v>820.01467836090978</v>
      </c>
      <c r="T71" s="1631">
        <v>0</v>
      </c>
      <c r="U71" s="1632">
        <v>1420.3207942915101</v>
      </c>
      <c r="V71" s="1649">
        <v>1420.3207942915101</v>
      </c>
      <c r="W71" s="1764">
        <v>0</v>
      </c>
      <c r="X71" s="1632">
        <v>2063.9730352975675</v>
      </c>
      <c r="Y71" s="1765">
        <v>2063.9730352975675</v>
      </c>
    </row>
    <row r="72" spans="1:25" ht="16" thickBot="1" x14ac:dyDescent="0.4">
      <c r="A72" s="2938"/>
      <c r="B72" s="2927"/>
      <c r="C72" s="2931" t="s">
        <v>692</v>
      </c>
      <c r="D72" s="2931"/>
      <c r="E72" s="1634">
        <v>0</v>
      </c>
      <c r="F72" s="1635">
        <v>76225.527567229365</v>
      </c>
      <c r="G72" s="1636">
        <v>76225.527567229365</v>
      </c>
      <c r="H72" s="1634">
        <v>0</v>
      </c>
      <c r="I72" s="1635">
        <v>70042.885979444516</v>
      </c>
      <c r="J72" s="1636">
        <v>70042.885979444516</v>
      </c>
      <c r="K72" s="1634">
        <v>0</v>
      </c>
      <c r="L72" s="1766">
        <v>65855.225946271574</v>
      </c>
      <c r="M72" s="1767">
        <v>66049.52274627157</v>
      </c>
      <c r="N72" s="1773">
        <v>17516.282244877893</v>
      </c>
      <c r="O72" s="1766">
        <v>52324.645270481393</v>
      </c>
      <c r="P72" s="1767">
        <v>69840.927515359275</v>
      </c>
      <c r="Q72" s="1773">
        <v>18792.148490446212</v>
      </c>
      <c r="R72" s="1766">
        <v>48275.559733988943</v>
      </c>
      <c r="S72" s="1767">
        <v>67067.708224435162</v>
      </c>
      <c r="T72" s="1773">
        <v>24317.352899199497</v>
      </c>
      <c r="U72" s="1766">
        <v>42639.268924119468</v>
      </c>
      <c r="V72" s="1767">
        <v>66956.621823318957</v>
      </c>
      <c r="W72" s="1774">
        <v>22072.260480093486</v>
      </c>
      <c r="X72" s="1766">
        <v>47319.141444313063</v>
      </c>
      <c r="Y72" s="1775">
        <v>69391.401924406542</v>
      </c>
    </row>
    <row r="73" spans="1:25" x14ac:dyDescent="0.35">
      <c r="A73" s="2938"/>
      <c r="B73" s="2940" t="s">
        <v>1020</v>
      </c>
      <c r="C73" s="2940"/>
      <c r="D73" s="2940"/>
      <c r="E73" s="3000"/>
      <c r="F73" s="3001"/>
      <c r="G73" s="1637">
        <v>4312.8271674011203</v>
      </c>
      <c r="H73" s="3000"/>
      <c r="I73" s="3001"/>
      <c r="J73" s="1637">
        <v>202.37623979435656</v>
      </c>
      <c r="K73" s="2946"/>
      <c r="L73" s="2947"/>
      <c r="M73" s="1999">
        <v>-153.13795389415793</v>
      </c>
      <c r="N73" s="2946"/>
      <c r="O73" s="2947"/>
      <c r="P73" s="1999">
        <v>-1558.7857203716828</v>
      </c>
      <c r="Q73" s="2944"/>
      <c r="R73" s="2945"/>
      <c r="S73" s="2002">
        <v>-521.31939535819845</v>
      </c>
      <c r="T73" s="2944"/>
      <c r="U73" s="2945"/>
      <c r="V73" s="2002">
        <v>-4987.9386950847684</v>
      </c>
      <c r="W73" s="2944"/>
      <c r="X73" s="2945"/>
      <c r="Y73" s="2005">
        <v>133.47078162295682</v>
      </c>
    </row>
    <row r="74" spans="1:25" x14ac:dyDescent="0.35">
      <c r="A74" s="2938"/>
      <c r="B74" s="2959" t="s">
        <v>1021</v>
      </c>
      <c r="C74" s="2959"/>
      <c r="D74" s="2959"/>
      <c r="E74" s="3002"/>
      <c r="F74" s="3003"/>
      <c r="G74" s="1638">
        <v>418675.28610658669</v>
      </c>
      <c r="H74" s="3002"/>
      <c r="I74" s="3003"/>
      <c r="J74" s="1638">
        <v>388645.77968258451</v>
      </c>
      <c r="K74" s="2960"/>
      <c r="L74" s="2961"/>
      <c r="M74" s="2000">
        <v>384888.368333983</v>
      </c>
      <c r="N74" s="2960"/>
      <c r="O74" s="2961"/>
      <c r="P74" s="2000">
        <v>364562.64749285707</v>
      </c>
      <c r="Q74" s="2960"/>
      <c r="R74" s="2961"/>
      <c r="S74" s="2003">
        <v>416810.47154701094</v>
      </c>
      <c r="T74" s="2960"/>
      <c r="U74" s="2961"/>
      <c r="V74" s="2003">
        <v>449724.90674107347</v>
      </c>
      <c r="W74" s="2960"/>
      <c r="X74" s="2961"/>
      <c r="Y74" s="2006">
        <v>460535.11042332079</v>
      </c>
    </row>
    <row r="75" spans="1:25" ht="16" thickBot="1" x14ac:dyDescent="0.4">
      <c r="A75" s="2939"/>
      <c r="B75" s="2941" t="s">
        <v>1022</v>
      </c>
      <c r="C75" s="2941"/>
      <c r="D75" s="2941"/>
      <c r="E75" s="3004"/>
      <c r="F75" s="3005"/>
      <c r="G75" s="1639">
        <v>504358.79175541509</v>
      </c>
      <c r="H75" s="3004"/>
      <c r="I75" s="3005"/>
      <c r="J75" s="1639">
        <v>459127.25604542455</v>
      </c>
      <c r="K75" s="2957"/>
      <c r="L75" s="2958"/>
      <c r="M75" s="2001">
        <v>456936.22985920694</v>
      </c>
      <c r="N75" s="2957"/>
      <c r="O75" s="2958"/>
      <c r="P75" s="2001">
        <v>432626.73427756951</v>
      </c>
      <c r="Q75" s="2957"/>
      <c r="R75" s="2958"/>
      <c r="S75" s="2004">
        <v>485667.85108866217</v>
      </c>
      <c r="T75" s="2957"/>
      <c r="U75" s="2958"/>
      <c r="V75" s="2004">
        <v>511491.4621426735</v>
      </c>
      <c r="W75" s="2957"/>
      <c r="X75" s="2958"/>
      <c r="Y75" s="2007">
        <v>525436.90115918184</v>
      </c>
    </row>
    <row r="76" spans="1:25" ht="15.75" customHeight="1" thickTop="1" thickBot="1" x14ac:dyDescent="0.4">
      <c r="A76" s="2923" t="s">
        <v>1032</v>
      </c>
      <c r="B76" s="2926" t="s">
        <v>1009</v>
      </c>
      <c r="C76" s="2928" t="s">
        <v>1010</v>
      </c>
      <c r="D76" s="2928"/>
      <c r="E76" s="1640">
        <v>6152.5188106735368</v>
      </c>
      <c r="F76" s="1641">
        <v>0</v>
      </c>
      <c r="G76" s="1642">
        <v>6152.5188106735368</v>
      </c>
      <c r="H76" s="1640">
        <v>4375.5901599519748</v>
      </c>
      <c r="I76" s="1641">
        <v>0</v>
      </c>
      <c r="J76" s="1642">
        <v>4375.5901599519748</v>
      </c>
      <c r="K76" s="815">
        <v>1578.3800018940703</v>
      </c>
      <c r="L76" s="816">
        <v>0</v>
      </c>
      <c r="M76" s="1647">
        <v>1578.3800018940703</v>
      </c>
      <c r="N76" s="815">
        <v>1967.6606628824688</v>
      </c>
      <c r="O76" s="816">
        <v>0</v>
      </c>
      <c r="P76" s="1647">
        <v>1967.6606628824688</v>
      </c>
      <c r="Q76" s="815">
        <v>1777.768386237856</v>
      </c>
      <c r="R76" s="816">
        <v>0</v>
      </c>
      <c r="S76" s="1647">
        <v>1777.768386237856</v>
      </c>
      <c r="T76" s="815">
        <v>2559.9878227980907</v>
      </c>
      <c r="U76" s="816">
        <v>0</v>
      </c>
      <c r="V76" s="1647">
        <v>2559.9878227980907</v>
      </c>
      <c r="W76" s="818">
        <v>4290.2676237063724</v>
      </c>
      <c r="X76" s="816">
        <v>0</v>
      </c>
      <c r="Y76" s="1776">
        <v>4290.2676237063724</v>
      </c>
    </row>
    <row r="77" spans="1:25" ht="16" thickBot="1" x14ac:dyDescent="0.4">
      <c r="A77" s="2924"/>
      <c r="B77" s="2927"/>
      <c r="C77" s="2929" t="s">
        <v>1011</v>
      </c>
      <c r="D77" s="2929"/>
      <c r="E77" s="1628">
        <v>4117.4775</v>
      </c>
      <c r="F77" s="1629">
        <v>0</v>
      </c>
      <c r="G77" s="1630">
        <v>4117.4775</v>
      </c>
      <c r="H77" s="1628">
        <v>12047.983338248581</v>
      </c>
      <c r="I77" s="1629">
        <v>0</v>
      </c>
      <c r="J77" s="1630">
        <v>12047.983338248581</v>
      </c>
      <c r="K77" s="799">
        <v>12528.210155500088</v>
      </c>
      <c r="L77" s="800">
        <v>0</v>
      </c>
      <c r="M77" s="1648">
        <v>12528.210155500088</v>
      </c>
      <c r="N77" s="799">
        <v>13221.063842238478</v>
      </c>
      <c r="O77" s="800">
        <v>0</v>
      </c>
      <c r="P77" s="1648">
        <v>13221.063842238478</v>
      </c>
      <c r="Q77" s="799">
        <v>12059.776309757317</v>
      </c>
      <c r="R77" s="800">
        <v>0</v>
      </c>
      <c r="S77" s="1648">
        <v>12059.776309757317</v>
      </c>
      <c r="T77" s="799">
        <v>9702.3934000000008</v>
      </c>
      <c r="U77" s="800">
        <v>0</v>
      </c>
      <c r="V77" s="1648">
        <v>9702.3934000000008</v>
      </c>
      <c r="W77" s="802">
        <v>10355.176299999999</v>
      </c>
      <c r="X77" s="800">
        <v>0</v>
      </c>
      <c r="Y77" s="1760">
        <v>10355.176299999999</v>
      </c>
    </row>
    <row r="78" spans="1:25" ht="16" thickBot="1" x14ac:dyDescent="0.4">
      <c r="A78" s="2924"/>
      <c r="B78" s="2927"/>
      <c r="C78" s="2929" t="s">
        <v>1012</v>
      </c>
      <c r="D78" s="2929"/>
      <c r="E78" s="1628">
        <v>0</v>
      </c>
      <c r="F78" s="1629">
        <v>5.0000000055661076E-4</v>
      </c>
      <c r="G78" s="1630">
        <v>5.0000000055661076E-4</v>
      </c>
      <c r="H78" s="1628">
        <v>0</v>
      </c>
      <c r="I78" s="1629">
        <v>0</v>
      </c>
      <c r="J78" s="1630">
        <v>0</v>
      </c>
      <c r="K78" s="799">
        <v>0</v>
      </c>
      <c r="L78" s="800">
        <v>0</v>
      </c>
      <c r="M78" s="801">
        <v>0</v>
      </c>
      <c r="N78" s="799">
        <v>0</v>
      </c>
      <c r="O78" s="800">
        <v>0</v>
      </c>
      <c r="P78" s="1648">
        <v>0</v>
      </c>
      <c r="Q78" s="799">
        <v>0</v>
      </c>
      <c r="R78" s="800">
        <v>0</v>
      </c>
      <c r="S78" s="801">
        <v>0</v>
      </c>
      <c r="T78" s="799">
        <v>0</v>
      </c>
      <c r="U78" s="800">
        <v>0</v>
      </c>
      <c r="V78" s="801">
        <v>0</v>
      </c>
      <c r="W78" s="802">
        <v>0</v>
      </c>
      <c r="X78" s="800">
        <v>0</v>
      </c>
      <c r="Y78" s="803">
        <v>0</v>
      </c>
    </row>
    <row r="79" spans="1:25" ht="16" thickBot="1" x14ac:dyDescent="0.4">
      <c r="A79" s="2924"/>
      <c r="B79" s="2927"/>
      <c r="C79" s="2930" t="s">
        <v>1013</v>
      </c>
      <c r="D79" s="2930"/>
      <c r="E79" s="1631">
        <v>0</v>
      </c>
      <c r="F79" s="1632">
        <v>0</v>
      </c>
      <c r="G79" s="1633">
        <v>0</v>
      </c>
      <c r="H79" s="1631">
        <v>0</v>
      </c>
      <c r="I79" s="1632">
        <v>0</v>
      </c>
      <c r="J79" s="1633">
        <v>0</v>
      </c>
      <c r="K79" s="804">
        <v>0</v>
      </c>
      <c r="L79" s="805">
        <v>0</v>
      </c>
      <c r="M79" s="806">
        <v>0</v>
      </c>
      <c r="N79" s="804">
        <v>0</v>
      </c>
      <c r="O79" s="805">
        <v>0</v>
      </c>
      <c r="P79" s="806">
        <v>0</v>
      </c>
      <c r="Q79" s="804">
        <v>0</v>
      </c>
      <c r="R79" s="805">
        <v>0</v>
      </c>
      <c r="S79" s="806">
        <v>0</v>
      </c>
      <c r="T79" s="804">
        <v>0</v>
      </c>
      <c r="U79" s="805">
        <v>0</v>
      </c>
      <c r="V79" s="806">
        <v>0</v>
      </c>
      <c r="W79" s="807">
        <v>0</v>
      </c>
      <c r="X79" s="805">
        <v>0</v>
      </c>
      <c r="Y79" s="808">
        <v>0</v>
      </c>
    </row>
    <row r="80" spans="1:25" ht="16" thickBot="1" x14ac:dyDescent="0.4">
      <c r="A80" s="2924"/>
      <c r="B80" s="2927"/>
      <c r="C80" s="2931" t="s">
        <v>692</v>
      </c>
      <c r="D80" s="2931"/>
      <c r="E80" s="1634">
        <v>10269.996310673538</v>
      </c>
      <c r="F80" s="1635">
        <v>5.0000000055661076E-4</v>
      </c>
      <c r="G80" s="1636">
        <v>10269.996810673538</v>
      </c>
      <c r="H80" s="1634">
        <v>16423.573498200556</v>
      </c>
      <c r="I80" s="1635">
        <v>0</v>
      </c>
      <c r="J80" s="1636">
        <v>16423.573498200556</v>
      </c>
      <c r="K80" s="785">
        <v>14106.590157394159</v>
      </c>
      <c r="L80" s="786">
        <v>0</v>
      </c>
      <c r="M80" s="787">
        <v>14106.590157394159</v>
      </c>
      <c r="N80" s="785">
        <v>15188.724505120947</v>
      </c>
      <c r="O80" s="786">
        <v>0</v>
      </c>
      <c r="P80" s="787">
        <v>15188.724505120947</v>
      </c>
      <c r="Q80" s="785">
        <v>13837.544695995173</v>
      </c>
      <c r="R80" s="786">
        <v>0</v>
      </c>
      <c r="S80" s="787">
        <v>13837.544695995173</v>
      </c>
      <c r="T80" s="785">
        <v>12262.381222798092</v>
      </c>
      <c r="U80" s="786">
        <v>0</v>
      </c>
      <c r="V80" s="787">
        <v>12262.381222798092</v>
      </c>
      <c r="W80" s="790">
        <v>14645.443923706371</v>
      </c>
      <c r="X80" s="786">
        <v>0</v>
      </c>
      <c r="Y80" s="788">
        <v>14645.443923706371</v>
      </c>
    </row>
    <row r="81" spans="1:25" ht="16" thickBot="1" x14ac:dyDescent="0.4">
      <c r="A81" s="2924"/>
      <c r="B81" s="2932" t="s">
        <v>1014</v>
      </c>
      <c r="C81" s="2933" t="s">
        <v>1010</v>
      </c>
      <c r="D81" s="2933"/>
      <c r="E81" s="1643">
        <v>10269.996310673538</v>
      </c>
      <c r="F81" s="1644">
        <v>0</v>
      </c>
      <c r="G81" s="1645">
        <v>10269.996310673538</v>
      </c>
      <c r="H81" s="1643">
        <v>16423.573498200556</v>
      </c>
      <c r="I81" s="1644">
        <v>0</v>
      </c>
      <c r="J81" s="1645">
        <v>16423.573498200556</v>
      </c>
      <c r="K81" s="820">
        <v>14106.590157394159</v>
      </c>
      <c r="L81" s="821">
        <v>0</v>
      </c>
      <c r="M81" s="822">
        <v>14106.590157394159</v>
      </c>
      <c r="N81" s="820">
        <v>15188.724505120947</v>
      </c>
      <c r="O81" s="821">
        <v>0</v>
      </c>
      <c r="P81" s="822">
        <v>15188.724505120947</v>
      </c>
      <c r="Q81" s="820">
        <v>13804.185072436243</v>
      </c>
      <c r="R81" s="821">
        <v>0</v>
      </c>
      <c r="S81" s="822">
        <v>13804.185072436243</v>
      </c>
      <c r="T81" s="820">
        <v>12262.381222798092</v>
      </c>
      <c r="U81" s="821">
        <v>0</v>
      </c>
      <c r="V81" s="822">
        <v>12262.381222798092</v>
      </c>
      <c r="W81" s="823">
        <v>14645.443923706371</v>
      </c>
      <c r="X81" s="821">
        <v>0</v>
      </c>
      <c r="Y81" s="824">
        <v>14645.443923706371</v>
      </c>
    </row>
    <row r="82" spans="1:25" ht="16" thickBot="1" x14ac:dyDescent="0.4">
      <c r="A82" s="2924"/>
      <c r="B82" s="2927"/>
      <c r="C82" s="2929" t="s">
        <v>1011</v>
      </c>
      <c r="D82" s="2929"/>
      <c r="E82" s="1628">
        <v>0</v>
      </c>
      <c r="F82" s="1629">
        <v>0</v>
      </c>
      <c r="G82" s="1630">
        <v>0</v>
      </c>
      <c r="H82" s="1628">
        <v>0</v>
      </c>
      <c r="I82" s="1629">
        <v>0</v>
      </c>
      <c r="J82" s="1630">
        <v>0</v>
      </c>
      <c r="K82" s="799">
        <v>0</v>
      </c>
      <c r="L82" s="800">
        <v>0</v>
      </c>
      <c r="M82" s="801">
        <v>0</v>
      </c>
      <c r="N82" s="799">
        <v>0</v>
      </c>
      <c r="O82" s="800">
        <v>0</v>
      </c>
      <c r="P82" s="801">
        <v>0</v>
      </c>
      <c r="Q82" s="799">
        <v>0</v>
      </c>
      <c r="R82" s="800">
        <v>0</v>
      </c>
      <c r="S82" s="801">
        <v>0</v>
      </c>
      <c r="T82" s="799">
        <v>0</v>
      </c>
      <c r="U82" s="800">
        <v>0</v>
      </c>
      <c r="V82" s="801">
        <v>0</v>
      </c>
      <c r="W82" s="802">
        <v>0</v>
      </c>
      <c r="X82" s="800">
        <v>0</v>
      </c>
      <c r="Y82" s="803">
        <v>0</v>
      </c>
    </row>
    <row r="83" spans="1:25" ht="16" thickBot="1" x14ac:dyDescent="0.4">
      <c r="A83" s="2924"/>
      <c r="B83" s="2927"/>
      <c r="C83" s="2929" t="s">
        <v>1012</v>
      </c>
      <c r="D83" s="2929"/>
      <c r="E83" s="1628">
        <v>0</v>
      </c>
      <c r="F83" s="1629">
        <v>0</v>
      </c>
      <c r="G83" s="1630">
        <v>0</v>
      </c>
      <c r="H83" s="1628">
        <v>0</v>
      </c>
      <c r="I83" s="1629">
        <v>0</v>
      </c>
      <c r="J83" s="1630">
        <v>0</v>
      </c>
      <c r="K83" s="799">
        <v>0</v>
      </c>
      <c r="L83" s="800">
        <v>0</v>
      </c>
      <c r="M83" s="801">
        <v>0</v>
      </c>
      <c r="N83" s="799">
        <v>0</v>
      </c>
      <c r="O83" s="800">
        <v>0</v>
      </c>
      <c r="P83" s="801">
        <v>0</v>
      </c>
      <c r="Q83" s="799">
        <v>0</v>
      </c>
      <c r="R83" s="800">
        <v>0</v>
      </c>
      <c r="S83" s="801">
        <v>0</v>
      </c>
      <c r="T83" s="799">
        <v>0</v>
      </c>
      <c r="U83" s="800">
        <v>0</v>
      </c>
      <c r="V83" s="801">
        <v>0</v>
      </c>
      <c r="W83" s="802">
        <v>0</v>
      </c>
      <c r="X83" s="800">
        <v>0</v>
      </c>
      <c r="Y83" s="803">
        <v>0</v>
      </c>
    </row>
    <row r="84" spans="1:25" ht="16" thickBot="1" x14ac:dyDescent="0.4">
      <c r="A84" s="2924"/>
      <c r="B84" s="2927"/>
      <c r="C84" s="2930" t="s">
        <v>1013</v>
      </c>
      <c r="D84" s="2930"/>
      <c r="E84" s="1631">
        <v>0</v>
      </c>
      <c r="F84" s="1632">
        <v>5.0000000055661076E-4</v>
      </c>
      <c r="G84" s="1633">
        <v>5.0000000055661076E-4</v>
      </c>
      <c r="H84" s="1631">
        <v>0</v>
      </c>
      <c r="I84" s="1632"/>
      <c r="J84" s="1633"/>
      <c r="K84" s="804">
        <v>0</v>
      </c>
      <c r="L84" s="805">
        <v>0</v>
      </c>
      <c r="M84" s="806">
        <v>0</v>
      </c>
      <c r="N84" s="804">
        <v>0</v>
      </c>
      <c r="O84" s="805">
        <v>0</v>
      </c>
      <c r="P84" s="806">
        <v>0</v>
      </c>
      <c r="Q84" s="804">
        <v>0</v>
      </c>
      <c r="R84" s="805">
        <v>0</v>
      </c>
      <c r="S84" s="806">
        <v>0</v>
      </c>
      <c r="T84" s="804">
        <v>0</v>
      </c>
      <c r="U84" s="805">
        <v>0</v>
      </c>
      <c r="V84" s="806">
        <v>0</v>
      </c>
      <c r="W84" s="807">
        <v>0</v>
      </c>
      <c r="X84" s="805">
        <v>0</v>
      </c>
      <c r="Y84" s="808">
        <v>0</v>
      </c>
    </row>
    <row r="85" spans="1:25" ht="16" thickBot="1" x14ac:dyDescent="0.4">
      <c r="A85" s="2924"/>
      <c r="B85" s="2927"/>
      <c r="C85" s="2931" t="s">
        <v>692</v>
      </c>
      <c r="D85" s="2931"/>
      <c r="E85" s="1634">
        <v>10269.996310673538</v>
      </c>
      <c r="F85" s="1635">
        <v>5.0000000055661076E-4</v>
      </c>
      <c r="G85" s="1636">
        <v>10269.996810673538</v>
      </c>
      <c r="H85" s="1634">
        <v>16423.573498200556</v>
      </c>
      <c r="I85" s="1635">
        <v>0</v>
      </c>
      <c r="J85" s="1636">
        <v>16423.573498200556</v>
      </c>
      <c r="K85" s="785">
        <v>14106.590157394159</v>
      </c>
      <c r="L85" s="786">
        <v>0</v>
      </c>
      <c r="M85" s="787">
        <v>14106.590157394159</v>
      </c>
      <c r="N85" s="785">
        <v>15188.724505120947</v>
      </c>
      <c r="O85" s="786">
        <v>0</v>
      </c>
      <c r="P85" s="787">
        <v>15188.724505120947</v>
      </c>
      <c r="Q85" s="785">
        <v>13804.185072436243</v>
      </c>
      <c r="R85" s="786">
        <v>0</v>
      </c>
      <c r="S85" s="787">
        <v>13804.185072436243</v>
      </c>
      <c r="T85" s="785">
        <v>12262.381222798092</v>
      </c>
      <c r="U85" s="786">
        <v>0</v>
      </c>
      <c r="V85" s="787">
        <v>12262.381222798092</v>
      </c>
      <c r="W85" s="790">
        <v>14645.443923706371</v>
      </c>
      <c r="X85" s="786">
        <v>0</v>
      </c>
      <c r="Y85" s="788">
        <v>14645.443923706371</v>
      </c>
    </row>
    <row r="86" spans="1:25" x14ac:dyDescent="0.35">
      <c r="A86" s="2924"/>
      <c r="B86" s="2969" t="s">
        <v>1015</v>
      </c>
      <c r="C86" s="2929" t="s">
        <v>1016</v>
      </c>
      <c r="D86" s="2929"/>
      <c r="E86" s="1628">
        <v>0</v>
      </c>
      <c r="F86" s="1629">
        <v>0</v>
      </c>
      <c r="G86" s="1630">
        <v>0</v>
      </c>
      <c r="H86" s="1628">
        <v>13.161235447662763</v>
      </c>
      <c r="I86" s="1629">
        <v>0</v>
      </c>
      <c r="J86" s="1630">
        <v>13.161235447662763</v>
      </c>
      <c r="K86" s="799">
        <v>28.361817525350045</v>
      </c>
      <c r="L86" s="800">
        <v>0</v>
      </c>
      <c r="M86" s="801">
        <v>28.361817525350045</v>
      </c>
      <c r="N86" s="799">
        <v>26.963887936224747</v>
      </c>
      <c r="O86" s="800">
        <v>0</v>
      </c>
      <c r="P86" s="801">
        <v>26.963887936224747</v>
      </c>
      <c r="Q86" s="799">
        <v>12.00862355892977</v>
      </c>
      <c r="R86" s="800">
        <v>0</v>
      </c>
      <c r="S86" s="801">
        <v>12.00862355892977</v>
      </c>
      <c r="T86" s="799">
        <v>24.710565761539897</v>
      </c>
      <c r="U86" s="800">
        <v>0</v>
      </c>
      <c r="V86" s="801">
        <v>24.710565761539897</v>
      </c>
      <c r="W86" s="802">
        <v>47.631595147733002</v>
      </c>
      <c r="X86" s="800">
        <v>0</v>
      </c>
      <c r="Y86" s="803">
        <v>47.631595147733002</v>
      </c>
    </row>
    <row r="87" spans="1:25" x14ac:dyDescent="0.35">
      <c r="A87" s="2924"/>
      <c r="B87" s="2969"/>
      <c r="C87" s="2930" t="s">
        <v>1024</v>
      </c>
      <c r="D87" s="2930"/>
      <c r="E87" s="1631">
        <v>0</v>
      </c>
      <c r="F87" s="1632">
        <v>0</v>
      </c>
      <c r="G87" s="1633">
        <v>0</v>
      </c>
      <c r="H87" s="1631">
        <v>0</v>
      </c>
      <c r="I87" s="1632">
        <v>0</v>
      </c>
      <c r="J87" s="1633">
        <v>0</v>
      </c>
      <c r="K87" s="804">
        <v>0</v>
      </c>
      <c r="L87" s="805">
        <v>0</v>
      </c>
      <c r="M87" s="806">
        <v>0</v>
      </c>
      <c r="N87" s="804">
        <v>0</v>
      </c>
      <c r="O87" s="805">
        <v>0</v>
      </c>
      <c r="P87" s="806">
        <v>0</v>
      </c>
      <c r="Q87" s="804">
        <v>0</v>
      </c>
      <c r="R87" s="805">
        <v>0</v>
      </c>
      <c r="S87" s="806">
        <v>0</v>
      </c>
      <c r="T87" s="804">
        <v>0</v>
      </c>
      <c r="U87" s="805">
        <v>0</v>
      </c>
      <c r="V87" s="806">
        <v>0</v>
      </c>
      <c r="W87" s="807">
        <v>0</v>
      </c>
      <c r="X87" s="805">
        <v>0</v>
      </c>
      <c r="Y87" s="808">
        <v>0</v>
      </c>
    </row>
    <row r="88" spans="1:25" ht="16" thickBot="1" x14ac:dyDescent="0.4">
      <c r="A88" s="2924"/>
      <c r="B88" s="2969"/>
      <c r="C88" s="2931" t="s">
        <v>692</v>
      </c>
      <c r="D88" s="2931"/>
      <c r="E88" s="1634">
        <v>0</v>
      </c>
      <c r="F88" s="1635">
        <v>0</v>
      </c>
      <c r="G88" s="1636">
        <v>0</v>
      </c>
      <c r="H88" s="1634">
        <v>13.161235447662763</v>
      </c>
      <c r="I88" s="1635">
        <v>0</v>
      </c>
      <c r="J88" s="1636">
        <v>13.161235447662763</v>
      </c>
      <c r="K88" s="785">
        <v>28.361817525350045</v>
      </c>
      <c r="L88" s="786">
        <v>0</v>
      </c>
      <c r="M88" s="787">
        <v>28.361817525350045</v>
      </c>
      <c r="N88" s="785">
        <v>26.963887936224747</v>
      </c>
      <c r="O88" s="786">
        <v>0</v>
      </c>
      <c r="P88" s="787">
        <v>26.963887936224747</v>
      </c>
      <c r="Q88" s="785">
        <v>12.00862355892977</v>
      </c>
      <c r="R88" s="786">
        <v>0</v>
      </c>
      <c r="S88" s="787">
        <v>12.00862355892977</v>
      </c>
      <c r="T88" s="785">
        <v>24.710565761539897</v>
      </c>
      <c r="U88" s="786">
        <v>0</v>
      </c>
      <c r="V88" s="787">
        <v>24.710565761539897</v>
      </c>
      <c r="W88" s="790">
        <v>47.631595147733002</v>
      </c>
      <c r="X88" s="786">
        <v>0</v>
      </c>
      <c r="Y88" s="788">
        <v>47.631595147733002</v>
      </c>
    </row>
    <row r="89" spans="1:25" ht="16" thickBot="1" x14ac:dyDescent="0.4">
      <c r="A89" s="2925"/>
      <c r="B89" s="2934" t="s">
        <v>1020</v>
      </c>
      <c r="C89" s="2934"/>
      <c r="D89" s="2934"/>
      <c r="E89" s="2935"/>
      <c r="F89" s="2936"/>
      <c r="G89" s="1646">
        <v>551.37</v>
      </c>
      <c r="H89" s="2935"/>
      <c r="I89" s="2936"/>
      <c r="J89" s="1646">
        <v>-9.0259999999999998</v>
      </c>
      <c r="K89" s="2935"/>
      <c r="L89" s="2936"/>
      <c r="M89" s="825">
        <v>-76.740000000000009</v>
      </c>
      <c r="N89" s="2935"/>
      <c r="O89" s="2936"/>
      <c r="P89" s="825">
        <v>61.342000000000006</v>
      </c>
      <c r="Q89" s="2935"/>
      <c r="R89" s="2936"/>
      <c r="S89" s="825">
        <v>21.350999999999999</v>
      </c>
      <c r="T89" s="2935"/>
      <c r="U89" s="2936"/>
      <c r="V89" s="825">
        <v>-102.16700000000002</v>
      </c>
      <c r="W89" s="2968"/>
      <c r="X89" s="2936"/>
      <c r="Y89" s="826">
        <v>-288.45100000000002</v>
      </c>
    </row>
    <row r="90" spans="1:25" ht="15.75" customHeight="1" thickTop="1" x14ac:dyDescent="0.35">
      <c r="A90" s="2923" t="s">
        <v>1025</v>
      </c>
      <c r="B90" s="2988" t="s">
        <v>1026</v>
      </c>
      <c r="C90" s="2928" t="s">
        <v>1010</v>
      </c>
      <c r="D90" s="2994"/>
      <c r="E90" s="793">
        <v>10269.996310673538</v>
      </c>
      <c r="F90" s="794">
        <v>0</v>
      </c>
      <c r="G90" s="1647">
        <v>10269.996310673538</v>
      </c>
      <c r="H90" s="793">
        <v>16423.573498200556</v>
      </c>
      <c r="I90" s="794">
        <v>0</v>
      </c>
      <c r="J90" s="1647">
        <v>16423.573498200556</v>
      </c>
      <c r="K90" s="793">
        <v>14106.590157394159</v>
      </c>
      <c r="L90" s="794">
        <v>0</v>
      </c>
      <c r="M90" s="817">
        <v>14106.590157394159</v>
      </c>
      <c r="N90" s="793">
        <v>15188.724505120947</v>
      </c>
      <c r="O90" s="794">
        <v>0</v>
      </c>
      <c r="P90" s="817">
        <v>15188.724505120947</v>
      </c>
      <c r="Q90" s="793">
        <v>13804.185072436243</v>
      </c>
      <c r="R90" s="794">
        <v>0</v>
      </c>
      <c r="S90" s="817">
        <v>13804.185072436243</v>
      </c>
      <c r="T90" s="793">
        <v>12262.381222798092</v>
      </c>
      <c r="U90" s="794">
        <v>0</v>
      </c>
      <c r="V90" s="817">
        <v>12262.381222798092</v>
      </c>
      <c r="W90" s="815">
        <v>14645.443923706371</v>
      </c>
      <c r="X90" s="816">
        <v>0</v>
      </c>
      <c r="Y90" s="819">
        <v>14645.443923706371</v>
      </c>
    </row>
    <row r="91" spans="1:25" x14ac:dyDescent="0.35">
      <c r="A91" s="2924"/>
      <c r="B91" s="2808"/>
      <c r="C91" s="2929" t="s">
        <v>1011</v>
      </c>
      <c r="D91" s="2990"/>
      <c r="E91" s="795">
        <v>0</v>
      </c>
      <c r="F91" s="796">
        <v>1010.501708274</v>
      </c>
      <c r="G91" s="1648">
        <v>1010.501708274</v>
      </c>
      <c r="H91" s="795">
        <v>0</v>
      </c>
      <c r="I91" s="796">
        <v>984.40256057739259</v>
      </c>
      <c r="J91" s="1648">
        <v>984.40256057739259</v>
      </c>
      <c r="K91" s="795">
        <v>0</v>
      </c>
      <c r="L91" s="796">
        <v>952.86656057739265</v>
      </c>
      <c r="M91" s="801">
        <v>952.86656057739265</v>
      </c>
      <c r="N91" s="795">
        <v>0</v>
      </c>
      <c r="O91" s="796">
        <v>952.86656057739265</v>
      </c>
      <c r="P91" s="801">
        <v>952.86656057739265</v>
      </c>
      <c r="Q91" s="795">
        <v>0</v>
      </c>
      <c r="R91" s="796">
        <v>892.3014031311036</v>
      </c>
      <c r="S91" s="801">
        <v>892.3014031311036</v>
      </c>
      <c r="T91" s="795">
        <v>0</v>
      </c>
      <c r="U91" s="796">
        <v>908.42279117431633</v>
      </c>
      <c r="V91" s="801">
        <v>908.42279117431633</v>
      </c>
      <c r="W91" s="799">
        <v>0</v>
      </c>
      <c r="X91" s="800">
        <v>909.22071203613302</v>
      </c>
      <c r="Y91" s="803">
        <v>909.22071203613302</v>
      </c>
    </row>
    <row r="92" spans="1:25" x14ac:dyDescent="0.35">
      <c r="A92" s="2924"/>
      <c r="B92" s="2808"/>
      <c r="C92" s="2929" t="s">
        <v>1012</v>
      </c>
      <c r="D92" s="2990"/>
      <c r="E92" s="795">
        <v>0</v>
      </c>
      <c r="F92" s="796">
        <v>13648.238194424455</v>
      </c>
      <c r="G92" s="1648">
        <v>13648.238194424455</v>
      </c>
      <c r="H92" s="795">
        <v>0</v>
      </c>
      <c r="I92" s="796">
        <v>10401.070625317294</v>
      </c>
      <c r="J92" s="1648">
        <v>10401.070625317294</v>
      </c>
      <c r="K92" s="795">
        <v>0</v>
      </c>
      <c r="L92" s="796">
        <v>4015.2176888976874</v>
      </c>
      <c r="M92" s="801">
        <v>4015.2176888976874</v>
      </c>
      <c r="N92" s="795">
        <v>0</v>
      </c>
      <c r="O92" s="796">
        <v>3062.6757283607426</v>
      </c>
      <c r="P92" s="801">
        <v>3062.6757283607426</v>
      </c>
      <c r="Q92" s="795">
        <v>0</v>
      </c>
      <c r="R92" s="796">
        <v>2526.6841848228587</v>
      </c>
      <c r="S92" s="801">
        <v>2526.6841848228587</v>
      </c>
      <c r="T92" s="795">
        <v>0</v>
      </c>
      <c r="U92" s="796">
        <v>2821.3142229118848</v>
      </c>
      <c r="V92" s="801">
        <v>2821.3142229118848</v>
      </c>
      <c r="W92" s="799">
        <v>0</v>
      </c>
      <c r="X92" s="800">
        <v>2306.9845085397383</v>
      </c>
      <c r="Y92" s="803">
        <v>2306.9845085397383</v>
      </c>
    </row>
    <row r="93" spans="1:25" x14ac:dyDescent="0.35">
      <c r="A93" s="2924"/>
      <c r="B93" s="2808"/>
      <c r="C93" s="2930" t="s">
        <v>1013</v>
      </c>
      <c r="D93" s="2991"/>
      <c r="E93" s="797">
        <v>0</v>
      </c>
      <c r="F93" s="798">
        <v>6.9179000000005564</v>
      </c>
      <c r="G93" s="1649">
        <v>6.9179000000005564</v>
      </c>
      <c r="H93" s="797">
        <v>0</v>
      </c>
      <c r="I93" s="798">
        <v>7.3769281423804198</v>
      </c>
      <c r="J93" s="1649">
        <v>7.3769281423804198</v>
      </c>
      <c r="K93" s="797">
        <v>0</v>
      </c>
      <c r="L93" s="798">
        <v>8.5614161282895456</v>
      </c>
      <c r="M93" s="806">
        <v>8.5614161282895456</v>
      </c>
      <c r="N93" s="797">
        <v>0</v>
      </c>
      <c r="O93" s="798">
        <v>8.5614161280847458</v>
      </c>
      <c r="P93" s="806">
        <v>8.5614161280847458</v>
      </c>
      <c r="Q93" s="797">
        <v>0</v>
      </c>
      <c r="R93" s="798">
        <v>8.5802718565955747</v>
      </c>
      <c r="S93" s="806">
        <v>8.5802718565955747</v>
      </c>
      <c r="T93" s="797">
        <v>0</v>
      </c>
      <c r="U93" s="798">
        <v>8.5513548387096758</v>
      </c>
      <c r="V93" s="806">
        <v>8.5513548387096758</v>
      </c>
      <c r="W93" s="804">
        <v>0</v>
      </c>
      <c r="X93" s="805">
        <v>8.5513548387096794</v>
      </c>
      <c r="Y93" s="808">
        <v>8.5513548387096794</v>
      </c>
    </row>
    <row r="94" spans="1:25" s="583" customFormat="1" ht="16" thickBot="1" x14ac:dyDescent="0.4">
      <c r="A94" s="2924"/>
      <c r="B94" s="2989"/>
      <c r="C94" s="2931" t="s">
        <v>692</v>
      </c>
      <c r="D94" s="2992"/>
      <c r="E94" s="829">
        <v>10269.996310673538</v>
      </c>
      <c r="F94" s="830">
        <v>14665.657802698455</v>
      </c>
      <c r="G94" s="1650">
        <v>24935.654113371995</v>
      </c>
      <c r="H94" s="829">
        <v>16423.573498200556</v>
      </c>
      <c r="I94" s="830">
        <v>11392.850114037068</v>
      </c>
      <c r="J94" s="1650">
        <v>27816.423612237624</v>
      </c>
      <c r="K94" s="829">
        <v>14106.590157394159</v>
      </c>
      <c r="L94" s="830">
        <v>4976.6456656033688</v>
      </c>
      <c r="M94" s="787">
        <v>19083.235822997529</v>
      </c>
      <c r="N94" s="829">
        <v>15188.724505120947</v>
      </c>
      <c r="O94" s="830">
        <v>4024.1037050662198</v>
      </c>
      <c r="P94" s="787">
        <v>19212.828210187166</v>
      </c>
      <c r="Q94" s="829">
        <v>13804.185072436243</v>
      </c>
      <c r="R94" s="830">
        <v>3427.5658598105579</v>
      </c>
      <c r="S94" s="787">
        <v>17231.750932246799</v>
      </c>
      <c r="T94" s="829">
        <v>12262.381222798092</v>
      </c>
      <c r="U94" s="830">
        <v>3738.2883689249111</v>
      </c>
      <c r="V94" s="787">
        <v>16000.669591723003</v>
      </c>
      <c r="W94" s="785">
        <v>14645.443923706371</v>
      </c>
      <c r="X94" s="786">
        <v>3224.7565754145812</v>
      </c>
      <c r="Y94" s="788">
        <v>17870.200499120951</v>
      </c>
    </row>
    <row r="95" spans="1:25" ht="16" thickBot="1" x14ac:dyDescent="0.4">
      <c r="A95" s="2987"/>
      <c r="B95" s="2993" t="s">
        <v>1027</v>
      </c>
      <c r="C95" s="2993"/>
      <c r="D95" s="2993"/>
      <c r="E95" s="2962"/>
      <c r="F95" s="2963"/>
      <c r="G95" s="1651">
        <v>76776.89756722936</v>
      </c>
      <c r="H95" s="2962"/>
      <c r="I95" s="2963"/>
      <c r="J95" s="1651">
        <v>70056.047214892184</v>
      </c>
      <c r="K95" s="2962"/>
      <c r="L95" s="2963"/>
      <c r="M95" s="827">
        <v>66077.884563796921</v>
      </c>
      <c r="N95" s="2962"/>
      <c r="O95" s="2963"/>
      <c r="P95" s="827">
        <v>69867.891403295507</v>
      </c>
      <c r="Q95" s="2962"/>
      <c r="R95" s="2963"/>
      <c r="S95" s="827">
        <v>67079.716847994088</v>
      </c>
      <c r="T95" s="2962"/>
      <c r="U95" s="2963"/>
      <c r="V95" s="827">
        <v>66981.332389080504</v>
      </c>
      <c r="W95" s="2964"/>
      <c r="X95" s="2963"/>
      <c r="Y95" s="828">
        <v>69439.033519554272</v>
      </c>
    </row>
    <row r="96" spans="1:25" ht="16.5" thickTop="1" thickBot="1" x14ac:dyDescent="0.4">
      <c r="A96" s="17"/>
      <c r="B96" s="17"/>
      <c r="C96" s="17"/>
      <c r="D96" s="16"/>
      <c r="E96" s="11"/>
      <c r="F96" s="11"/>
      <c r="G96" s="11"/>
      <c r="H96" s="11"/>
      <c r="I96" s="11"/>
      <c r="J96" s="11"/>
    </row>
    <row r="97" spans="1:25" ht="16" thickTop="1" x14ac:dyDescent="0.35">
      <c r="A97" s="17"/>
      <c r="B97" s="17"/>
      <c r="C97" s="2983" t="s">
        <v>1028</v>
      </c>
      <c r="D97" s="2984"/>
      <c r="E97" s="2965">
        <v>0.58295767716821889</v>
      </c>
      <c r="F97" s="2965"/>
      <c r="G97" s="2965"/>
      <c r="H97" s="2965">
        <v>0.59631743217278466</v>
      </c>
      <c r="I97" s="2965"/>
      <c r="J97" s="2965"/>
      <c r="K97" s="2966">
        <v>0.45434709534368517</v>
      </c>
      <c r="L97" s="2966"/>
      <c r="M97" s="2966"/>
      <c r="N97" s="2965">
        <v>0.45402262157206152</v>
      </c>
      <c r="O97" s="2965"/>
      <c r="P97" s="2965"/>
      <c r="Q97" s="2965">
        <v>0.42722558173045372</v>
      </c>
      <c r="R97" s="2965"/>
      <c r="S97" s="2965"/>
      <c r="T97" s="2965">
        <v>0.46407224434970235</v>
      </c>
      <c r="U97" s="2965"/>
      <c r="V97" s="2965"/>
      <c r="W97" s="2965">
        <v>0.4406062842090348</v>
      </c>
      <c r="X97" s="2965"/>
      <c r="Y97" s="2967"/>
    </row>
    <row r="98" spans="1:25" ht="16" thickBot="1" x14ac:dyDescent="0.4">
      <c r="A98" s="17"/>
      <c r="B98" s="17"/>
      <c r="C98" s="2995" t="s">
        <v>1029</v>
      </c>
      <c r="D98" s="2996"/>
      <c r="E98" s="2999">
        <v>0.8301139842321219</v>
      </c>
      <c r="F98" s="2999"/>
      <c r="G98" s="2999"/>
      <c r="H98" s="2999">
        <v>0.84648814585761201</v>
      </c>
      <c r="I98" s="2999"/>
      <c r="J98" s="2999"/>
      <c r="K98" s="2997">
        <v>0.84232403382103538</v>
      </c>
      <c r="L98" s="2997"/>
      <c r="M98" s="2997"/>
      <c r="N98" s="2997">
        <v>0.84267249018170221</v>
      </c>
      <c r="O98" s="2997"/>
      <c r="P98" s="2997"/>
      <c r="Q98" s="2997">
        <v>0.85822125267854965</v>
      </c>
      <c r="R98" s="2997"/>
      <c r="S98" s="2997"/>
      <c r="T98" s="2997">
        <v>0.87924225530010691</v>
      </c>
      <c r="U98" s="2997"/>
      <c r="V98" s="2997"/>
      <c r="W98" s="2997">
        <v>0.87648033361821509</v>
      </c>
      <c r="X98" s="2997"/>
      <c r="Y98" s="2998"/>
    </row>
    <row r="99" spans="1:25" ht="16" thickTop="1" x14ac:dyDescent="0.35">
      <c r="A99" s="17"/>
      <c r="B99" s="17"/>
      <c r="C99" s="17"/>
      <c r="D99" s="16"/>
    </row>
    <row r="100" spans="1:25" ht="16" thickBot="1" x14ac:dyDescent="0.4">
      <c r="A100" s="17"/>
      <c r="B100" s="17"/>
      <c r="C100" s="17"/>
      <c r="D100" s="16"/>
    </row>
    <row r="101" spans="1:25" s="419" customFormat="1" ht="30" customHeight="1" thickTop="1" x14ac:dyDescent="0.35">
      <c r="A101" s="2918" t="s">
        <v>1030</v>
      </c>
      <c r="B101" s="2919"/>
      <c r="C101" s="2919"/>
      <c r="D101" s="2919"/>
      <c r="E101" s="420">
        <v>2024</v>
      </c>
      <c r="F101" s="420">
        <v>2023</v>
      </c>
      <c r="G101" s="420">
        <v>2022</v>
      </c>
      <c r="H101" s="420">
        <v>2021</v>
      </c>
      <c r="I101" s="420">
        <v>2020</v>
      </c>
      <c r="J101" s="420">
        <v>2019</v>
      </c>
      <c r="K101" s="835">
        <v>2018</v>
      </c>
    </row>
    <row r="102" spans="1:25" s="419" customFormat="1" ht="40" customHeight="1" x14ac:dyDescent="0.35">
      <c r="A102" s="2948" t="s">
        <v>402</v>
      </c>
      <c r="B102" s="2949"/>
      <c r="C102" s="2949"/>
      <c r="D102" s="273" t="s">
        <v>403</v>
      </c>
      <c r="E102" s="422" t="s">
        <v>1033</v>
      </c>
      <c r="F102" s="422" t="s">
        <v>1033</v>
      </c>
      <c r="G102" s="422" t="s">
        <v>1033</v>
      </c>
      <c r="H102" s="422" t="s">
        <v>1033</v>
      </c>
      <c r="I102" s="422" t="s">
        <v>1033</v>
      </c>
      <c r="J102" s="422" t="s">
        <v>1033</v>
      </c>
      <c r="K102" s="836" t="s">
        <v>1033</v>
      </c>
    </row>
    <row r="103" spans="1:25" s="419" customFormat="1" ht="27" customHeight="1" x14ac:dyDescent="0.35">
      <c r="A103" s="2985" t="s">
        <v>1034</v>
      </c>
      <c r="B103" s="2986"/>
      <c r="C103" s="2986"/>
      <c r="D103" s="2986"/>
      <c r="E103" s="421"/>
      <c r="F103" s="421"/>
      <c r="G103" s="421"/>
      <c r="H103" s="421"/>
      <c r="I103" s="421"/>
      <c r="J103" s="421"/>
      <c r="K103" s="837"/>
    </row>
    <row r="104" spans="1:25" s="11" customFormat="1" ht="15.65" customHeight="1" x14ac:dyDescent="0.35">
      <c r="A104" s="2681" t="s">
        <v>1035</v>
      </c>
      <c r="B104" s="2808"/>
      <c r="C104" s="2808"/>
      <c r="D104" s="831" t="s">
        <v>976</v>
      </c>
      <c r="E104" s="832">
        <v>4</v>
      </c>
      <c r="F104" s="832">
        <v>4</v>
      </c>
      <c r="G104" s="832">
        <v>4</v>
      </c>
      <c r="H104" s="832">
        <v>4</v>
      </c>
      <c r="I104" s="832">
        <v>4</v>
      </c>
      <c r="J104" s="832">
        <v>4</v>
      </c>
      <c r="K104" s="838">
        <v>4</v>
      </c>
    </row>
    <row r="105" spans="1:25" s="11" customFormat="1" ht="16" thickBot="1" x14ac:dyDescent="0.4">
      <c r="A105" s="2981"/>
      <c r="B105" s="2982"/>
      <c r="C105" s="2982"/>
      <c r="D105" s="833" t="s">
        <v>1036</v>
      </c>
      <c r="E105" s="834">
        <v>1</v>
      </c>
      <c r="F105" s="834">
        <v>1</v>
      </c>
      <c r="G105" s="834">
        <v>1</v>
      </c>
      <c r="H105" s="834">
        <v>1</v>
      </c>
      <c r="I105" s="834">
        <v>1</v>
      </c>
      <c r="J105" s="834">
        <v>1</v>
      </c>
      <c r="K105" s="839">
        <v>1</v>
      </c>
    </row>
    <row r="106" spans="1:25" ht="16" thickTop="1" x14ac:dyDescent="0.35">
      <c r="A106" s="17"/>
      <c r="B106" s="17"/>
      <c r="C106" s="17"/>
      <c r="D106" s="16"/>
    </row>
    <row r="107" spans="1:25" ht="17.5" customHeight="1" thickBot="1" x14ac:dyDescent="0.4">
      <c r="A107" s="2979" t="s">
        <v>1037</v>
      </c>
      <c r="B107" s="2979"/>
    </row>
    <row r="108" spans="1:25" ht="30" customHeight="1" thickTop="1" x14ac:dyDescent="0.35">
      <c r="A108" s="2979"/>
      <c r="B108" s="2979"/>
      <c r="D108" s="2535"/>
      <c r="E108" s="2919" t="s">
        <v>1038</v>
      </c>
      <c r="F108" s="2919"/>
      <c r="G108" s="2919"/>
      <c r="H108" s="2919"/>
      <c r="I108" s="2919"/>
      <c r="J108" s="2919"/>
      <c r="K108" s="2919"/>
      <c r="L108" s="2919"/>
      <c r="M108" s="2919"/>
      <c r="N108" s="2919"/>
      <c r="O108" s="2919"/>
      <c r="P108" s="2534"/>
    </row>
    <row r="109" spans="1:25" ht="18.5" x14ac:dyDescent="0.35">
      <c r="A109" s="2979"/>
      <c r="B109" s="2979"/>
      <c r="D109" s="2535"/>
      <c r="E109" s="2969" t="s">
        <v>1039</v>
      </c>
      <c r="F109" s="2969"/>
      <c r="G109" s="2969"/>
      <c r="H109" s="2969"/>
      <c r="I109" s="2969"/>
      <c r="J109" s="2969"/>
      <c r="K109" s="2969"/>
      <c r="L109" s="2969"/>
      <c r="M109" s="2969"/>
      <c r="N109" s="2969"/>
      <c r="O109" s="2969"/>
      <c r="P109" s="3006"/>
    </row>
    <row r="110" spans="1:25" ht="18.5" x14ac:dyDescent="0.35">
      <c r="A110" s="2979"/>
      <c r="B110" s="2979"/>
      <c r="D110" s="2535"/>
      <c r="E110" s="2969"/>
      <c r="F110" s="2969"/>
      <c r="G110" s="2969"/>
      <c r="H110" s="2969"/>
      <c r="I110" s="2969"/>
      <c r="J110" s="2969"/>
      <c r="K110" s="2969"/>
      <c r="L110" s="2969"/>
      <c r="M110" s="2969"/>
      <c r="N110" s="2969"/>
      <c r="O110" s="2969"/>
      <c r="P110" s="3006"/>
    </row>
    <row r="111" spans="1:25" ht="19" thickBot="1" x14ac:dyDescent="0.4">
      <c r="A111" s="2979"/>
      <c r="B111" s="2979"/>
      <c r="D111" s="2535"/>
      <c r="E111" s="3007"/>
      <c r="F111" s="3007"/>
      <c r="G111" s="3007"/>
      <c r="H111" s="3007"/>
      <c r="I111" s="3007"/>
      <c r="J111" s="3007"/>
      <c r="K111" s="3007"/>
      <c r="L111" s="3007"/>
      <c r="M111" s="3007"/>
      <c r="N111" s="3007"/>
      <c r="O111" s="3007"/>
      <c r="P111" s="3008"/>
    </row>
    <row r="112" spans="1:25" ht="40" customHeight="1" thickTop="1" x14ac:dyDescent="0.35">
      <c r="A112" s="2979"/>
      <c r="B112" s="2979"/>
      <c r="D112" s="2535"/>
      <c r="E112" s="47"/>
      <c r="F112" s="47" t="s">
        <v>1002</v>
      </c>
      <c r="G112" s="2975" t="s">
        <v>1040</v>
      </c>
      <c r="H112" s="2975"/>
      <c r="I112" s="2975" t="s">
        <v>1041</v>
      </c>
      <c r="J112" s="2975"/>
      <c r="K112" s="2975"/>
      <c r="L112" s="2975"/>
      <c r="M112" s="2975"/>
      <c r="N112" s="2975"/>
      <c r="O112" s="2975"/>
      <c r="P112" s="2976"/>
    </row>
    <row r="113" spans="1:16" ht="100" customHeight="1" x14ac:dyDescent="0.35">
      <c r="A113" s="2980" t="s">
        <v>1042</v>
      </c>
      <c r="B113" s="2980"/>
      <c r="D113" s="2535"/>
      <c r="E113" s="2531">
        <v>1</v>
      </c>
      <c r="F113" s="20" t="s">
        <v>1004</v>
      </c>
      <c r="G113" s="2972" t="s">
        <v>1043</v>
      </c>
      <c r="H113" s="2972"/>
      <c r="I113" s="2973" t="s">
        <v>1718</v>
      </c>
      <c r="J113" s="2973"/>
      <c r="K113" s="2973"/>
      <c r="L113" s="2973"/>
      <c r="M113" s="2973"/>
      <c r="N113" s="2973"/>
      <c r="O113" s="2973"/>
      <c r="P113" s="2974"/>
    </row>
    <row r="114" spans="1:16" ht="85" customHeight="1" x14ac:dyDescent="0.35">
      <c r="A114" s="2978"/>
      <c r="B114" s="2978"/>
      <c r="D114" s="2535"/>
      <c r="E114" s="2531">
        <v>2</v>
      </c>
      <c r="F114" s="20" t="s">
        <v>1009</v>
      </c>
      <c r="G114" s="2972" t="s">
        <v>1044</v>
      </c>
      <c r="H114" s="2972"/>
      <c r="I114" s="2973" t="s">
        <v>1719</v>
      </c>
      <c r="J114" s="2973"/>
      <c r="K114" s="2973"/>
      <c r="L114" s="2973"/>
      <c r="M114" s="2973"/>
      <c r="N114" s="2973"/>
      <c r="O114" s="2973"/>
      <c r="P114" s="2974"/>
    </row>
    <row r="115" spans="1:16" ht="55" customHeight="1" x14ac:dyDescent="0.35">
      <c r="D115" s="2535"/>
      <c r="E115" s="2532">
        <v>3</v>
      </c>
      <c r="F115" s="10" t="s">
        <v>1045</v>
      </c>
      <c r="G115" s="2972" t="s">
        <v>1046</v>
      </c>
      <c r="H115" s="2972"/>
      <c r="I115" s="2973" t="s">
        <v>1720</v>
      </c>
      <c r="J115" s="2973"/>
      <c r="K115" s="2973"/>
      <c r="L115" s="2973"/>
      <c r="M115" s="2973"/>
      <c r="N115" s="2973"/>
      <c r="O115" s="2973"/>
      <c r="P115" s="2974"/>
    </row>
    <row r="116" spans="1:16" ht="45" customHeight="1" x14ac:dyDescent="0.35">
      <c r="D116" s="2535"/>
      <c r="E116" s="2531">
        <v>4</v>
      </c>
      <c r="F116" s="21" t="s">
        <v>1015</v>
      </c>
      <c r="G116" s="2972" t="s">
        <v>1047</v>
      </c>
      <c r="H116" s="2972"/>
      <c r="I116" s="2973" t="s">
        <v>1721</v>
      </c>
      <c r="J116" s="2973"/>
      <c r="K116" s="2973"/>
      <c r="L116" s="2973"/>
      <c r="M116" s="2973"/>
      <c r="N116" s="2973"/>
      <c r="O116" s="2973"/>
      <c r="P116" s="2974"/>
    </row>
    <row r="117" spans="1:16" ht="45" customHeight="1" x14ac:dyDescent="0.35">
      <c r="D117" s="2535"/>
      <c r="E117" s="2532">
        <v>5</v>
      </c>
      <c r="F117" s="10" t="s">
        <v>1048</v>
      </c>
      <c r="G117" s="2972" t="s">
        <v>1049</v>
      </c>
      <c r="H117" s="2972"/>
      <c r="I117" s="2973" t="s">
        <v>1722</v>
      </c>
      <c r="J117" s="2973"/>
      <c r="K117" s="2973"/>
      <c r="L117" s="2973"/>
      <c r="M117" s="2973"/>
      <c r="N117" s="2973"/>
      <c r="O117" s="2973"/>
      <c r="P117" s="2974"/>
    </row>
    <row r="118" spans="1:16" ht="45" customHeight="1" thickBot="1" x14ac:dyDescent="0.4">
      <c r="D118" s="2535"/>
      <c r="E118" s="2533">
        <v>6</v>
      </c>
      <c r="F118" s="22" t="s">
        <v>1050</v>
      </c>
      <c r="G118" s="2977" t="s">
        <v>1051</v>
      </c>
      <c r="H118" s="2977"/>
      <c r="I118" s="2970" t="s">
        <v>1723</v>
      </c>
      <c r="J118" s="2970"/>
      <c r="K118" s="2970"/>
      <c r="L118" s="2970"/>
      <c r="M118" s="2970"/>
      <c r="N118" s="2970"/>
      <c r="O118" s="2970"/>
      <c r="P118" s="2971"/>
    </row>
    <row r="119" spans="1:16" ht="55" customHeight="1" thickTop="1" x14ac:dyDescent="0.35"/>
  </sheetData>
  <sheetProtection algorithmName="SHA-512" hashValue="zCTMmEF0MFrStG0nRRq9FwCG2U8wqKZHGl5TavnC2i7b5Ao/FtJ34zEvj8gru1HoPgS+w42aw/6gAiLEyoVOgg==" saltValue="y4HiguQBFlKv7/Kw2/PLFA==" spinCount="100000" sheet="1" formatCells="0" formatColumns="0" formatRows="0" insertColumns="0" insertRows="0" insertHyperlinks="0" deleteColumns="0" deleteRows="0" sort="0" autoFilter="0" pivotTables="0"/>
  <mergeCells count="259">
    <mergeCell ref="E108:O108"/>
    <mergeCell ref="E109:P111"/>
    <mergeCell ref="E73:F73"/>
    <mergeCell ref="E74:F74"/>
    <mergeCell ref="E75:F75"/>
    <mergeCell ref="E89:F89"/>
    <mergeCell ref="E95:F95"/>
    <mergeCell ref="E97:G97"/>
    <mergeCell ref="E98:G98"/>
    <mergeCell ref="K95:L95"/>
    <mergeCell ref="N95:O95"/>
    <mergeCell ref="K74:L74"/>
    <mergeCell ref="N89:O89"/>
    <mergeCell ref="N75:O75"/>
    <mergeCell ref="K89:L89"/>
    <mergeCell ref="H95:I95"/>
    <mergeCell ref="C85:D85"/>
    <mergeCell ref="B86:B88"/>
    <mergeCell ref="C86:D86"/>
    <mergeCell ref="C87:D87"/>
    <mergeCell ref="C72:D72"/>
    <mergeCell ref="B76:B80"/>
    <mergeCell ref="C76:D76"/>
    <mergeCell ref="C77:D77"/>
    <mergeCell ref="C78:D78"/>
    <mergeCell ref="C79:D79"/>
    <mergeCell ref="C80:D80"/>
    <mergeCell ref="E27:F27"/>
    <mergeCell ref="E28:F28"/>
    <mergeCell ref="E29:F29"/>
    <mergeCell ref="E43:F43"/>
    <mergeCell ref="E49:F49"/>
    <mergeCell ref="E51:G51"/>
    <mergeCell ref="E52:G52"/>
    <mergeCell ref="E55:G55"/>
    <mergeCell ref="E56:G56"/>
    <mergeCell ref="T55:V55"/>
    <mergeCell ref="K75:L75"/>
    <mergeCell ref="W97:Y97"/>
    <mergeCell ref="C98:D98"/>
    <mergeCell ref="H98:J98"/>
    <mergeCell ref="K98:M98"/>
    <mergeCell ref="N98:P98"/>
    <mergeCell ref="Q98:S98"/>
    <mergeCell ref="T98:V98"/>
    <mergeCell ref="W98:Y98"/>
    <mergeCell ref="H74:I74"/>
    <mergeCell ref="H75:I75"/>
    <mergeCell ref="W95:X95"/>
    <mergeCell ref="K97:M97"/>
    <mergeCell ref="N97:P97"/>
    <mergeCell ref="Q97:S97"/>
    <mergeCell ref="T97:V97"/>
    <mergeCell ref="Q95:R95"/>
    <mergeCell ref="T95:U95"/>
    <mergeCell ref="W89:X89"/>
    <mergeCell ref="N74:O74"/>
    <mergeCell ref="C90:D90"/>
    <mergeCell ref="C91:D91"/>
    <mergeCell ref="T74:U74"/>
    <mergeCell ref="W74:X74"/>
    <mergeCell ref="T56:V56"/>
    <mergeCell ref="W56:Y56"/>
    <mergeCell ref="W73:X73"/>
    <mergeCell ref="T75:U75"/>
    <mergeCell ref="W75:X75"/>
    <mergeCell ref="Q75:R75"/>
    <mergeCell ref="Q89:R89"/>
    <mergeCell ref="T89:U89"/>
    <mergeCell ref="N52:P52"/>
    <mergeCell ref="Q52:S52"/>
    <mergeCell ref="H55:J55"/>
    <mergeCell ref="A55:D55"/>
    <mergeCell ref="C64:D64"/>
    <mergeCell ref="C65:D65"/>
    <mergeCell ref="C66:D66"/>
    <mergeCell ref="C59:D59"/>
    <mergeCell ref="C60:D60"/>
    <mergeCell ref="C61:D61"/>
    <mergeCell ref="A56:A57"/>
    <mergeCell ref="K55:M55"/>
    <mergeCell ref="N55:P55"/>
    <mergeCell ref="Q55:S55"/>
    <mergeCell ref="A58:A75"/>
    <mergeCell ref="B75:D75"/>
    <mergeCell ref="H73:I73"/>
    <mergeCell ref="B58:B62"/>
    <mergeCell ref="C58:D58"/>
    <mergeCell ref="Q74:R74"/>
    <mergeCell ref="B74:D74"/>
    <mergeCell ref="W55:Y55"/>
    <mergeCell ref="K73:L73"/>
    <mergeCell ref="N73:O73"/>
    <mergeCell ref="Q73:R73"/>
    <mergeCell ref="T73:U73"/>
    <mergeCell ref="C52:D52"/>
    <mergeCell ref="C62:D62"/>
    <mergeCell ref="T52:V52"/>
    <mergeCell ref="W52:Y52"/>
    <mergeCell ref="B73:D73"/>
    <mergeCell ref="H56:J56"/>
    <mergeCell ref="C67:D67"/>
    <mergeCell ref="C68:D68"/>
    <mergeCell ref="C69:D69"/>
    <mergeCell ref="C70:D70"/>
    <mergeCell ref="C71:D71"/>
    <mergeCell ref="B63:B67"/>
    <mergeCell ref="C63:D63"/>
    <mergeCell ref="B68:B72"/>
    <mergeCell ref="K56:M56"/>
    <mergeCell ref="N56:P56"/>
    <mergeCell ref="Q56:S56"/>
    <mergeCell ref="H52:J52"/>
    <mergeCell ref="K52:M52"/>
    <mergeCell ref="A44:A49"/>
    <mergeCell ref="B44:B48"/>
    <mergeCell ref="C44:D44"/>
    <mergeCell ref="C45:D45"/>
    <mergeCell ref="C46:D46"/>
    <mergeCell ref="C47:D47"/>
    <mergeCell ref="C48:D48"/>
    <mergeCell ref="B49:D49"/>
    <mergeCell ref="C51:D51"/>
    <mergeCell ref="A114:B114"/>
    <mergeCell ref="A107:B112"/>
    <mergeCell ref="A113:B113"/>
    <mergeCell ref="H89:I89"/>
    <mergeCell ref="A104:C105"/>
    <mergeCell ref="A102:C102"/>
    <mergeCell ref="A101:D101"/>
    <mergeCell ref="B81:B85"/>
    <mergeCell ref="C81:D81"/>
    <mergeCell ref="C82:D82"/>
    <mergeCell ref="B89:D89"/>
    <mergeCell ref="C97:D97"/>
    <mergeCell ref="H97:J97"/>
    <mergeCell ref="C88:D88"/>
    <mergeCell ref="A103:D103"/>
    <mergeCell ref="A90:A95"/>
    <mergeCell ref="B90:B94"/>
    <mergeCell ref="A76:A89"/>
    <mergeCell ref="C92:D92"/>
    <mergeCell ref="C93:D93"/>
    <mergeCell ref="C94:D94"/>
    <mergeCell ref="B95:D95"/>
    <mergeCell ref="C83:D83"/>
    <mergeCell ref="C84:D84"/>
    <mergeCell ref="C37:D37"/>
    <mergeCell ref="C38:D38"/>
    <mergeCell ref="C39:D39"/>
    <mergeCell ref="B40:B42"/>
    <mergeCell ref="C40:D40"/>
    <mergeCell ref="C41:D41"/>
    <mergeCell ref="C42:D42"/>
    <mergeCell ref="H43:I43"/>
    <mergeCell ref="I118:P118"/>
    <mergeCell ref="G113:H113"/>
    <mergeCell ref="I113:P113"/>
    <mergeCell ref="G114:H114"/>
    <mergeCell ref="I114:P114"/>
    <mergeCell ref="G115:H115"/>
    <mergeCell ref="I115:P115"/>
    <mergeCell ref="G112:H112"/>
    <mergeCell ref="I112:P112"/>
    <mergeCell ref="G116:H116"/>
    <mergeCell ref="I116:P116"/>
    <mergeCell ref="G117:H117"/>
    <mergeCell ref="I117:P117"/>
    <mergeCell ref="B56:B57"/>
    <mergeCell ref="C56:D57"/>
    <mergeCell ref="G118:H118"/>
    <mergeCell ref="T49:U49"/>
    <mergeCell ref="W49:X49"/>
    <mergeCell ref="H51:J51"/>
    <mergeCell ref="K51:M51"/>
    <mergeCell ref="N51:P51"/>
    <mergeCell ref="Q51:S51"/>
    <mergeCell ref="T51:V51"/>
    <mergeCell ref="W51:Y51"/>
    <mergeCell ref="T43:U43"/>
    <mergeCell ref="W43:X43"/>
    <mergeCell ref="H49:I49"/>
    <mergeCell ref="K49:L49"/>
    <mergeCell ref="N49:O49"/>
    <mergeCell ref="Q49:R49"/>
    <mergeCell ref="W29:X29"/>
    <mergeCell ref="B28:D28"/>
    <mergeCell ref="K28:L28"/>
    <mergeCell ref="N28:O28"/>
    <mergeCell ref="Q28:R28"/>
    <mergeCell ref="T28:U28"/>
    <mergeCell ref="W28:X28"/>
    <mergeCell ref="H28:I28"/>
    <mergeCell ref="H29:I29"/>
    <mergeCell ref="K29:L29"/>
    <mergeCell ref="N29:O29"/>
    <mergeCell ref="Q29:R29"/>
    <mergeCell ref="T29:U29"/>
    <mergeCell ref="A10:A11"/>
    <mergeCell ref="B10:B11"/>
    <mergeCell ref="C10:D11"/>
    <mergeCell ref="K10:M10"/>
    <mergeCell ref="N10:P10"/>
    <mergeCell ref="Q10:S10"/>
    <mergeCell ref="T10:V10"/>
    <mergeCell ref="W10:Y10"/>
    <mergeCell ref="H9:J9"/>
    <mergeCell ref="H10:J10"/>
    <mergeCell ref="T9:V9"/>
    <mergeCell ref="E9:G9"/>
    <mergeCell ref="E10:G10"/>
    <mergeCell ref="C14:D14"/>
    <mergeCell ref="C15:D15"/>
    <mergeCell ref="C16:D16"/>
    <mergeCell ref="B17:B21"/>
    <mergeCell ref="C17:D17"/>
    <mergeCell ref="B27:D27"/>
    <mergeCell ref="B22:B26"/>
    <mergeCell ref="B29:D29"/>
    <mergeCell ref="W9:Y9"/>
    <mergeCell ref="W27:X27"/>
    <mergeCell ref="C18:D18"/>
    <mergeCell ref="C19:D19"/>
    <mergeCell ref="C20:D20"/>
    <mergeCell ref="C21:D21"/>
    <mergeCell ref="C22:D22"/>
    <mergeCell ref="C23:D23"/>
    <mergeCell ref="C24:D24"/>
    <mergeCell ref="C25:D25"/>
    <mergeCell ref="C26:D26"/>
    <mergeCell ref="H27:I27"/>
    <mergeCell ref="K27:L27"/>
    <mergeCell ref="N27:O27"/>
    <mergeCell ref="Q27:R27"/>
    <mergeCell ref="T27:U27"/>
    <mergeCell ref="A1:D4"/>
    <mergeCell ref="A7:D7"/>
    <mergeCell ref="A9:D9"/>
    <mergeCell ref="K9:M9"/>
    <mergeCell ref="N9:P9"/>
    <mergeCell ref="Q9:S9"/>
    <mergeCell ref="A30:A43"/>
    <mergeCell ref="B30:B34"/>
    <mergeCell ref="C30:D30"/>
    <mergeCell ref="C31:D31"/>
    <mergeCell ref="C32:D32"/>
    <mergeCell ref="C33:D33"/>
    <mergeCell ref="C34:D34"/>
    <mergeCell ref="B35:B39"/>
    <mergeCell ref="C35:D35"/>
    <mergeCell ref="C36:D36"/>
    <mergeCell ref="B43:D43"/>
    <mergeCell ref="K43:L43"/>
    <mergeCell ref="N43:O43"/>
    <mergeCell ref="Q43:R43"/>
    <mergeCell ref="A12:A29"/>
    <mergeCell ref="B12:B16"/>
    <mergeCell ref="C12:D12"/>
    <mergeCell ref="C13:D13"/>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1148E-041C-424D-926D-9E69AFC1BAE7}">
  <sheetPr>
    <tabColor theme="7" tint="0.39997558519241921"/>
    <pageSetUpPr autoPageBreaks="0"/>
  </sheetPr>
  <dimension ref="A1:BH233"/>
  <sheetViews>
    <sheetView zoomScale="85" zoomScaleNormal="85" zoomScaleSheetLayoutView="90" workbookViewId="0">
      <pane xSplit="4" topLeftCell="E1" activePane="topRight" state="frozen"/>
      <selection activeCell="I3" sqref="I3"/>
      <selection pane="topRight" activeCell="E1" sqref="E1"/>
    </sheetView>
  </sheetViews>
  <sheetFormatPr baseColWidth="10" defaultColWidth="10.83203125" defaultRowHeight="15.5" x14ac:dyDescent="0.35"/>
  <cols>
    <col min="1" max="1" width="18.58203125" style="1" customWidth="1"/>
    <col min="2" max="3" width="35.58203125" style="1" customWidth="1"/>
    <col min="4" max="4" width="20.58203125" style="1" customWidth="1"/>
    <col min="5" max="30" width="15.58203125" style="1" customWidth="1"/>
    <col min="31" max="32" width="11.5" style="1" bestFit="1" customWidth="1"/>
    <col min="33" max="47" width="10.83203125" style="1"/>
    <col min="48" max="48" width="2.58203125" style="1" customWidth="1"/>
    <col min="49" max="49" width="10.83203125" style="1"/>
    <col min="50" max="51" width="8.203125E-2" style="1" customWidth="1"/>
    <col min="52" max="16384" width="10.83203125" style="1"/>
  </cols>
  <sheetData>
    <row r="1" spans="1:17" ht="15.65" customHeight="1" x14ac:dyDescent="0.35">
      <c r="A1" s="3031" t="s">
        <v>1052</v>
      </c>
      <c r="B1" s="3031"/>
      <c r="C1" s="3031"/>
      <c r="D1" s="3031"/>
      <c r="E1" s="49"/>
      <c r="F1" s="49"/>
      <c r="G1" s="49"/>
      <c r="H1" s="49"/>
      <c r="I1" s="49"/>
      <c r="J1" s="49"/>
      <c r="N1" s="2380"/>
      <c r="O1" s="2380"/>
      <c r="P1" s="2380"/>
      <c r="Q1" s="2380"/>
    </row>
    <row r="2" spans="1:17" ht="15.65" customHeight="1" x14ac:dyDescent="0.35">
      <c r="A2" s="3031"/>
      <c r="B2" s="3031"/>
      <c r="C2" s="3031"/>
      <c r="D2" s="3031"/>
      <c r="E2" s="49"/>
      <c r="F2" s="49"/>
      <c r="G2" s="49"/>
      <c r="H2" s="49"/>
      <c r="I2" s="49"/>
      <c r="J2" s="49"/>
      <c r="N2" s="2380"/>
      <c r="O2" s="2380"/>
      <c r="P2" s="2380"/>
      <c r="Q2" s="2380"/>
    </row>
    <row r="3" spans="1:17" ht="15.65" customHeight="1" x14ac:dyDescent="0.35">
      <c r="A3" s="3031"/>
      <c r="B3" s="3031"/>
      <c r="C3" s="3031"/>
      <c r="D3" s="3031"/>
      <c r="E3" s="49"/>
      <c r="F3" s="49"/>
      <c r="G3" s="49"/>
      <c r="H3" s="49"/>
      <c r="I3" s="49"/>
      <c r="J3" s="49"/>
      <c r="N3" s="2380"/>
      <c r="O3" s="2380"/>
      <c r="P3" s="2380"/>
      <c r="Q3" s="2380"/>
    </row>
    <row r="4" spans="1:17" ht="15.65" customHeight="1" x14ac:dyDescent="0.35">
      <c r="A4" s="3031"/>
      <c r="B4" s="3031"/>
      <c r="C4" s="3031"/>
      <c r="D4" s="3031"/>
      <c r="E4" s="49"/>
      <c r="F4" s="49"/>
      <c r="G4" s="49"/>
      <c r="H4" s="49"/>
      <c r="I4" s="49"/>
      <c r="J4" s="49"/>
      <c r="N4" s="2380"/>
      <c r="O4" s="2380"/>
      <c r="P4" s="2380"/>
      <c r="Q4" s="2380"/>
    </row>
    <row r="5" spans="1:17" ht="15.65" customHeight="1" x14ac:dyDescent="0.35">
      <c r="A5" s="16"/>
      <c r="B5" s="16"/>
      <c r="C5" s="16"/>
      <c r="D5" s="16"/>
      <c r="E5" s="16"/>
      <c r="F5" s="16"/>
      <c r="G5" s="16"/>
      <c r="H5" s="16"/>
      <c r="I5" s="16"/>
      <c r="J5" s="16"/>
      <c r="N5" s="2380"/>
      <c r="O5" s="2380"/>
      <c r="P5" s="2380"/>
      <c r="Q5" s="2380"/>
    </row>
    <row r="6" spans="1:17" ht="15.65" customHeight="1" x14ac:dyDescent="0.35">
      <c r="A6" s="16"/>
      <c r="B6" s="16"/>
      <c r="C6" s="16"/>
      <c r="D6" s="16"/>
      <c r="E6" s="16"/>
      <c r="F6" s="16"/>
      <c r="G6" s="16"/>
      <c r="H6" s="16"/>
      <c r="I6" s="16"/>
      <c r="J6" s="16"/>
      <c r="N6" s="2380"/>
      <c r="O6" s="2380"/>
      <c r="P6" s="2380"/>
      <c r="Q6" s="2380"/>
    </row>
    <row r="7" spans="1:17" ht="20.149999999999999" customHeight="1" x14ac:dyDescent="0.55000000000000004">
      <c r="A7" s="2818" t="s">
        <v>1053</v>
      </c>
      <c r="B7" s="2818"/>
      <c r="C7" s="2818"/>
      <c r="D7" s="2818"/>
      <c r="E7" s="50"/>
      <c r="F7" s="50"/>
      <c r="G7" s="50"/>
      <c r="H7" s="50"/>
      <c r="I7" s="50"/>
      <c r="J7" s="50"/>
      <c r="N7" s="2380"/>
      <c r="O7" s="2380"/>
      <c r="P7" s="2380"/>
      <c r="Q7" s="2380"/>
    </row>
    <row r="8" spans="1:17" ht="40.5" customHeight="1" x14ac:dyDescent="0.35">
      <c r="A8" s="2979" t="s">
        <v>1056</v>
      </c>
      <c r="B8" s="2979"/>
      <c r="C8" s="2979"/>
      <c r="D8" s="2979"/>
      <c r="E8" s="2381"/>
      <c r="F8" s="2381"/>
      <c r="G8" s="2381"/>
      <c r="H8" s="2381"/>
      <c r="I8" s="50"/>
      <c r="J8" s="50"/>
      <c r="K8" s="50"/>
      <c r="L8" s="50"/>
      <c r="M8" s="50"/>
      <c r="N8" s="50"/>
    </row>
    <row r="9" spans="1:17" ht="15.75" customHeight="1" x14ac:dyDescent="0.35">
      <c r="A9" s="16"/>
      <c r="B9" s="16"/>
      <c r="C9" s="16"/>
      <c r="D9" s="16"/>
      <c r="E9" s="16"/>
      <c r="F9" s="16"/>
      <c r="G9" s="16"/>
      <c r="H9" s="16"/>
      <c r="I9" s="16"/>
      <c r="J9" s="16"/>
      <c r="N9" s="2380"/>
      <c r="O9" s="2380"/>
      <c r="P9" s="2380"/>
      <c r="Q9" s="2380"/>
    </row>
    <row r="10" spans="1:17" ht="15.75" customHeight="1" x14ac:dyDescent="0.35"/>
    <row r="11" spans="1:17" ht="15.65" customHeight="1" x14ac:dyDescent="0.35">
      <c r="A11" s="3031" t="s">
        <v>1054</v>
      </c>
      <c r="B11" s="3031"/>
      <c r="C11" s="3031"/>
      <c r="D11" s="3031"/>
      <c r="E11" s="49"/>
      <c r="F11" s="49"/>
      <c r="G11" s="49"/>
      <c r="H11" s="49"/>
      <c r="I11" s="49"/>
      <c r="J11" s="49"/>
    </row>
    <row r="12" spans="1:17" ht="15.65" customHeight="1" x14ac:dyDescent="0.35">
      <c r="A12" s="3031"/>
      <c r="B12" s="3031"/>
      <c r="C12" s="3031"/>
      <c r="D12" s="3031"/>
      <c r="E12" s="49"/>
      <c r="F12" s="49"/>
      <c r="G12" s="994"/>
      <c r="H12" s="49"/>
      <c r="I12" s="49"/>
      <c r="J12" s="994"/>
      <c r="O12" s="3019"/>
      <c r="P12" s="3019"/>
      <c r="Q12" s="3019"/>
    </row>
    <row r="13" spans="1:17" ht="15.65" customHeight="1" x14ac:dyDescent="0.35">
      <c r="A13" s="3031"/>
      <c r="B13" s="3031"/>
      <c r="C13" s="3031"/>
      <c r="D13" s="3031"/>
      <c r="E13" s="49"/>
      <c r="F13" s="49"/>
      <c r="G13" s="49"/>
      <c r="H13" s="49"/>
      <c r="I13" s="49"/>
      <c r="J13" s="49"/>
      <c r="O13" s="3019"/>
      <c r="P13" s="3019"/>
      <c r="Q13" s="3019"/>
    </row>
    <row r="14" spans="1:17" ht="15.65" customHeight="1" x14ac:dyDescent="0.35">
      <c r="A14" s="3031"/>
      <c r="B14" s="3031"/>
      <c r="C14" s="3031"/>
      <c r="D14" s="3031"/>
      <c r="E14" s="49"/>
      <c r="F14" s="49"/>
      <c r="G14" s="994"/>
      <c r="H14" s="49"/>
      <c r="I14" s="49"/>
      <c r="J14" s="994"/>
    </row>
    <row r="15" spans="1:17" ht="15.65" customHeight="1" x14ac:dyDescent="0.35">
      <c r="A15" s="3015"/>
      <c r="B15" s="3015"/>
      <c r="C15" s="3015"/>
      <c r="D15" s="3015"/>
      <c r="E15" s="51"/>
      <c r="F15" s="51"/>
      <c r="G15" s="51"/>
      <c r="H15" s="51"/>
      <c r="I15" s="51"/>
      <c r="J15" s="51"/>
      <c r="M15"/>
      <c r="O15"/>
    </row>
    <row r="16" spans="1:17" ht="15.75" customHeight="1" x14ac:dyDescent="0.35"/>
    <row r="17" spans="1:29" ht="15.75" customHeight="1" thickBot="1" x14ac:dyDescent="0.4">
      <c r="B17" s="3016"/>
      <c r="C17" s="3016"/>
      <c r="D17" s="3016"/>
      <c r="E17" s="4"/>
      <c r="F17" s="4"/>
      <c r="G17" s="4"/>
      <c r="H17" s="4"/>
      <c r="I17" s="4"/>
      <c r="J17" s="4"/>
      <c r="K17" s="3017"/>
      <c r="L17" s="3017"/>
      <c r="M17" s="3017"/>
      <c r="N17" s="3017"/>
      <c r="O17" s="3017"/>
      <c r="P17" s="3017"/>
      <c r="Q17" s="3017"/>
      <c r="R17" s="3017"/>
      <c r="S17" s="3017"/>
      <c r="T17" s="3017"/>
      <c r="U17" s="3017"/>
      <c r="V17" s="3017"/>
      <c r="W17" s="3017"/>
      <c r="X17" s="3017"/>
      <c r="Y17" s="3017"/>
    </row>
    <row r="18" spans="1:29" ht="29.5" customHeight="1" thickTop="1" x14ac:dyDescent="0.35">
      <c r="A18" s="2918" t="s">
        <v>1918</v>
      </c>
      <c r="B18" s="2919"/>
      <c r="C18" s="2919"/>
      <c r="D18" s="3030"/>
      <c r="E18" s="2920">
        <v>2024</v>
      </c>
      <c r="F18" s="2921"/>
      <c r="G18" s="2955"/>
      <c r="H18" s="2920">
        <v>2023</v>
      </c>
      <c r="I18" s="2921"/>
      <c r="J18" s="2955"/>
      <c r="K18" s="2920">
        <v>2022</v>
      </c>
      <c r="L18" s="2921"/>
      <c r="M18" s="2922"/>
      <c r="N18" s="2920">
        <v>2021</v>
      </c>
      <c r="O18" s="2921"/>
      <c r="P18" s="2922"/>
      <c r="Q18" s="2920">
        <v>2020</v>
      </c>
      <c r="R18" s="2921"/>
      <c r="S18" s="2922"/>
      <c r="T18" s="2920">
        <v>2019</v>
      </c>
      <c r="U18" s="2921"/>
      <c r="V18" s="2922"/>
      <c r="W18" s="2942">
        <v>2018</v>
      </c>
      <c r="X18" s="2921"/>
      <c r="Y18" s="2943"/>
    </row>
    <row r="19" spans="1:29" x14ac:dyDescent="0.35">
      <c r="A19" s="2948" t="s">
        <v>1001</v>
      </c>
      <c r="B19" s="2949" t="s">
        <v>1002</v>
      </c>
      <c r="C19" s="2949" t="s">
        <v>1003</v>
      </c>
      <c r="D19" s="2949"/>
      <c r="E19" s="2950" t="s">
        <v>1004</v>
      </c>
      <c r="F19" s="2951"/>
      <c r="G19" s="2956"/>
      <c r="H19" s="2950" t="s">
        <v>1004</v>
      </c>
      <c r="I19" s="2951"/>
      <c r="J19" s="2956"/>
      <c r="K19" s="2950" t="s">
        <v>1004</v>
      </c>
      <c r="L19" s="2951"/>
      <c r="M19" s="2952"/>
      <c r="N19" s="2950" t="s">
        <v>1004</v>
      </c>
      <c r="O19" s="2951"/>
      <c r="P19" s="2952"/>
      <c r="Q19" s="2950" t="s">
        <v>1004</v>
      </c>
      <c r="R19" s="2951"/>
      <c r="S19" s="2952"/>
      <c r="T19" s="2950" t="s">
        <v>1004</v>
      </c>
      <c r="U19" s="2951"/>
      <c r="V19" s="2952"/>
      <c r="W19" s="2953" t="s">
        <v>1004</v>
      </c>
      <c r="X19" s="2951"/>
      <c r="Y19" s="2954"/>
    </row>
    <row r="20" spans="1:29" ht="25" customHeight="1" x14ac:dyDescent="0.35">
      <c r="A20" s="2948"/>
      <c r="B20" s="2949"/>
      <c r="C20" s="2949"/>
      <c r="D20" s="2949"/>
      <c r="E20" s="782" t="s">
        <v>1005</v>
      </c>
      <c r="F20" s="783" t="s">
        <v>1006</v>
      </c>
      <c r="G20" s="791" t="s">
        <v>1007</v>
      </c>
      <c r="H20" s="782" t="s">
        <v>1005</v>
      </c>
      <c r="I20" s="783" t="s">
        <v>1006</v>
      </c>
      <c r="J20" s="791" t="s">
        <v>1007</v>
      </c>
      <c r="K20" s="782" t="s">
        <v>1005</v>
      </c>
      <c r="L20" s="783" t="s">
        <v>1006</v>
      </c>
      <c r="M20" s="784" t="s">
        <v>1007</v>
      </c>
      <c r="N20" s="782" t="s">
        <v>1005</v>
      </c>
      <c r="O20" s="783" t="s">
        <v>1006</v>
      </c>
      <c r="P20" s="784" t="s">
        <v>1007</v>
      </c>
      <c r="Q20" s="782" t="s">
        <v>1005</v>
      </c>
      <c r="R20" s="783" t="s">
        <v>1006</v>
      </c>
      <c r="S20" s="784" t="s">
        <v>1007</v>
      </c>
      <c r="T20" s="782" t="s">
        <v>1005</v>
      </c>
      <c r="U20" s="783" t="s">
        <v>1006</v>
      </c>
      <c r="V20" s="784" t="s">
        <v>1007</v>
      </c>
      <c r="W20" s="789" t="s">
        <v>1005</v>
      </c>
      <c r="X20" s="783" t="s">
        <v>1006</v>
      </c>
      <c r="Y20" s="792" t="s">
        <v>1007</v>
      </c>
    </row>
    <row r="21" spans="1:29" ht="15.75" customHeight="1" thickBot="1" x14ac:dyDescent="0.4">
      <c r="A21" s="2937" t="s">
        <v>1031</v>
      </c>
      <c r="B21" s="2932" t="s">
        <v>1009</v>
      </c>
      <c r="C21" s="2929" t="s">
        <v>1010</v>
      </c>
      <c r="D21" s="2929"/>
      <c r="E21" s="1628">
        <v>21329.893427570176</v>
      </c>
      <c r="F21" s="1629">
        <v>2010.4220302978249</v>
      </c>
      <c r="G21" s="1630">
        <v>23340.315457868001</v>
      </c>
      <c r="H21" s="1628">
        <v>13794.658061485197</v>
      </c>
      <c r="I21" s="1629">
        <v>1393.2466724454221</v>
      </c>
      <c r="J21" s="1630">
        <v>15187.90473393062</v>
      </c>
      <c r="K21" s="799">
        <v>16160.105001565113</v>
      </c>
      <c r="L21" s="800">
        <v>3933.1108077000808</v>
      </c>
      <c r="M21" s="801">
        <v>20093.215809265195</v>
      </c>
      <c r="N21" s="799">
        <v>14133.28577625893</v>
      </c>
      <c r="O21" s="800">
        <v>1657.2005658144242</v>
      </c>
      <c r="P21" s="801">
        <v>15790.486342073355</v>
      </c>
      <c r="Q21" s="799">
        <v>17802.772283905364</v>
      </c>
      <c r="R21" s="800">
        <v>1678.1705042580691</v>
      </c>
      <c r="S21" s="801">
        <v>19480.942788163433</v>
      </c>
      <c r="T21" s="799">
        <v>12320.023009068862</v>
      </c>
      <c r="U21" s="800">
        <v>1577.9423691505463</v>
      </c>
      <c r="V21" s="801">
        <v>13897.965378219407</v>
      </c>
      <c r="W21" s="802">
        <v>14237.275522985985</v>
      </c>
      <c r="X21" s="800">
        <v>2296.9756819918002</v>
      </c>
      <c r="Y21" s="803">
        <v>16534.251204977787</v>
      </c>
    </row>
    <row r="22" spans="1:29" ht="16" thickBot="1" x14ac:dyDescent="0.4">
      <c r="A22" s="2938"/>
      <c r="B22" s="2927"/>
      <c r="C22" s="2929" t="s">
        <v>1011</v>
      </c>
      <c r="D22" s="2929"/>
      <c r="E22" s="1628">
        <v>3880.4861506286793</v>
      </c>
      <c r="F22" s="1629">
        <v>7343.0958696630478</v>
      </c>
      <c r="G22" s="1630">
        <v>11223.582020291728</v>
      </c>
      <c r="H22" s="1628">
        <v>3854.8344010930596</v>
      </c>
      <c r="I22" s="1629">
        <v>6713.1998195608103</v>
      </c>
      <c r="J22" s="1630">
        <v>10568.03422065387</v>
      </c>
      <c r="K22" s="799">
        <v>3119.9142863804354</v>
      </c>
      <c r="L22" s="800">
        <v>6128.6987915649988</v>
      </c>
      <c r="M22" s="801">
        <v>9248.6130779454343</v>
      </c>
      <c r="N22" s="799">
        <v>3779.1370729294395</v>
      </c>
      <c r="O22" s="800">
        <v>7239.4943021589943</v>
      </c>
      <c r="P22" s="801">
        <v>11018.631375088433</v>
      </c>
      <c r="Q22" s="799">
        <v>2337.8612936280051</v>
      </c>
      <c r="R22" s="800">
        <v>6019.7679492274374</v>
      </c>
      <c r="S22" s="801">
        <v>8357.6292428554425</v>
      </c>
      <c r="T22" s="799">
        <v>2618.0304160030018</v>
      </c>
      <c r="U22" s="800">
        <v>5108.4609427487612</v>
      </c>
      <c r="V22" s="801">
        <v>7726.4913587517631</v>
      </c>
      <c r="W22" s="802">
        <v>2500.0135297196898</v>
      </c>
      <c r="X22" s="800">
        <v>6265.6378195889602</v>
      </c>
      <c r="Y22" s="803">
        <v>8765.6513493086495</v>
      </c>
    </row>
    <row r="23" spans="1:29" ht="16" thickBot="1" x14ac:dyDescent="0.4">
      <c r="A23" s="2938"/>
      <c r="B23" s="2927"/>
      <c r="C23" s="2929" t="s">
        <v>1012</v>
      </c>
      <c r="D23" s="2929"/>
      <c r="E23" s="1628">
        <v>0</v>
      </c>
      <c r="F23" s="1629">
        <v>24536.246408789062</v>
      </c>
      <c r="G23" s="1630">
        <v>24536.246408789062</v>
      </c>
      <c r="H23" s="1628">
        <v>0</v>
      </c>
      <c r="I23" s="1629">
        <v>13043.791182513427</v>
      </c>
      <c r="J23" s="1630">
        <v>13043.791182513427</v>
      </c>
      <c r="K23" s="799">
        <v>0</v>
      </c>
      <c r="L23" s="800">
        <v>0</v>
      </c>
      <c r="M23" s="801">
        <v>0</v>
      </c>
      <c r="N23" s="799">
        <v>0</v>
      </c>
      <c r="O23" s="800">
        <v>0</v>
      </c>
      <c r="P23" s="801">
        <v>0</v>
      </c>
      <c r="Q23" s="799">
        <v>0</v>
      </c>
      <c r="R23" s="800">
        <v>0</v>
      </c>
      <c r="S23" s="801">
        <v>0</v>
      </c>
      <c r="T23" s="799">
        <v>0</v>
      </c>
      <c r="U23" s="800">
        <v>0</v>
      </c>
      <c r="V23" s="801">
        <v>0</v>
      </c>
      <c r="W23" s="802">
        <v>0</v>
      </c>
      <c r="X23" s="800">
        <v>0</v>
      </c>
      <c r="Y23" s="803">
        <v>0</v>
      </c>
    </row>
    <row r="24" spans="1:29" ht="16" thickBot="1" x14ac:dyDescent="0.4">
      <c r="A24" s="2938"/>
      <c r="B24" s="2927"/>
      <c r="C24" s="2930" t="s">
        <v>1013</v>
      </c>
      <c r="D24" s="2930"/>
      <c r="E24" s="1631">
        <v>6.9173999999999998</v>
      </c>
      <c r="F24" s="1632">
        <v>0</v>
      </c>
      <c r="G24" s="1630">
        <v>6.9173999999999998</v>
      </c>
      <c r="H24" s="1631">
        <v>7.3769281423804198</v>
      </c>
      <c r="I24" s="1632">
        <v>0</v>
      </c>
      <c r="J24" s="1633">
        <v>7.3769281423804198</v>
      </c>
      <c r="K24" s="804">
        <v>8.5614161282895456</v>
      </c>
      <c r="L24" s="805">
        <v>0</v>
      </c>
      <c r="M24" s="806">
        <v>8.5614161282895456</v>
      </c>
      <c r="N24" s="804">
        <v>8.5614161280847458</v>
      </c>
      <c r="O24" s="805">
        <v>0</v>
      </c>
      <c r="P24" s="806">
        <v>8.5614161280847458</v>
      </c>
      <c r="Q24" s="804">
        <v>8.5802718565955747</v>
      </c>
      <c r="R24" s="805">
        <v>0</v>
      </c>
      <c r="S24" s="806">
        <v>8.5802718565955747</v>
      </c>
      <c r="T24" s="804">
        <v>8.5513548387096758</v>
      </c>
      <c r="U24" s="805">
        <v>0</v>
      </c>
      <c r="V24" s="806">
        <v>8.5513548387096758</v>
      </c>
      <c r="W24" s="807">
        <v>8.5513548387096794</v>
      </c>
      <c r="X24" s="805">
        <v>0</v>
      </c>
      <c r="Y24" s="808">
        <v>8.5513548387096794</v>
      </c>
    </row>
    <row r="25" spans="1:29" ht="16" thickBot="1" x14ac:dyDescent="0.4">
      <c r="A25" s="2938"/>
      <c r="B25" s="2927"/>
      <c r="C25" s="2931" t="s">
        <v>692</v>
      </c>
      <c r="D25" s="2931"/>
      <c r="E25" s="1634">
        <v>25217.296978198854</v>
      </c>
      <c r="F25" s="1635">
        <v>33889.764308749931</v>
      </c>
      <c r="G25" s="1636">
        <v>59107.061286948781</v>
      </c>
      <c r="H25" s="1634">
        <v>17656.86939072064</v>
      </c>
      <c r="I25" s="1635">
        <v>21150.23767451966</v>
      </c>
      <c r="J25" s="1636">
        <v>38807.1070652403</v>
      </c>
      <c r="K25" s="785">
        <v>19288.58070407384</v>
      </c>
      <c r="L25" s="786">
        <v>10061.80959926508</v>
      </c>
      <c r="M25" s="787">
        <v>29350.390303338918</v>
      </c>
      <c r="N25" s="785">
        <v>17920.984265316456</v>
      </c>
      <c r="O25" s="786">
        <v>8896.6948679734178</v>
      </c>
      <c r="P25" s="787">
        <v>26817.679133289876</v>
      </c>
      <c r="Q25" s="785">
        <v>20149.213849389966</v>
      </c>
      <c r="R25" s="786">
        <v>7697.9384534855062</v>
      </c>
      <c r="S25" s="787">
        <v>27847.152302875475</v>
      </c>
      <c r="T25" s="785">
        <v>14946.604779910573</v>
      </c>
      <c r="U25" s="786">
        <v>6686.4033118993075</v>
      </c>
      <c r="V25" s="787">
        <v>21633.008091809879</v>
      </c>
      <c r="W25" s="790">
        <v>16745.840407544383</v>
      </c>
      <c r="X25" s="786">
        <v>8562.6135015807595</v>
      </c>
      <c r="Y25" s="788">
        <v>25308.453909125146</v>
      </c>
    </row>
    <row r="26" spans="1:29" ht="16" thickBot="1" x14ac:dyDescent="0.4">
      <c r="A26" s="2938"/>
      <c r="B26" s="2932" t="s">
        <v>1014</v>
      </c>
      <c r="C26" s="2929" t="s">
        <v>1010</v>
      </c>
      <c r="D26" s="2929"/>
      <c r="E26" s="1628">
        <v>0</v>
      </c>
      <c r="F26" s="1629">
        <v>0</v>
      </c>
      <c r="G26" s="1630">
        <v>0</v>
      </c>
      <c r="H26" s="1628">
        <v>0</v>
      </c>
      <c r="I26" s="1629">
        <v>0</v>
      </c>
      <c r="J26" s="1630">
        <v>0</v>
      </c>
      <c r="K26" s="799">
        <v>0</v>
      </c>
      <c r="L26" s="800">
        <v>0</v>
      </c>
      <c r="M26" s="801">
        <v>0</v>
      </c>
      <c r="N26" s="799">
        <v>0</v>
      </c>
      <c r="O26" s="800">
        <v>0</v>
      </c>
      <c r="P26" s="801">
        <v>0</v>
      </c>
      <c r="Q26" s="799">
        <v>0</v>
      </c>
      <c r="R26" s="800">
        <v>0</v>
      </c>
      <c r="S26" s="801">
        <v>0</v>
      </c>
      <c r="T26" s="799">
        <v>0</v>
      </c>
      <c r="U26" s="800">
        <v>0</v>
      </c>
      <c r="V26" s="801">
        <v>0</v>
      </c>
      <c r="W26" s="802">
        <v>0</v>
      </c>
      <c r="X26" s="800">
        <v>0</v>
      </c>
      <c r="Y26" s="803">
        <v>0</v>
      </c>
    </row>
    <row r="27" spans="1:29" ht="16" thickBot="1" x14ac:dyDescent="0.4">
      <c r="A27" s="2938"/>
      <c r="B27" s="2927"/>
      <c r="C27" s="2929" t="s">
        <v>1011</v>
      </c>
      <c r="D27" s="2929"/>
      <c r="E27" s="1628">
        <v>0</v>
      </c>
      <c r="F27" s="1629">
        <v>892.23237500000005</v>
      </c>
      <c r="G27" s="1630">
        <v>892.23237500000005</v>
      </c>
      <c r="H27" s="1628">
        <v>0</v>
      </c>
      <c r="I27" s="1629">
        <v>889.79456057739264</v>
      </c>
      <c r="J27" s="1630">
        <v>889.79456057739264</v>
      </c>
      <c r="K27" s="799">
        <v>0</v>
      </c>
      <c r="L27" s="800">
        <v>889.79456057739264</v>
      </c>
      <c r="M27" s="801">
        <v>889.79456057739264</v>
      </c>
      <c r="N27" s="799">
        <v>0</v>
      </c>
      <c r="O27" s="800">
        <v>889.79456057739264</v>
      </c>
      <c r="P27" s="801">
        <v>889.79456057739264</v>
      </c>
      <c r="Q27" s="799">
        <v>0</v>
      </c>
      <c r="R27" s="800">
        <v>892.3014031311036</v>
      </c>
      <c r="S27" s="801">
        <v>892.3014031311036</v>
      </c>
      <c r="T27" s="799">
        <v>0</v>
      </c>
      <c r="U27" s="800">
        <v>908.42279117431633</v>
      </c>
      <c r="V27" s="801">
        <v>908.42279117431633</v>
      </c>
      <c r="W27" s="802">
        <v>0</v>
      </c>
      <c r="X27" s="800">
        <v>909.22071203613302</v>
      </c>
      <c r="Y27" s="803">
        <v>909.22071203613302</v>
      </c>
    </row>
    <row r="28" spans="1:29" ht="16" thickBot="1" x14ac:dyDescent="0.4">
      <c r="A28" s="2938"/>
      <c r="B28" s="2927"/>
      <c r="C28" s="2929" t="s">
        <v>1012</v>
      </c>
      <c r="D28" s="2929"/>
      <c r="E28" s="1628">
        <v>0</v>
      </c>
      <c r="F28" s="1629">
        <v>12478.499995605469</v>
      </c>
      <c r="G28" s="1630">
        <v>12478.499995605469</v>
      </c>
      <c r="H28" s="1628">
        <v>0</v>
      </c>
      <c r="I28" s="1629">
        <v>8023.5598471422663</v>
      </c>
      <c r="J28" s="1630">
        <v>8023.5598471422663</v>
      </c>
      <c r="K28" s="799">
        <v>0</v>
      </c>
      <c r="L28" s="800">
        <v>0</v>
      </c>
      <c r="M28" s="801">
        <v>0</v>
      </c>
      <c r="N28" s="799">
        <v>0</v>
      </c>
      <c r="O28" s="800">
        <v>0</v>
      </c>
      <c r="P28" s="801">
        <v>0</v>
      </c>
      <c r="Q28" s="799">
        <v>0</v>
      </c>
      <c r="R28" s="800">
        <v>0</v>
      </c>
      <c r="S28" s="801">
        <v>0</v>
      </c>
      <c r="T28" s="799">
        <v>0</v>
      </c>
      <c r="U28" s="800">
        <v>0</v>
      </c>
      <c r="V28" s="801">
        <v>0</v>
      </c>
      <c r="W28" s="802">
        <v>0</v>
      </c>
      <c r="X28" s="800">
        <v>0</v>
      </c>
      <c r="Y28" s="803">
        <v>0</v>
      </c>
      <c r="AC28" s="3"/>
    </row>
    <row r="29" spans="1:29" ht="16" thickBot="1" x14ac:dyDescent="0.4">
      <c r="A29" s="2938"/>
      <c r="B29" s="2927"/>
      <c r="C29" s="2930" t="s">
        <v>1013</v>
      </c>
      <c r="D29" s="2930"/>
      <c r="E29" s="1631">
        <v>0</v>
      </c>
      <c r="F29" s="1632">
        <v>6.9173999999999998</v>
      </c>
      <c r="G29" s="1630">
        <v>6.9173999999999998</v>
      </c>
      <c r="H29" s="1631">
        <v>0</v>
      </c>
      <c r="I29" s="1632">
        <v>7.3769281423804198</v>
      </c>
      <c r="J29" s="1633">
        <v>7.3769281423804198</v>
      </c>
      <c r="K29" s="804">
        <v>0</v>
      </c>
      <c r="L29" s="805">
        <v>8.5614161282895456</v>
      </c>
      <c r="M29" s="806">
        <v>8.5614161282895456</v>
      </c>
      <c r="N29" s="804">
        <v>0</v>
      </c>
      <c r="O29" s="805">
        <v>8.5614161280847458</v>
      </c>
      <c r="P29" s="806">
        <v>8.5614161280847458</v>
      </c>
      <c r="Q29" s="804">
        <v>0</v>
      </c>
      <c r="R29" s="805">
        <v>8.5802718565955747</v>
      </c>
      <c r="S29" s="806">
        <v>8.5802718565955747</v>
      </c>
      <c r="T29" s="804">
        <v>0</v>
      </c>
      <c r="U29" s="805">
        <v>8.5513548387096758</v>
      </c>
      <c r="V29" s="806">
        <v>8.5513548387096758</v>
      </c>
      <c r="W29" s="807">
        <v>0</v>
      </c>
      <c r="X29" s="805">
        <v>8.5513548387096794</v>
      </c>
      <c r="Y29" s="808">
        <v>8.5513548387096794</v>
      </c>
      <c r="AC29" s="3"/>
    </row>
    <row r="30" spans="1:29" ht="16" thickBot="1" x14ac:dyDescent="0.4">
      <c r="A30" s="2938"/>
      <c r="B30" s="2927"/>
      <c r="C30" s="2931" t="s">
        <v>692</v>
      </c>
      <c r="D30" s="2931"/>
      <c r="E30" s="1634">
        <v>0</v>
      </c>
      <c r="F30" s="1635">
        <v>13377.649770605469</v>
      </c>
      <c r="G30" s="1636">
        <v>13377.649770605469</v>
      </c>
      <c r="H30" s="1634">
        <v>0</v>
      </c>
      <c r="I30" s="1635">
        <v>8920.7313358620395</v>
      </c>
      <c r="J30" s="1636">
        <v>8920.7313358620395</v>
      </c>
      <c r="K30" s="785">
        <v>0</v>
      </c>
      <c r="L30" s="786">
        <v>898.35597670568222</v>
      </c>
      <c r="M30" s="787">
        <v>898.35597670568222</v>
      </c>
      <c r="N30" s="785">
        <v>0</v>
      </c>
      <c r="O30" s="786">
        <v>898.35597670547736</v>
      </c>
      <c r="P30" s="787">
        <v>898.35597670547736</v>
      </c>
      <c r="Q30" s="785">
        <v>0</v>
      </c>
      <c r="R30" s="786">
        <v>900.88167498769917</v>
      </c>
      <c r="S30" s="787">
        <v>900.88167498769917</v>
      </c>
      <c r="T30" s="785">
        <v>0</v>
      </c>
      <c r="U30" s="786">
        <v>916.97414601302603</v>
      </c>
      <c r="V30" s="787">
        <v>916.97414601302603</v>
      </c>
      <c r="W30" s="790">
        <v>0</v>
      </c>
      <c r="X30" s="786">
        <v>917.77206687484272</v>
      </c>
      <c r="Y30" s="788">
        <v>917.77206687484272</v>
      </c>
      <c r="AC30" s="3"/>
    </row>
    <row r="31" spans="1:29" ht="16" thickBot="1" x14ac:dyDescent="0.4">
      <c r="A31" s="2938"/>
      <c r="B31" s="2932" t="s">
        <v>1015</v>
      </c>
      <c r="C31" s="2929" t="s">
        <v>1016</v>
      </c>
      <c r="D31" s="2929"/>
      <c r="E31" s="1628">
        <v>0</v>
      </c>
      <c r="F31" s="1629">
        <v>11430.062620813373</v>
      </c>
      <c r="G31" s="1630">
        <v>11430.062620813373</v>
      </c>
      <c r="H31" s="1628">
        <v>0</v>
      </c>
      <c r="I31" s="1629">
        <v>10901.160646655606</v>
      </c>
      <c r="J31" s="1630">
        <v>10901.160646655606</v>
      </c>
      <c r="K31" s="799">
        <v>0</v>
      </c>
      <c r="L31" s="800">
        <v>9579.0927805733627</v>
      </c>
      <c r="M31" s="801">
        <v>9579.0927805733627</v>
      </c>
      <c r="N31" s="799">
        <v>8948.8862778149796</v>
      </c>
      <c r="O31" s="800">
        <v>0</v>
      </c>
      <c r="P31" s="801">
        <v>8948.8862778149796</v>
      </c>
      <c r="Q31" s="799">
        <v>7029.8350416933126</v>
      </c>
      <c r="R31" s="800">
        <v>659.4461091833673</v>
      </c>
      <c r="S31" s="801">
        <v>7689.2811508766799</v>
      </c>
      <c r="T31" s="799">
        <v>6699.4167987476367</v>
      </c>
      <c r="U31" s="800">
        <v>716.55831957246016</v>
      </c>
      <c r="V31" s="801">
        <v>7415.975118320097</v>
      </c>
      <c r="W31" s="802">
        <v>7231.2453700246997</v>
      </c>
      <c r="X31" s="800">
        <v>706.09549491485609</v>
      </c>
      <c r="Y31" s="803">
        <v>7937.340864939556</v>
      </c>
      <c r="AC31" s="3"/>
    </row>
    <row r="32" spans="1:29" ht="16" thickBot="1" x14ac:dyDescent="0.4">
      <c r="A32" s="2938"/>
      <c r="B32" s="2927"/>
      <c r="C32" s="2929" t="s">
        <v>1017</v>
      </c>
      <c r="D32" s="2929"/>
      <c r="E32" s="1628">
        <v>0</v>
      </c>
      <c r="F32" s="1629">
        <v>22575.475930629651</v>
      </c>
      <c r="G32" s="1630">
        <v>22575.475930629651</v>
      </c>
      <c r="H32" s="1628">
        <v>0</v>
      </c>
      <c r="I32" s="1629">
        <v>17736.52950821993</v>
      </c>
      <c r="J32" s="1630">
        <v>17736.52950821993</v>
      </c>
      <c r="K32" s="799">
        <v>0</v>
      </c>
      <c r="L32" s="800">
        <v>16416.618339029119</v>
      </c>
      <c r="M32" s="801">
        <v>16416.618339029119</v>
      </c>
      <c r="N32" s="799">
        <v>0</v>
      </c>
      <c r="O32" s="800">
        <v>19072.491779892032</v>
      </c>
      <c r="P32" s="801">
        <v>19072.491779892032</v>
      </c>
      <c r="Q32" s="799">
        <v>0</v>
      </c>
      <c r="R32" s="800">
        <v>19416.230067456032</v>
      </c>
      <c r="S32" s="801">
        <v>19416.230067456032</v>
      </c>
      <c r="T32" s="799">
        <v>0</v>
      </c>
      <c r="U32" s="800">
        <v>19992.756200028336</v>
      </c>
      <c r="V32" s="801">
        <v>19992.756200028336</v>
      </c>
      <c r="W32" s="802">
        <v>0</v>
      </c>
      <c r="X32" s="800">
        <v>19988.214434515783</v>
      </c>
      <c r="Y32" s="803">
        <v>19988.214434515783</v>
      </c>
      <c r="AC32" s="3"/>
    </row>
    <row r="33" spans="1:60" ht="16" thickBot="1" x14ac:dyDescent="0.4">
      <c r="A33" s="2938"/>
      <c r="B33" s="2927"/>
      <c r="C33" s="2929" t="s">
        <v>1018</v>
      </c>
      <c r="D33" s="2929"/>
      <c r="E33" s="1628">
        <v>0</v>
      </c>
      <c r="F33" s="1629">
        <v>2151.9612754674913</v>
      </c>
      <c r="G33" s="1630">
        <v>2151.9612754674913</v>
      </c>
      <c r="H33" s="1628">
        <v>0</v>
      </c>
      <c r="I33" s="1629">
        <v>2386.9568695456301</v>
      </c>
      <c r="J33" s="1630">
        <v>2386.9568695456301</v>
      </c>
      <c r="K33" s="799">
        <v>0</v>
      </c>
      <c r="L33" s="800">
        <v>2023.2553011163636</v>
      </c>
      <c r="M33" s="801">
        <v>2023.2553011163636</v>
      </c>
      <c r="N33" s="799">
        <v>0</v>
      </c>
      <c r="O33" s="800">
        <v>2025.8970214052251</v>
      </c>
      <c r="P33" s="801">
        <v>2025.8970214052251</v>
      </c>
      <c r="Q33" s="799">
        <v>0</v>
      </c>
      <c r="R33" s="800">
        <v>1823.2126673004482</v>
      </c>
      <c r="S33" s="801">
        <v>1823.2126673004482</v>
      </c>
      <c r="T33" s="799">
        <v>0</v>
      </c>
      <c r="U33" s="800">
        <v>2027.1662631549445</v>
      </c>
      <c r="V33" s="801">
        <v>2027.1662631549445</v>
      </c>
      <c r="W33" s="802">
        <v>0</v>
      </c>
      <c r="X33" s="800">
        <v>1759.3979457416701</v>
      </c>
      <c r="Y33" s="803">
        <v>1759.3979457416701</v>
      </c>
      <c r="AC33" s="3"/>
    </row>
    <row r="34" spans="1:60" ht="16" thickBot="1" x14ac:dyDescent="0.4">
      <c r="A34" s="2938"/>
      <c r="B34" s="2927"/>
      <c r="C34" s="2930" t="s">
        <v>1019</v>
      </c>
      <c r="D34" s="2930"/>
      <c r="E34" s="1631">
        <v>0</v>
      </c>
      <c r="F34" s="1632">
        <v>260.97719286002359</v>
      </c>
      <c r="G34" s="1630">
        <v>260.97719286002359</v>
      </c>
      <c r="H34" s="1631">
        <v>0</v>
      </c>
      <c r="I34" s="1632">
        <v>262.05692994256378</v>
      </c>
      <c r="J34" s="1633">
        <v>262.05692994256378</v>
      </c>
      <c r="K34" s="804">
        <v>0</v>
      </c>
      <c r="L34" s="805">
        <v>250.70756517603044</v>
      </c>
      <c r="M34" s="806">
        <v>250.70756517603044</v>
      </c>
      <c r="N34" s="804">
        <v>0</v>
      </c>
      <c r="O34" s="805">
        <v>242.90743448991412</v>
      </c>
      <c r="P34" s="806">
        <v>242.90743448991412</v>
      </c>
      <c r="Q34" s="804">
        <v>0</v>
      </c>
      <c r="R34" s="805">
        <v>0</v>
      </c>
      <c r="S34" s="806">
        <v>0</v>
      </c>
      <c r="T34" s="804">
        <v>0</v>
      </c>
      <c r="U34" s="805">
        <v>0</v>
      </c>
      <c r="V34" s="806">
        <v>0</v>
      </c>
      <c r="W34" s="807">
        <v>0</v>
      </c>
      <c r="X34" s="805">
        <v>0</v>
      </c>
      <c r="Y34" s="808">
        <v>0</v>
      </c>
    </row>
    <row r="35" spans="1:60" ht="16" thickBot="1" x14ac:dyDescent="0.4">
      <c r="A35" s="2938"/>
      <c r="B35" s="2927"/>
      <c r="C35" s="2931" t="s">
        <v>692</v>
      </c>
      <c r="D35" s="2931"/>
      <c r="E35" s="1634">
        <v>0</v>
      </c>
      <c r="F35" s="1635">
        <v>36418.477019770537</v>
      </c>
      <c r="G35" s="1636">
        <v>36418.477019770537</v>
      </c>
      <c r="H35" s="1634">
        <v>0</v>
      </c>
      <c r="I35" s="1635">
        <v>31286.703954363726</v>
      </c>
      <c r="J35" s="1636">
        <v>31286.703954363726</v>
      </c>
      <c r="K35" s="785">
        <v>0</v>
      </c>
      <c r="L35" s="786">
        <v>28269.673985894879</v>
      </c>
      <c r="M35" s="787">
        <v>28269.673985894879</v>
      </c>
      <c r="N35" s="785">
        <v>8948.8862778149796</v>
      </c>
      <c r="O35" s="786">
        <v>21341.296235787169</v>
      </c>
      <c r="P35" s="787">
        <v>30290.182513602151</v>
      </c>
      <c r="Q35" s="785">
        <v>7029.8350416933126</v>
      </c>
      <c r="R35" s="786">
        <v>21898.888843939847</v>
      </c>
      <c r="S35" s="787">
        <v>28928.723885633161</v>
      </c>
      <c r="T35" s="785">
        <v>6699.4167987476367</v>
      </c>
      <c r="U35" s="786">
        <v>22736.480782755742</v>
      </c>
      <c r="V35" s="787">
        <v>29435.897581503377</v>
      </c>
      <c r="W35" s="790">
        <v>7231.2453700246997</v>
      </c>
      <c r="X35" s="786">
        <v>22453.707875172309</v>
      </c>
      <c r="Y35" s="788">
        <v>29684.953245197012</v>
      </c>
    </row>
    <row r="36" spans="1:60" x14ac:dyDescent="0.35">
      <c r="A36" s="2938"/>
      <c r="B36" s="2940" t="s">
        <v>1020</v>
      </c>
      <c r="C36" s="2940"/>
      <c r="D36" s="2940"/>
      <c r="E36" s="2944"/>
      <c r="F36" s="2945"/>
      <c r="G36" s="1637">
        <v>4357.2790000000005</v>
      </c>
      <c r="H36" s="2944"/>
      <c r="I36" s="2945"/>
      <c r="J36" s="1637">
        <v>172.215</v>
      </c>
      <c r="K36" s="2946"/>
      <c r="L36" s="2947"/>
      <c r="M36" s="1637">
        <v>-90.099000000000046</v>
      </c>
      <c r="N36" s="2946"/>
      <c r="O36" s="2947"/>
      <c r="P36" s="809">
        <v>-1790.7470000000003</v>
      </c>
      <c r="Q36" s="2946"/>
      <c r="R36" s="2947"/>
      <c r="S36" s="809">
        <v>-563.54899999999998</v>
      </c>
      <c r="T36" s="2946"/>
      <c r="U36" s="2947"/>
      <c r="V36" s="809">
        <v>-4950.9479999999994</v>
      </c>
      <c r="W36" s="3014"/>
      <c r="X36" s="2947"/>
      <c r="Y36" s="810">
        <v>77.404999999999745</v>
      </c>
      <c r="AQ36"/>
    </row>
    <row r="37" spans="1:60" x14ac:dyDescent="0.35">
      <c r="A37" s="2938"/>
      <c r="B37" s="2959" t="s">
        <v>1021</v>
      </c>
      <c r="C37" s="2959"/>
      <c r="D37" s="2959"/>
      <c r="E37" s="2960"/>
      <c r="F37" s="2961"/>
      <c r="G37" s="1638">
        <v>153046.64949162561</v>
      </c>
      <c r="H37" s="2960"/>
      <c r="I37" s="2961"/>
      <c r="J37" s="1638">
        <v>119286.24079777209</v>
      </c>
      <c r="K37" s="2960"/>
      <c r="L37" s="2961"/>
      <c r="M37" s="1638">
        <v>108409.02457720401</v>
      </c>
      <c r="N37" s="2960"/>
      <c r="O37" s="2961"/>
      <c r="P37" s="811">
        <v>156454.26609494412</v>
      </c>
      <c r="Q37" s="2960"/>
      <c r="R37" s="2961"/>
      <c r="S37" s="811">
        <v>121894.0230600042</v>
      </c>
      <c r="T37" s="2960"/>
      <c r="U37" s="2961"/>
      <c r="V37" s="811">
        <v>140368.52847413271</v>
      </c>
      <c r="W37" s="3013"/>
      <c r="X37" s="2961"/>
      <c r="Y37" s="812">
        <v>144299.3420888382</v>
      </c>
      <c r="BH37"/>
    </row>
    <row r="38" spans="1:60" ht="16" thickBot="1" x14ac:dyDescent="0.4">
      <c r="A38" s="2939"/>
      <c r="B38" s="2941" t="s">
        <v>1022</v>
      </c>
      <c r="C38" s="2941"/>
      <c r="D38" s="2941"/>
      <c r="E38" s="2957"/>
      <c r="F38" s="2958"/>
      <c r="G38" s="1639">
        <v>199157.94603409202</v>
      </c>
      <c r="H38" s="2957"/>
      <c r="I38" s="2958"/>
      <c r="J38" s="1639">
        <v>148047.56359319223</v>
      </c>
      <c r="K38" s="2957"/>
      <c r="L38" s="2958"/>
      <c r="M38" s="1639">
        <v>137759.41488054278</v>
      </c>
      <c r="N38" s="2957"/>
      <c r="O38" s="2958"/>
      <c r="P38" s="813">
        <v>183271.94522823405</v>
      </c>
      <c r="Q38" s="2957"/>
      <c r="R38" s="2958"/>
      <c r="S38" s="813">
        <v>155279.91667866326</v>
      </c>
      <c r="T38" s="2957"/>
      <c r="U38" s="2958"/>
      <c r="V38" s="813">
        <v>168327.37333445621</v>
      </c>
      <c r="W38" s="3012"/>
      <c r="X38" s="2958"/>
      <c r="Y38" s="814">
        <v>175245.27924581637</v>
      </c>
    </row>
    <row r="39" spans="1:60" ht="15.75" customHeight="1" thickTop="1" thickBot="1" x14ac:dyDescent="0.4">
      <c r="A39" s="2923" t="s">
        <v>1032</v>
      </c>
      <c r="B39" s="2926" t="s">
        <v>1009</v>
      </c>
      <c r="C39" s="2928" t="s">
        <v>1010</v>
      </c>
      <c r="D39" s="2928"/>
      <c r="E39" s="1640">
        <v>6152.5188106735368</v>
      </c>
      <c r="F39" s="1641">
        <v>0</v>
      </c>
      <c r="G39" s="1630">
        <v>6152.5188106735368</v>
      </c>
      <c r="H39" s="1640">
        <v>4375.5901599519748</v>
      </c>
      <c r="I39" s="1641">
        <v>0</v>
      </c>
      <c r="J39" s="1642">
        <v>4375.5901599519748</v>
      </c>
      <c r="K39" s="815">
        <v>1578.3800018940703</v>
      </c>
      <c r="L39" s="816">
        <v>0</v>
      </c>
      <c r="M39" s="817">
        <v>1578.3800018940703</v>
      </c>
      <c r="N39" s="815">
        <v>1967.6606628824688</v>
      </c>
      <c r="O39" s="816">
        <v>0</v>
      </c>
      <c r="P39" s="817">
        <v>1967.6606628824688</v>
      </c>
      <c r="Q39" s="815">
        <v>1777.768386237856</v>
      </c>
      <c r="R39" s="816">
        <v>0</v>
      </c>
      <c r="S39" s="817">
        <v>1777.768386237856</v>
      </c>
      <c r="T39" s="815">
        <v>2559.9878227980907</v>
      </c>
      <c r="U39" s="816">
        <v>0</v>
      </c>
      <c r="V39" s="817">
        <v>2559.9878227980907</v>
      </c>
      <c r="W39" s="818">
        <v>4290.2676237063724</v>
      </c>
      <c r="X39" s="816">
        <v>0</v>
      </c>
      <c r="Y39" s="819">
        <v>4290.2676237063724</v>
      </c>
    </row>
    <row r="40" spans="1:60" ht="16" thickBot="1" x14ac:dyDescent="0.4">
      <c r="A40" s="2924"/>
      <c r="B40" s="2927"/>
      <c r="C40" s="2929" t="s">
        <v>1011</v>
      </c>
      <c r="D40" s="2929"/>
      <c r="E40" s="1628">
        <v>4117.4775</v>
      </c>
      <c r="F40" s="1629">
        <v>0</v>
      </c>
      <c r="G40" s="1630">
        <v>4117.4775</v>
      </c>
      <c r="H40" s="1628">
        <v>12047.983338248581</v>
      </c>
      <c r="I40" s="1629">
        <v>0</v>
      </c>
      <c r="J40" s="1630">
        <v>12047.983338248581</v>
      </c>
      <c r="K40" s="799">
        <v>12528.210155500088</v>
      </c>
      <c r="L40" s="800">
        <v>0</v>
      </c>
      <c r="M40" s="801">
        <v>12528.210155500088</v>
      </c>
      <c r="N40" s="799">
        <v>13221.063842238478</v>
      </c>
      <c r="O40" s="800">
        <v>0</v>
      </c>
      <c r="P40" s="801">
        <v>13221.063842238478</v>
      </c>
      <c r="Q40" s="799">
        <v>12059.776309757317</v>
      </c>
      <c r="R40" s="800">
        <v>0</v>
      </c>
      <c r="S40" s="801">
        <v>12059.776309757317</v>
      </c>
      <c r="T40" s="799">
        <v>9702.3934000000008</v>
      </c>
      <c r="U40" s="800">
        <v>0</v>
      </c>
      <c r="V40" s="801">
        <v>9702.3934000000008</v>
      </c>
      <c r="W40" s="802">
        <v>10355.176299999999</v>
      </c>
      <c r="X40" s="800">
        <v>0</v>
      </c>
      <c r="Y40" s="803">
        <v>10355.176299999999</v>
      </c>
    </row>
    <row r="41" spans="1:60" ht="16" thickBot="1" x14ac:dyDescent="0.4">
      <c r="A41" s="2924"/>
      <c r="B41" s="2927"/>
      <c r="C41" s="2929" t="s">
        <v>1012</v>
      </c>
      <c r="D41" s="2929"/>
      <c r="E41" s="1628">
        <v>0</v>
      </c>
      <c r="F41" s="1629">
        <v>0</v>
      </c>
      <c r="G41" s="1630">
        <v>0</v>
      </c>
      <c r="H41" s="1628">
        <v>0</v>
      </c>
      <c r="I41" s="1629">
        <v>0</v>
      </c>
      <c r="J41" s="1630">
        <v>0</v>
      </c>
      <c r="K41" s="799">
        <v>0</v>
      </c>
      <c r="L41" s="800">
        <v>0</v>
      </c>
      <c r="M41" s="801">
        <v>0</v>
      </c>
      <c r="N41" s="799">
        <v>0</v>
      </c>
      <c r="O41" s="800">
        <v>0</v>
      </c>
      <c r="P41" s="801">
        <v>0</v>
      </c>
      <c r="Q41" s="799">
        <v>0</v>
      </c>
      <c r="R41" s="800">
        <v>0</v>
      </c>
      <c r="S41" s="801">
        <v>0</v>
      </c>
      <c r="T41" s="799">
        <v>0</v>
      </c>
      <c r="U41" s="800">
        <v>0</v>
      </c>
      <c r="V41" s="801">
        <v>0</v>
      </c>
      <c r="W41" s="802">
        <v>0</v>
      </c>
      <c r="X41" s="800">
        <v>0</v>
      </c>
      <c r="Y41" s="803">
        <v>0</v>
      </c>
    </row>
    <row r="42" spans="1:60" ht="16" thickBot="1" x14ac:dyDescent="0.4">
      <c r="A42" s="2924"/>
      <c r="B42" s="2927"/>
      <c r="C42" s="2930" t="s">
        <v>1013</v>
      </c>
      <c r="D42" s="2930"/>
      <c r="E42" s="1631">
        <v>0</v>
      </c>
      <c r="F42" s="1632">
        <v>0</v>
      </c>
      <c r="G42" s="1630">
        <v>0</v>
      </c>
      <c r="H42" s="1631">
        <v>0</v>
      </c>
      <c r="I42" s="1632">
        <v>0</v>
      </c>
      <c r="J42" s="1633">
        <v>0</v>
      </c>
      <c r="K42" s="804">
        <v>0</v>
      </c>
      <c r="L42" s="805">
        <v>0</v>
      </c>
      <c r="M42" s="806">
        <v>0</v>
      </c>
      <c r="N42" s="804">
        <v>0</v>
      </c>
      <c r="O42" s="805">
        <v>0</v>
      </c>
      <c r="P42" s="806">
        <v>0</v>
      </c>
      <c r="Q42" s="804">
        <v>0</v>
      </c>
      <c r="R42" s="805">
        <v>0</v>
      </c>
      <c r="S42" s="806">
        <v>0</v>
      </c>
      <c r="T42" s="804">
        <v>0</v>
      </c>
      <c r="U42" s="805">
        <v>0</v>
      </c>
      <c r="V42" s="806">
        <v>0</v>
      </c>
      <c r="W42" s="807">
        <v>0</v>
      </c>
      <c r="X42" s="805">
        <v>0</v>
      </c>
      <c r="Y42" s="808">
        <v>0</v>
      </c>
    </row>
    <row r="43" spans="1:60" ht="16" thickBot="1" x14ac:dyDescent="0.4">
      <c r="A43" s="2924"/>
      <c r="B43" s="2927"/>
      <c r="C43" s="2931" t="s">
        <v>692</v>
      </c>
      <c r="D43" s="2931"/>
      <c r="E43" s="1634">
        <v>10269.996310673538</v>
      </c>
      <c r="F43" s="1635">
        <v>0</v>
      </c>
      <c r="G43" s="1636">
        <v>10269.996310673538</v>
      </c>
      <c r="H43" s="1634">
        <v>16423.573498200556</v>
      </c>
      <c r="I43" s="1635">
        <v>0</v>
      </c>
      <c r="J43" s="1636">
        <v>16423.573498200556</v>
      </c>
      <c r="K43" s="785">
        <v>14106.590157394159</v>
      </c>
      <c r="L43" s="786">
        <v>0</v>
      </c>
      <c r="M43" s="787">
        <v>14106.590157394159</v>
      </c>
      <c r="N43" s="785">
        <v>15188.724505120947</v>
      </c>
      <c r="O43" s="786">
        <v>0</v>
      </c>
      <c r="P43" s="787">
        <v>15188.724505120947</v>
      </c>
      <c r="Q43" s="785">
        <v>13837.544695995173</v>
      </c>
      <c r="R43" s="786">
        <v>0</v>
      </c>
      <c r="S43" s="787">
        <v>13837.544695995173</v>
      </c>
      <c r="T43" s="785">
        <v>12262.381222798092</v>
      </c>
      <c r="U43" s="786">
        <v>0</v>
      </c>
      <c r="V43" s="787">
        <v>12262.381222798092</v>
      </c>
      <c r="W43" s="790">
        <v>14645.443923706371</v>
      </c>
      <c r="X43" s="786">
        <v>0</v>
      </c>
      <c r="Y43" s="788">
        <v>14645.443923706371</v>
      </c>
    </row>
    <row r="44" spans="1:60" ht="16" thickBot="1" x14ac:dyDescent="0.4">
      <c r="A44" s="2924"/>
      <c r="B44" s="2932" t="s">
        <v>1014</v>
      </c>
      <c r="C44" s="2933" t="s">
        <v>1010</v>
      </c>
      <c r="D44" s="2933"/>
      <c r="E44" s="1643">
        <v>10269.996310673538</v>
      </c>
      <c r="F44" s="1644">
        <v>0</v>
      </c>
      <c r="G44" s="1630">
        <v>10269.996310673538</v>
      </c>
      <c r="H44" s="1643">
        <v>16423.573498200556</v>
      </c>
      <c r="I44" s="1644">
        <v>0</v>
      </c>
      <c r="J44" s="1645">
        <v>16423.573498200556</v>
      </c>
      <c r="K44" s="820">
        <v>14106.590157394159</v>
      </c>
      <c r="L44" s="821">
        <v>0</v>
      </c>
      <c r="M44" s="822">
        <v>14106.590157394159</v>
      </c>
      <c r="N44" s="820">
        <v>15188.724505120947</v>
      </c>
      <c r="O44" s="821">
        <v>0</v>
      </c>
      <c r="P44" s="822">
        <v>15188.724505120947</v>
      </c>
      <c r="Q44" s="820">
        <v>13804.185072436243</v>
      </c>
      <c r="R44" s="821">
        <v>0</v>
      </c>
      <c r="S44" s="822">
        <v>13804.185072436243</v>
      </c>
      <c r="T44" s="820">
        <v>12262.381222798092</v>
      </c>
      <c r="U44" s="821">
        <v>0</v>
      </c>
      <c r="V44" s="822">
        <v>12262.381222798092</v>
      </c>
      <c r="W44" s="823">
        <v>14645.443923706371</v>
      </c>
      <c r="X44" s="821">
        <v>0</v>
      </c>
      <c r="Y44" s="824">
        <v>14645.443923706371</v>
      </c>
    </row>
    <row r="45" spans="1:60" ht="16" thickBot="1" x14ac:dyDescent="0.4">
      <c r="A45" s="2924"/>
      <c r="B45" s="2927"/>
      <c r="C45" s="2929" t="s">
        <v>1011</v>
      </c>
      <c r="D45" s="2929"/>
      <c r="E45" s="1628">
        <v>0</v>
      </c>
      <c r="F45" s="1629">
        <v>0</v>
      </c>
      <c r="G45" s="1630">
        <v>0</v>
      </c>
      <c r="H45" s="1628">
        <v>0</v>
      </c>
      <c r="I45" s="1629">
        <v>0</v>
      </c>
      <c r="J45" s="1630">
        <v>0</v>
      </c>
      <c r="K45" s="799">
        <v>0</v>
      </c>
      <c r="L45" s="800">
        <v>0</v>
      </c>
      <c r="M45" s="801">
        <v>0</v>
      </c>
      <c r="N45" s="799">
        <v>0</v>
      </c>
      <c r="O45" s="800">
        <v>0</v>
      </c>
      <c r="P45" s="801">
        <v>0</v>
      </c>
      <c r="Q45" s="799">
        <v>0</v>
      </c>
      <c r="R45" s="800">
        <v>0</v>
      </c>
      <c r="S45" s="801">
        <v>0</v>
      </c>
      <c r="T45" s="799">
        <v>0</v>
      </c>
      <c r="U45" s="800">
        <v>0</v>
      </c>
      <c r="V45" s="801">
        <v>0</v>
      </c>
      <c r="W45" s="802">
        <v>0</v>
      </c>
      <c r="X45" s="800">
        <v>0</v>
      </c>
      <c r="Y45" s="803">
        <v>0</v>
      </c>
    </row>
    <row r="46" spans="1:60" ht="16" thickBot="1" x14ac:dyDescent="0.4">
      <c r="A46" s="2924"/>
      <c r="B46" s="2927"/>
      <c r="C46" s="2929" t="s">
        <v>1012</v>
      </c>
      <c r="D46" s="2929"/>
      <c r="E46" s="1628">
        <v>0</v>
      </c>
      <c r="F46" s="1629">
        <v>0</v>
      </c>
      <c r="G46" s="1630">
        <v>0</v>
      </c>
      <c r="H46" s="1628">
        <v>0</v>
      </c>
      <c r="I46" s="1629">
        <v>0</v>
      </c>
      <c r="J46" s="1630">
        <v>0</v>
      </c>
      <c r="K46" s="799">
        <v>0</v>
      </c>
      <c r="L46" s="800">
        <v>0</v>
      </c>
      <c r="M46" s="801">
        <v>0</v>
      </c>
      <c r="N46" s="799">
        <v>0</v>
      </c>
      <c r="O46" s="800">
        <v>0</v>
      </c>
      <c r="P46" s="801">
        <v>0</v>
      </c>
      <c r="Q46" s="799">
        <v>0</v>
      </c>
      <c r="R46" s="800">
        <v>0</v>
      </c>
      <c r="S46" s="801">
        <v>0</v>
      </c>
      <c r="T46" s="799">
        <v>0</v>
      </c>
      <c r="U46" s="800">
        <v>0</v>
      </c>
      <c r="V46" s="801">
        <v>0</v>
      </c>
      <c r="W46" s="802">
        <v>0</v>
      </c>
      <c r="X46" s="800">
        <v>0</v>
      </c>
      <c r="Y46" s="803">
        <v>0</v>
      </c>
    </row>
    <row r="47" spans="1:60" ht="16" thickBot="1" x14ac:dyDescent="0.4">
      <c r="A47" s="2924"/>
      <c r="B47" s="2927"/>
      <c r="C47" s="2930" t="s">
        <v>1013</v>
      </c>
      <c r="D47" s="2930"/>
      <c r="E47" s="1631">
        <v>0</v>
      </c>
      <c r="F47" s="1632">
        <v>0</v>
      </c>
      <c r="G47" s="1630">
        <v>0</v>
      </c>
      <c r="H47" s="1631">
        <v>0</v>
      </c>
      <c r="I47" s="1632">
        <v>0</v>
      </c>
      <c r="J47" s="1633">
        <v>0</v>
      </c>
      <c r="K47" s="804">
        <v>0</v>
      </c>
      <c r="L47" s="805">
        <v>0</v>
      </c>
      <c r="M47" s="806">
        <v>0</v>
      </c>
      <c r="N47" s="804">
        <v>0</v>
      </c>
      <c r="O47" s="805">
        <v>0</v>
      </c>
      <c r="P47" s="806">
        <v>0</v>
      </c>
      <c r="Q47" s="804">
        <v>0</v>
      </c>
      <c r="R47" s="805">
        <v>0</v>
      </c>
      <c r="S47" s="806">
        <v>0</v>
      </c>
      <c r="T47" s="804">
        <v>0</v>
      </c>
      <c r="U47" s="805">
        <v>0</v>
      </c>
      <c r="V47" s="806">
        <v>0</v>
      </c>
      <c r="W47" s="807">
        <v>0</v>
      </c>
      <c r="X47" s="805">
        <v>0</v>
      </c>
      <c r="Y47" s="808">
        <v>0</v>
      </c>
    </row>
    <row r="48" spans="1:60" ht="16" thickBot="1" x14ac:dyDescent="0.4">
      <c r="A48" s="2924"/>
      <c r="B48" s="2927"/>
      <c r="C48" s="2931" t="s">
        <v>692</v>
      </c>
      <c r="D48" s="2931"/>
      <c r="E48" s="1634">
        <v>10269.996310673538</v>
      </c>
      <c r="F48" s="1635">
        <v>0</v>
      </c>
      <c r="G48" s="1636">
        <v>10269.996310673538</v>
      </c>
      <c r="H48" s="1634">
        <v>16423.573498200556</v>
      </c>
      <c r="I48" s="1635">
        <v>0</v>
      </c>
      <c r="J48" s="1636">
        <v>16423.573498200556</v>
      </c>
      <c r="K48" s="785">
        <v>14106.590157394159</v>
      </c>
      <c r="L48" s="786">
        <v>0</v>
      </c>
      <c r="M48" s="787">
        <v>14106.590157394159</v>
      </c>
      <c r="N48" s="785">
        <v>15188.724505120947</v>
      </c>
      <c r="O48" s="786">
        <v>0</v>
      </c>
      <c r="P48" s="787">
        <v>15188.724505120947</v>
      </c>
      <c r="Q48" s="785">
        <v>13804.185072436243</v>
      </c>
      <c r="R48" s="786">
        <v>0</v>
      </c>
      <c r="S48" s="787">
        <v>13804.185072436243</v>
      </c>
      <c r="T48" s="785">
        <v>12262.381222798092</v>
      </c>
      <c r="U48" s="786">
        <v>0</v>
      </c>
      <c r="V48" s="787">
        <v>12262.381222798092</v>
      </c>
      <c r="W48" s="790">
        <v>14645.443923706371</v>
      </c>
      <c r="X48" s="786">
        <v>0</v>
      </c>
      <c r="Y48" s="788">
        <v>14645.443923706371</v>
      </c>
    </row>
    <row r="49" spans="1:25" x14ac:dyDescent="0.35">
      <c r="A49" s="2924"/>
      <c r="B49" s="2969" t="s">
        <v>1015</v>
      </c>
      <c r="C49" s="2929" t="s">
        <v>1016</v>
      </c>
      <c r="D49" s="2929"/>
      <c r="E49" s="1628">
        <v>0</v>
      </c>
      <c r="F49" s="1629">
        <v>0</v>
      </c>
      <c r="G49" s="1630">
        <v>0</v>
      </c>
      <c r="H49" s="1628">
        <v>13.161235447662763</v>
      </c>
      <c r="I49" s="1629">
        <v>0</v>
      </c>
      <c r="J49" s="1630">
        <v>13.161235447662763</v>
      </c>
      <c r="K49" s="799">
        <v>28.361817525350045</v>
      </c>
      <c r="L49" s="800">
        <v>0</v>
      </c>
      <c r="M49" s="801">
        <v>28.361817525350045</v>
      </c>
      <c r="N49" s="799">
        <v>26.963887936224747</v>
      </c>
      <c r="O49" s="800">
        <v>0</v>
      </c>
      <c r="P49" s="801">
        <v>26.963887936224747</v>
      </c>
      <c r="Q49" s="799">
        <v>12.00862355892977</v>
      </c>
      <c r="R49" s="800">
        <v>0</v>
      </c>
      <c r="S49" s="801">
        <v>12.00862355892977</v>
      </c>
      <c r="T49" s="799">
        <v>24.710565761539897</v>
      </c>
      <c r="U49" s="800">
        <v>0</v>
      </c>
      <c r="V49" s="801">
        <v>24.710565761539897</v>
      </c>
      <c r="W49" s="802">
        <v>47.631595147733002</v>
      </c>
      <c r="X49" s="800">
        <v>0</v>
      </c>
      <c r="Y49" s="803">
        <v>47.631595147733002</v>
      </c>
    </row>
    <row r="50" spans="1:25" x14ac:dyDescent="0.35">
      <c r="A50" s="2924"/>
      <c r="B50" s="2969"/>
      <c r="C50" s="2930" t="s">
        <v>1024</v>
      </c>
      <c r="D50" s="2930"/>
      <c r="E50" s="1631">
        <v>0</v>
      </c>
      <c r="F50" s="1632">
        <v>0</v>
      </c>
      <c r="G50" s="1633">
        <v>0</v>
      </c>
      <c r="H50" s="1631">
        <v>0</v>
      </c>
      <c r="I50" s="1632">
        <v>0</v>
      </c>
      <c r="J50" s="1633">
        <v>0</v>
      </c>
      <c r="K50" s="804">
        <v>0</v>
      </c>
      <c r="L50" s="805">
        <v>0</v>
      </c>
      <c r="M50" s="806">
        <v>0</v>
      </c>
      <c r="N50" s="804">
        <v>0</v>
      </c>
      <c r="O50" s="805">
        <v>0</v>
      </c>
      <c r="P50" s="806">
        <v>0</v>
      </c>
      <c r="Q50" s="804">
        <v>0</v>
      </c>
      <c r="R50" s="805">
        <v>0</v>
      </c>
      <c r="S50" s="806">
        <v>0</v>
      </c>
      <c r="T50" s="804">
        <v>0</v>
      </c>
      <c r="U50" s="805">
        <v>0</v>
      </c>
      <c r="V50" s="806">
        <v>0</v>
      </c>
      <c r="W50" s="807">
        <v>0</v>
      </c>
      <c r="X50" s="805">
        <v>0</v>
      </c>
      <c r="Y50" s="808">
        <v>0</v>
      </c>
    </row>
    <row r="51" spans="1:25" ht="16" thickBot="1" x14ac:dyDescent="0.4">
      <c r="A51" s="2924"/>
      <c r="B51" s="2969"/>
      <c r="C51" s="2931" t="s">
        <v>692</v>
      </c>
      <c r="D51" s="2931"/>
      <c r="E51" s="1634">
        <v>0</v>
      </c>
      <c r="F51" s="1635">
        <v>0</v>
      </c>
      <c r="G51" s="1636">
        <v>0</v>
      </c>
      <c r="H51" s="1634">
        <v>13.161235447662763</v>
      </c>
      <c r="I51" s="1635">
        <v>0</v>
      </c>
      <c r="J51" s="1636">
        <v>13.161235447662763</v>
      </c>
      <c r="K51" s="785">
        <v>28.361817525350045</v>
      </c>
      <c r="L51" s="786">
        <v>0</v>
      </c>
      <c r="M51" s="787">
        <v>28.361817525350045</v>
      </c>
      <c r="N51" s="785">
        <v>26.963887936224747</v>
      </c>
      <c r="O51" s="786">
        <v>0</v>
      </c>
      <c r="P51" s="787">
        <v>26.963887936224747</v>
      </c>
      <c r="Q51" s="785">
        <v>12.00862355892977</v>
      </c>
      <c r="R51" s="786">
        <v>0</v>
      </c>
      <c r="S51" s="787">
        <v>12.00862355892977</v>
      </c>
      <c r="T51" s="785">
        <v>24.710565761539897</v>
      </c>
      <c r="U51" s="786">
        <v>0</v>
      </c>
      <c r="V51" s="787">
        <v>24.710565761539897</v>
      </c>
      <c r="W51" s="790">
        <v>47.631595147733002</v>
      </c>
      <c r="X51" s="786">
        <v>0</v>
      </c>
      <c r="Y51" s="788">
        <v>47.631595147733002</v>
      </c>
    </row>
    <row r="52" spans="1:25" ht="16" thickBot="1" x14ac:dyDescent="0.4">
      <c r="A52" s="2925"/>
      <c r="B52" s="2934" t="s">
        <v>1020</v>
      </c>
      <c r="C52" s="2934"/>
      <c r="D52" s="2934"/>
      <c r="E52" s="2935"/>
      <c r="F52" s="2936"/>
      <c r="G52" s="1646">
        <v>551.37</v>
      </c>
      <c r="H52" s="2935"/>
      <c r="I52" s="2936"/>
      <c r="J52" s="1646">
        <v>-9.0259999999999998</v>
      </c>
      <c r="K52" s="2935"/>
      <c r="L52" s="2936"/>
      <c r="M52" s="825">
        <v>-76.740000000000009</v>
      </c>
      <c r="N52" s="2935"/>
      <c r="O52" s="2936"/>
      <c r="P52" s="825">
        <v>61.342000000000006</v>
      </c>
      <c r="Q52" s="2935"/>
      <c r="R52" s="2936"/>
      <c r="S52" s="825">
        <v>21.350999999999999</v>
      </c>
      <c r="T52" s="2935"/>
      <c r="U52" s="2936"/>
      <c r="V52" s="825">
        <v>-102.16700000000002</v>
      </c>
      <c r="W52" s="2968"/>
      <c r="X52" s="2936"/>
      <c r="Y52" s="826">
        <v>-288.45100000000002</v>
      </c>
    </row>
    <row r="53" spans="1:25" ht="16.5" customHeight="1" thickTop="1" x14ac:dyDescent="0.35">
      <c r="A53" s="2923" t="s">
        <v>1025</v>
      </c>
      <c r="B53" s="2988" t="s">
        <v>1026</v>
      </c>
      <c r="C53" s="2928" t="s">
        <v>1010</v>
      </c>
      <c r="D53" s="2994"/>
      <c r="E53" s="793">
        <v>10269.996310673538</v>
      </c>
      <c r="F53" s="794">
        <v>0</v>
      </c>
      <c r="G53" s="1630">
        <v>10269.996310673538</v>
      </c>
      <c r="H53" s="793">
        <v>16423.573498200556</v>
      </c>
      <c r="I53" s="794">
        <v>0</v>
      </c>
      <c r="J53" s="1647">
        <v>16423.573498200556</v>
      </c>
      <c r="K53" s="793">
        <v>14106.590157394159</v>
      </c>
      <c r="L53" s="794">
        <v>0</v>
      </c>
      <c r="M53" s="817">
        <v>14106.590157394159</v>
      </c>
      <c r="N53" s="793">
        <v>15188.724505120947</v>
      </c>
      <c r="O53" s="794">
        <v>0</v>
      </c>
      <c r="P53" s="817">
        <v>15188.724505120947</v>
      </c>
      <c r="Q53" s="793">
        <v>13804.185072436243</v>
      </c>
      <c r="R53" s="794">
        <v>0</v>
      </c>
      <c r="S53" s="817">
        <v>13804.185072436243</v>
      </c>
      <c r="T53" s="793">
        <v>12262.381222798092</v>
      </c>
      <c r="U53" s="794">
        <v>0</v>
      </c>
      <c r="V53" s="817">
        <v>12262.381222798092</v>
      </c>
      <c r="W53" s="815">
        <v>14645.443923706371</v>
      </c>
      <c r="X53" s="816">
        <v>0</v>
      </c>
      <c r="Y53" s="819">
        <v>14645.443923706371</v>
      </c>
    </row>
    <row r="54" spans="1:25" x14ac:dyDescent="0.35">
      <c r="A54" s="2924"/>
      <c r="B54" s="2808"/>
      <c r="C54" s="2929" t="s">
        <v>1011</v>
      </c>
      <c r="D54" s="2990"/>
      <c r="E54" s="795">
        <v>0</v>
      </c>
      <c r="F54" s="796">
        <v>892.23237500000005</v>
      </c>
      <c r="G54" s="1630">
        <v>892.23237500000005</v>
      </c>
      <c r="H54" s="795">
        <v>0</v>
      </c>
      <c r="I54" s="796">
        <v>889.79456057739264</v>
      </c>
      <c r="J54" s="1648">
        <v>889.79456057739264</v>
      </c>
      <c r="K54" s="795">
        <v>0</v>
      </c>
      <c r="L54" s="796">
        <v>889.79456057739264</v>
      </c>
      <c r="M54" s="801">
        <v>889.79456057739264</v>
      </c>
      <c r="N54" s="795">
        <v>0</v>
      </c>
      <c r="O54" s="796">
        <v>889.79456057739264</v>
      </c>
      <c r="P54" s="801">
        <v>889.79456057739264</v>
      </c>
      <c r="Q54" s="795">
        <v>0</v>
      </c>
      <c r="R54" s="796">
        <v>892.3014031311036</v>
      </c>
      <c r="S54" s="801">
        <v>892.3014031311036</v>
      </c>
      <c r="T54" s="795">
        <v>0</v>
      </c>
      <c r="U54" s="796">
        <v>908.42279117431633</v>
      </c>
      <c r="V54" s="801">
        <v>908.42279117431633</v>
      </c>
      <c r="W54" s="799">
        <v>0</v>
      </c>
      <c r="X54" s="800">
        <v>909.22071203613302</v>
      </c>
      <c r="Y54" s="803">
        <v>909.22071203613302</v>
      </c>
    </row>
    <row r="55" spans="1:25" x14ac:dyDescent="0.35">
      <c r="A55" s="2924"/>
      <c r="B55" s="2808"/>
      <c r="C55" s="2929" t="s">
        <v>1012</v>
      </c>
      <c r="D55" s="2990"/>
      <c r="E55" s="795">
        <v>0</v>
      </c>
      <c r="F55" s="796">
        <v>12478.499995605469</v>
      </c>
      <c r="G55" s="1630">
        <v>12478.499995605469</v>
      </c>
      <c r="H55" s="795">
        <v>0</v>
      </c>
      <c r="I55" s="796">
        <v>8023.5598471422663</v>
      </c>
      <c r="J55" s="1648">
        <v>8023.5598471422663</v>
      </c>
      <c r="K55" s="795">
        <v>0</v>
      </c>
      <c r="L55" s="796">
        <v>0</v>
      </c>
      <c r="M55" s="801">
        <v>0</v>
      </c>
      <c r="N55" s="795">
        <v>0</v>
      </c>
      <c r="O55" s="796">
        <v>0</v>
      </c>
      <c r="P55" s="801">
        <v>0</v>
      </c>
      <c r="Q55" s="795">
        <v>0</v>
      </c>
      <c r="R55" s="796">
        <v>0</v>
      </c>
      <c r="S55" s="801">
        <v>0</v>
      </c>
      <c r="T55" s="795">
        <v>0</v>
      </c>
      <c r="U55" s="796">
        <v>0</v>
      </c>
      <c r="V55" s="801">
        <v>0</v>
      </c>
      <c r="W55" s="799">
        <v>0</v>
      </c>
      <c r="X55" s="800">
        <v>0</v>
      </c>
      <c r="Y55" s="803">
        <v>0</v>
      </c>
    </row>
    <row r="56" spans="1:25" x14ac:dyDescent="0.35">
      <c r="A56" s="2924"/>
      <c r="B56" s="2808"/>
      <c r="C56" s="2930" t="s">
        <v>1013</v>
      </c>
      <c r="D56" s="2991"/>
      <c r="E56" s="797">
        <v>0</v>
      </c>
      <c r="F56" s="798">
        <v>6.9173999999999998</v>
      </c>
      <c r="G56" s="1630">
        <v>6.9173999999999998</v>
      </c>
      <c r="H56" s="797">
        <v>0</v>
      </c>
      <c r="I56" s="798">
        <v>7.3769281423804198</v>
      </c>
      <c r="J56" s="1649">
        <v>7.3769281423804198</v>
      </c>
      <c r="K56" s="797">
        <v>0</v>
      </c>
      <c r="L56" s="798">
        <v>8.5614161282895456</v>
      </c>
      <c r="M56" s="806">
        <v>8.5614161282895456</v>
      </c>
      <c r="N56" s="797">
        <v>0</v>
      </c>
      <c r="O56" s="798">
        <v>8.5614161280847458</v>
      </c>
      <c r="P56" s="806">
        <v>8.5614161280847458</v>
      </c>
      <c r="Q56" s="797">
        <v>0</v>
      </c>
      <c r="R56" s="798">
        <v>8.5802718565955747</v>
      </c>
      <c r="S56" s="806">
        <v>8.5802718565955747</v>
      </c>
      <c r="T56" s="797">
        <v>0</v>
      </c>
      <c r="U56" s="798">
        <v>8.5513548387096758</v>
      </c>
      <c r="V56" s="806">
        <v>8.5513548387096758</v>
      </c>
      <c r="W56" s="804">
        <v>0</v>
      </c>
      <c r="X56" s="805">
        <v>8.5513548387096794</v>
      </c>
      <c r="Y56" s="808">
        <v>8.5513548387096794</v>
      </c>
    </row>
    <row r="57" spans="1:25" ht="16" thickBot="1" x14ac:dyDescent="0.4">
      <c r="A57" s="2924"/>
      <c r="B57" s="2989"/>
      <c r="C57" s="2931" t="s">
        <v>692</v>
      </c>
      <c r="D57" s="2992"/>
      <c r="E57" s="1634">
        <v>10269.996310673538</v>
      </c>
      <c r="F57" s="1635">
        <v>13377.649770605469</v>
      </c>
      <c r="G57" s="1636">
        <v>23647.646081279006</v>
      </c>
      <c r="H57" s="829">
        <v>16423.573498200556</v>
      </c>
      <c r="I57" s="830">
        <v>8920.7313358620395</v>
      </c>
      <c r="J57" s="1650">
        <v>25344.304834062597</v>
      </c>
      <c r="K57" s="829">
        <v>14106.590157394159</v>
      </c>
      <c r="L57" s="830">
        <v>898.35597670568222</v>
      </c>
      <c r="M57" s="787">
        <v>15004.946134099842</v>
      </c>
      <c r="N57" s="829">
        <v>15188.724505120947</v>
      </c>
      <c r="O57" s="830">
        <v>898.35597670547736</v>
      </c>
      <c r="P57" s="787">
        <v>16087.080481826424</v>
      </c>
      <c r="Q57" s="829">
        <v>13804.185072436243</v>
      </c>
      <c r="R57" s="830">
        <v>900.88167498769917</v>
      </c>
      <c r="S57" s="787">
        <v>14705.066747423942</v>
      </c>
      <c r="T57" s="829">
        <v>12262.381222798092</v>
      </c>
      <c r="U57" s="830">
        <v>916.97414601302603</v>
      </c>
      <c r="V57" s="787">
        <v>13179.355368811119</v>
      </c>
      <c r="W57" s="785">
        <v>14645.443923706371</v>
      </c>
      <c r="X57" s="786">
        <v>917.77206687484272</v>
      </c>
      <c r="Y57" s="788">
        <v>15563.215990581213</v>
      </c>
    </row>
    <row r="58" spans="1:25" ht="16" thickBot="1" x14ac:dyDescent="0.4">
      <c r="A58" s="2987"/>
      <c r="B58" s="2993" t="s">
        <v>1027</v>
      </c>
      <c r="C58" s="2993"/>
      <c r="D58" s="2993"/>
      <c r="E58" s="2962"/>
      <c r="F58" s="2963"/>
      <c r="G58" s="1651">
        <v>36969.847019770539</v>
      </c>
      <c r="H58" s="2962"/>
      <c r="I58" s="2963"/>
      <c r="J58" s="1651">
        <v>31299.865189811389</v>
      </c>
      <c r="K58" s="2962"/>
      <c r="L58" s="2963"/>
      <c r="M58" s="827">
        <v>28298.035803420229</v>
      </c>
      <c r="N58" s="2962"/>
      <c r="O58" s="2963"/>
      <c r="P58" s="827">
        <v>30317.146401538375</v>
      </c>
      <c r="Q58" s="2962"/>
      <c r="R58" s="2963"/>
      <c r="S58" s="827">
        <v>28940.73250919209</v>
      </c>
      <c r="T58" s="2962"/>
      <c r="U58" s="2963"/>
      <c r="V58" s="827">
        <v>29460.608147264917</v>
      </c>
      <c r="W58" s="2964"/>
      <c r="X58" s="2963"/>
      <c r="Y58" s="828">
        <v>29732.584840344745</v>
      </c>
    </row>
    <row r="59" spans="1:25" ht="16.5" thickTop="1" thickBot="1" x14ac:dyDescent="0.4">
      <c r="A59" s="415"/>
      <c r="B59" s="19"/>
      <c r="C59" s="19"/>
      <c r="D59" s="19"/>
      <c r="E59" s="416"/>
      <c r="F59" s="416"/>
      <c r="G59" s="1652"/>
      <c r="H59" s="416"/>
      <c r="I59" s="416"/>
      <c r="J59" s="1652"/>
      <c r="K59" s="416"/>
      <c r="L59" s="416"/>
      <c r="M59" s="417"/>
      <c r="N59" s="416"/>
      <c r="O59" s="416"/>
      <c r="P59" s="417"/>
      <c r="Q59" s="416"/>
      <c r="R59" s="416"/>
      <c r="S59" s="417"/>
      <c r="T59" s="416"/>
      <c r="U59" s="416"/>
      <c r="V59" s="417"/>
    </row>
    <row r="60" spans="1:25" s="11" customFormat="1" ht="16" thickTop="1" x14ac:dyDescent="0.35">
      <c r="A60" s="415"/>
      <c r="B60" s="19"/>
      <c r="C60" s="2983" t="s">
        <v>1028</v>
      </c>
      <c r="D60" s="2984"/>
      <c r="E60" s="2965">
        <v>0.41511531574327859</v>
      </c>
      <c r="F60" s="2965"/>
      <c r="G60" s="2965"/>
      <c r="H60" s="2965">
        <v>0.33611861766930856</v>
      </c>
      <c r="I60" s="2965"/>
      <c r="J60" s="2965"/>
      <c r="K60" s="3011">
        <v>0</v>
      </c>
      <c r="L60" s="3011"/>
      <c r="M60" s="3011"/>
      <c r="N60" s="2965">
        <v>0</v>
      </c>
      <c r="O60" s="2965"/>
      <c r="P60" s="2965"/>
      <c r="Q60" s="2965">
        <v>0</v>
      </c>
      <c r="R60" s="2965"/>
      <c r="S60" s="2965"/>
      <c r="T60" s="2965">
        <v>0</v>
      </c>
      <c r="U60" s="2965"/>
      <c r="V60" s="2965"/>
      <c r="W60" s="2965">
        <v>0</v>
      </c>
      <c r="X60" s="2965"/>
      <c r="Y60" s="2967"/>
    </row>
    <row r="61" spans="1:25" ht="16" thickBot="1" x14ac:dyDescent="0.4">
      <c r="A61" s="415"/>
      <c r="B61" s="19"/>
      <c r="C61" s="2995" t="s">
        <v>1029</v>
      </c>
      <c r="D61" s="2996"/>
      <c r="E61" s="2999">
        <v>0.76846870807468037</v>
      </c>
      <c r="F61" s="2999"/>
      <c r="G61" s="2999"/>
      <c r="H61" s="2999">
        <v>0.80572917177853043</v>
      </c>
      <c r="I61" s="2999"/>
      <c r="J61" s="2999"/>
      <c r="K61" s="3020">
        <v>0.78694457777140103</v>
      </c>
      <c r="L61" s="3020"/>
      <c r="M61" s="3020"/>
      <c r="N61" s="3009">
        <v>0.85367275335080295</v>
      </c>
      <c r="O61" s="3009"/>
      <c r="P61" s="3009"/>
      <c r="Q61" s="3009">
        <v>0.7849954177413172</v>
      </c>
      <c r="R61" s="3009"/>
      <c r="S61" s="3009"/>
      <c r="T61" s="3009">
        <v>0.83390197145908651</v>
      </c>
      <c r="U61" s="3009"/>
      <c r="V61" s="3009"/>
      <c r="W61" s="3009">
        <v>0.82341357615933064</v>
      </c>
      <c r="X61" s="3009"/>
      <c r="Y61" s="3010"/>
    </row>
    <row r="62" spans="1:25" ht="16" thickTop="1" x14ac:dyDescent="0.35">
      <c r="F62" s="2379"/>
      <c r="G62" s="883"/>
      <c r="I62" s="19"/>
      <c r="J62" s="883"/>
      <c r="K62" s="19"/>
      <c r="L62" s="19"/>
      <c r="M62" s="883"/>
      <c r="N62" s="19"/>
      <c r="O62" s="19"/>
      <c r="P62" s="883"/>
      <c r="Q62" s="19"/>
      <c r="R62" s="19"/>
      <c r="S62" s="883"/>
      <c r="T62" s="19"/>
      <c r="U62" s="19"/>
      <c r="V62" s="883"/>
      <c r="Y62" s="883"/>
    </row>
    <row r="63" spans="1:25" x14ac:dyDescent="0.35">
      <c r="F63" s="19"/>
      <c r="G63" s="2378"/>
      <c r="I63" s="19"/>
      <c r="J63" s="19"/>
      <c r="K63" s="19"/>
      <c r="L63" s="19"/>
      <c r="M63" s="19"/>
      <c r="N63" s="19"/>
      <c r="O63" s="19"/>
      <c r="P63" s="19"/>
      <c r="Q63" s="19"/>
      <c r="R63" s="19"/>
      <c r="S63" s="19"/>
      <c r="T63" s="19"/>
      <c r="U63" s="19"/>
      <c r="V63" s="19"/>
    </row>
    <row r="64" spans="1:25" x14ac:dyDescent="0.35">
      <c r="A64" s="23"/>
      <c r="B64" s="23"/>
      <c r="C64" s="23"/>
      <c r="D64" s="23"/>
      <c r="E64" s="23"/>
      <c r="F64" s="23"/>
      <c r="G64" s="23"/>
      <c r="H64" s="23"/>
      <c r="I64" s="23"/>
      <c r="J64" s="23"/>
      <c r="K64" s="23"/>
      <c r="L64" s="23"/>
      <c r="M64" s="23"/>
      <c r="N64" s="23"/>
      <c r="O64" s="23"/>
      <c r="P64" s="23"/>
      <c r="Q64" s="23"/>
      <c r="R64" s="23"/>
      <c r="S64" s="23"/>
      <c r="T64" s="23"/>
      <c r="U64" s="23"/>
      <c r="V64" s="23"/>
      <c r="W64" s="23"/>
      <c r="X64" s="23"/>
      <c r="Y64" s="23"/>
    </row>
    <row r="65" spans="1:25" ht="15.75" customHeight="1" x14ac:dyDescent="0.35">
      <c r="A65" s="2"/>
      <c r="B65" s="2"/>
      <c r="C65" s="2"/>
      <c r="D65" s="2"/>
      <c r="E65" s="2"/>
      <c r="F65" s="2"/>
      <c r="G65" s="2"/>
      <c r="H65" s="2"/>
      <c r="I65" s="2"/>
      <c r="J65" s="2"/>
      <c r="K65" s="2"/>
      <c r="L65" s="2"/>
      <c r="M65" s="2"/>
      <c r="N65" s="2"/>
      <c r="O65" s="2"/>
      <c r="P65" s="2"/>
      <c r="Q65" s="2"/>
      <c r="R65" s="2"/>
      <c r="S65" s="2"/>
      <c r="T65" s="2"/>
      <c r="U65" s="2"/>
      <c r="V65" s="2"/>
      <c r="W65" s="2"/>
    </row>
    <row r="66" spans="1:25" ht="15.75" customHeight="1" x14ac:dyDescent="0.35"/>
    <row r="67" spans="1:25" ht="15.65" customHeight="1" x14ac:dyDescent="0.35">
      <c r="A67" s="2635" t="s">
        <v>1924</v>
      </c>
      <c r="B67" s="2635"/>
      <c r="C67" s="2635"/>
      <c r="D67" s="2635"/>
      <c r="E67" s="49"/>
      <c r="F67" s="49"/>
      <c r="G67" s="49"/>
      <c r="H67" s="49"/>
      <c r="I67" s="49"/>
      <c r="J67" s="49"/>
    </row>
    <row r="68" spans="1:25" ht="15.65" customHeight="1" x14ac:dyDescent="0.35">
      <c r="A68" s="2635"/>
      <c r="B68" s="2635"/>
      <c r="C68" s="2635"/>
      <c r="D68" s="2635"/>
      <c r="E68" s="49"/>
      <c r="F68" s="49"/>
      <c r="G68" s="49"/>
      <c r="H68" s="49"/>
      <c r="I68" s="49"/>
      <c r="J68" s="49"/>
    </row>
    <row r="69" spans="1:25" ht="15.65" customHeight="1" x14ac:dyDescent="0.35">
      <c r="A69" s="2635"/>
      <c r="B69" s="2635"/>
      <c r="C69" s="2635"/>
      <c r="D69" s="2635"/>
      <c r="E69" s="49"/>
      <c r="F69" s="49"/>
      <c r="G69" s="49"/>
      <c r="H69" s="49"/>
      <c r="I69" s="49"/>
      <c r="J69" s="49"/>
    </row>
    <row r="70" spans="1:25" ht="15.65" customHeight="1" x14ac:dyDescent="0.35">
      <c r="A70" s="2635"/>
      <c r="B70" s="2635"/>
      <c r="C70" s="2635"/>
      <c r="D70" s="2635"/>
      <c r="E70" s="49"/>
      <c r="F70" s="49"/>
      <c r="G70" s="49"/>
      <c r="H70" s="49"/>
      <c r="I70" s="49"/>
      <c r="J70" s="49"/>
    </row>
    <row r="71" spans="1:25" ht="15.65" customHeight="1" x14ac:dyDescent="0.35"/>
    <row r="72" spans="1:25" ht="15.75" customHeight="1" x14ac:dyDescent="0.35"/>
    <row r="73" spans="1:25" ht="15.75" customHeight="1" thickBot="1" x14ac:dyDescent="0.4">
      <c r="A73"/>
      <c r="B73" s="3016"/>
      <c r="C73" s="3016"/>
      <c r="D73" s="3016"/>
      <c r="E73" s="4"/>
      <c r="F73" s="4"/>
      <c r="G73" s="4"/>
      <c r="H73" s="4"/>
      <c r="I73" s="4"/>
      <c r="J73" s="4"/>
      <c r="K73" s="3029"/>
      <c r="L73" s="3029"/>
      <c r="M73" s="3029"/>
      <c r="N73" s="3029"/>
      <c r="O73" s="3029"/>
      <c r="P73" s="3029"/>
      <c r="Q73" s="3029"/>
      <c r="R73" s="3029"/>
      <c r="S73" s="3029"/>
      <c r="T73" s="3029"/>
      <c r="U73" s="3029"/>
      <c r="V73" s="3029"/>
      <c r="W73" s="3029"/>
      <c r="X73" s="3029"/>
      <c r="Y73" s="3029"/>
    </row>
    <row r="74" spans="1:25" ht="30.75" customHeight="1" thickTop="1" x14ac:dyDescent="0.35">
      <c r="A74" s="2918" t="s">
        <v>1919</v>
      </c>
      <c r="B74" s="2919"/>
      <c r="C74" s="2919"/>
      <c r="D74" s="2919"/>
      <c r="E74" s="2920">
        <v>2024</v>
      </c>
      <c r="F74" s="2921"/>
      <c r="G74" s="2955"/>
      <c r="H74" s="2920">
        <v>2023</v>
      </c>
      <c r="I74" s="2921"/>
      <c r="J74" s="2955"/>
      <c r="K74" s="2920">
        <v>2022</v>
      </c>
      <c r="L74" s="2921"/>
      <c r="M74" s="2922"/>
      <c r="N74" s="2920">
        <v>2021</v>
      </c>
      <c r="O74" s="2921"/>
      <c r="P74" s="2922"/>
      <c r="Q74" s="2920">
        <v>2020</v>
      </c>
      <c r="R74" s="2921"/>
      <c r="S74" s="2922"/>
      <c r="T74" s="2920">
        <v>2019</v>
      </c>
      <c r="U74" s="2921"/>
      <c r="V74" s="2922"/>
      <c r="W74" s="2942">
        <v>2018</v>
      </c>
      <c r="X74" s="2921"/>
      <c r="Y74" s="2943"/>
    </row>
    <row r="75" spans="1:25" x14ac:dyDescent="0.35">
      <c r="A75" s="2948" t="s">
        <v>1001</v>
      </c>
      <c r="B75" s="2949" t="s">
        <v>1002</v>
      </c>
      <c r="C75" s="2949" t="s">
        <v>1003</v>
      </c>
      <c r="D75" s="2949"/>
      <c r="E75" s="2950" t="s">
        <v>1004</v>
      </c>
      <c r="F75" s="2951"/>
      <c r="G75" s="2956"/>
      <c r="H75" s="2950" t="s">
        <v>1004</v>
      </c>
      <c r="I75" s="2951"/>
      <c r="J75" s="2956"/>
      <c r="K75" s="2950" t="s">
        <v>1004</v>
      </c>
      <c r="L75" s="2951"/>
      <c r="M75" s="2952"/>
      <c r="N75" s="2950" t="s">
        <v>1004</v>
      </c>
      <c r="O75" s="2951"/>
      <c r="P75" s="2952"/>
      <c r="Q75" s="2950" t="s">
        <v>1004</v>
      </c>
      <c r="R75" s="2951"/>
      <c r="S75" s="2952"/>
      <c r="T75" s="2950" t="s">
        <v>1004</v>
      </c>
      <c r="U75" s="2951"/>
      <c r="V75" s="2952"/>
      <c r="W75" s="2953" t="s">
        <v>1004</v>
      </c>
      <c r="X75" s="2951"/>
      <c r="Y75" s="2954"/>
    </row>
    <row r="76" spans="1:25" ht="25" customHeight="1" x14ac:dyDescent="0.35">
      <c r="A76" s="2948"/>
      <c r="B76" s="2949"/>
      <c r="C76" s="2949"/>
      <c r="D76" s="2949"/>
      <c r="E76" s="782" t="s">
        <v>1005</v>
      </c>
      <c r="F76" s="783" t="s">
        <v>1006</v>
      </c>
      <c r="G76" s="791" t="s">
        <v>1007</v>
      </c>
      <c r="H76" s="782" t="s">
        <v>1005</v>
      </c>
      <c r="I76" s="783" t="s">
        <v>1006</v>
      </c>
      <c r="J76" s="791" t="s">
        <v>1007</v>
      </c>
      <c r="K76" s="782" t="s">
        <v>1005</v>
      </c>
      <c r="L76" s="783" t="s">
        <v>1006</v>
      </c>
      <c r="M76" s="784" t="s">
        <v>1007</v>
      </c>
      <c r="N76" s="782" t="s">
        <v>1005</v>
      </c>
      <c r="O76" s="783" t="s">
        <v>1006</v>
      </c>
      <c r="P76" s="784" t="s">
        <v>1007</v>
      </c>
      <c r="Q76" s="782" t="s">
        <v>1005</v>
      </c>
      <c r="R76" s="783" t="s">
        <v>1006</v>
      </c>
      <c r="S76" s="784" t="s">
        <v>1007</v>
      </c>
      <c r="T76" s="782" t="s">
        <v>1005</v>
      </c>
      <c r="U76" s="783" t="s">
        <v>1006</v>
      </c>
      <c r="V76" s="784" t="s">
        <v>1007</v>
      </c>
      <c r="W76" s="789" t="s">
        <v>1005</v>
      </c>
      <c r="X76" s="783" t="s">
        <v>1006</v>
      </c>
      <c r="Y76" s="792" t="s">
        <v>1007</v>
      </c>
    </row>
    <row r="77" spans="1:25" ht="15.75" customHeight="1" thickBot="1" x14ac:dyDescent="0.4">
      <c r="A77" s="2937" t="s">
        <v>1031</v>
      </c>
      <c r="B77" s="2932" t="s">
        <v>1009</v>
      </c>
      <c r="C77" s="2929" t="s">
        <v>1010</v>
      </c>
      <c r="D77" s="2929"/>
      <c r="E77" s="1628">
        <v>0</v>
      </c>
      <c r="F77" s="1629">
        <v>0</v>
      </c>
      <c r="G77" s="1630">
        <v>0</v>
      </c>
      <c r="H77" s="1628">
        <v>0</v>
      </c>
      <c r="I77" s="1629">
        <v>0</v>
      </c>
      <c r="J77" s="1630">
        <v>0</v>
      </c>
      <c r="K77" s="799">
        <v>0</v>
      </c>
      <c r="L77" s="800">
        <v>0</v>
      </c>
      <c r="M77" s="801">
        <v>0</v>
      </c>
      <c r="N77" s="799">
        <v>0</v>
      </c>
      <c r="O77" s="800">
        <v>0</v>
      </c>
      <c r="P77" s="801">
        <v>0</v>
      </c>
      <c r="Q77" s="799">
        <v>0</v>
      </c>
      <c r="R77" s="800">
        <v>0</v>
      </c>
      <c r="S77" s="801">
        <v>0</v>
      </c>
      <c r="T77" s="799">
        <v>0</v>
      </c>
      <c r="U77" s="800">
        <v>0</v>
      </c>
      <c r="V77" s="801">
        <v>0</v>
      </c>
      <c r="W77" s="802">
        <v>0</v>
      </c>
      <c r="X77" s="800">
        <v>0</v>
      </c>
      <c r="Y77" s="803">
        <v>0</v>
      </c>
    </row>
    <row r="78" spans="1:25" ht="16" thickBot="1" x14ac:dyDescent="0.4">
      <c r="A78" s="2938"/>
      <c r="B78" s="2927"/>
      <c r="C78" s="2929" t="s">
        <v>1011</v>
      </c>
      <c r="D78" s="2929"/>
      <c r="E78" s="1628">
        <v>0</v>
      </c>
      <c r="F78" s="1629">
        <v>1416.267558619066</v>
      </c>
      <c r="G78" s="1630">
        <v>1416.267558619066</v>
      </c>
      <c r="H78" s="1628">
        <v>0</v>
      </c>
      <c r="I78" s="1629">
        <v>1559.6040236587348</v>
      </c>
      <c r="J78" s="1630">
        <v>1559.6040236587348</v>
      </c>
      <c r="K78" s="799">
        <v>2424.9140000000002</v>
      </c>
      <c r="L78" s="800">
        <v>1715.2339560325886</v>
      </c>
      <c r="M78" s="801">
        <v>4140.1479560325888</v>
      </c>
      <c r="N78" s="799">
        <v>2492.2179999999998</v>
      </c>
      <c r="O78" s="800">
        <v>1480.4304516778989</v>
      </c>
      <c r="P78" s="801">
        <v>3972.6484516778987</v>
      </c>
      <c r="Q78" s="799">
        <v>2613.540946265</v>
      </c>
      <c r="R78" s="800">
        <v>1248.7729262511721</v>
      </c>
      <c r="S78" s="801">
        <v>3862.3138725161721</v>
      </c>
      <c r="T78" s="799">
        <v>2186.0940000000001</v>
      </c>
      <c r="U78" s="800">
        <v>1169.817810126789</v>
      </c>
      <c r="V78" s="801">
        <v>3355.9118101267891</v>
      </c>
      <c r="W78" s="802">
        <v>1969.8140000000001</v>
      </c>
      <c r="X78" s="800">
        <v>1166.4789829107731</v>
      </c>
      <c r="Y78" s="803">
        <v>3136.2929829107734</v>
      </c>
    </row>
    <row r="79" spans="1:25" ht="16" thickBot="1" x14ac:dyDescent="0.4">
      <c r="A79" s="2938"/>
      <c r="B79" s="2927"/>
      <c r="C79" s="2929" t="s">
        <v>1012</v>
      </c>
      <c r="D79" s="2929"/>
      <c r="E79" s="1628">
        <v>0</v>
      </c>
      <c r="F79" s="1629">
        <v>27682.791480000007</v>
      </c>
      <c r="G79" s="1630">
        <v>27682.791480000007</v>
      </c>
      <c r="H79" s="1628">
        <v>0</v>
      </c>
      <c r="I79" s="1629">
        <v>28960.629929999999</v>
      </c>
      <c r="J79" s="1630">
        <v>28960.629929999999</v>
      </c>
      <c r="K79" s="799">
        <v>0</v>
      </c>
      <c r="L79" s="800">
        <v>26761.556769999988</v>
      </c>
      <c r="M79" s="801">
        <v>26761.556769999988</v>
      </c>
      <c r="N79" s="799">
        <v>0</v>
      </c>
      <c r="O79" s="800">
        <v>25250.805872812507</v>
      </c>
      <c r="P79" s="801">
        <v>25250.805872812507</v>
      </c>
      <c r="Q79" s="799">
        <v>0</v>
      </c>
      <c r="R79" s="800">
        <v>23315.820884999997</v>
      </c>
      <c r="S79" s="801">
        <v>23315.820884999997</v>
      </c>
      <c r="T79" s="799">
        <v>0</v>
      </c>
      <c r="U79" s="800">
        <v>22602.298990000003</v>
      </c>
      <c r="V79" s="801">
        <v>22602.298990000003</v>
      </c>
      <c r="W79" s="802">
        <v>0</v>
      </c>
      <c r="X79" s="800">
        <v>23039.223511</v>
      </c>
      <c r="Y79" s="803">
        <v>23039.223511</v>
      </c>
    </row>
    <row r="80" spans="1:25" ht="16" thickBot="1" x14ac:dyDescent="0.4">
      <c r="A80" s="2938"/>
      <c r="B80" s="2927"/>
      <c r="C80" s="2930" t="s">
        <v>1013</v>
      </c>
      <c r="D80" s="2930"/>
      <c r="E80" s="1631">
        <v>0</v>
      </c>
      <c r="F80" s="1632">
        <v>0</v>
      </c>
      <c r="G80" s="1630">
        <v>0</v>
      </c>
      <c r="H80" s="1631">
        <v>0</v>
      </c>
      <c r="I80" s="1632">
        <v>0</v>
      </c>
      <c r="J80" s="1633">
        <v>0</v>
      </c>
      <c r="K80" s="804">
        <v>0</v>
      </c>
      <c r="L80" s="805">
        <v>0</v>
      </c>
      <c r="M80" s="806">
        <v>0</v>
      </c>
      <c r="N80" s="804">
        <v>0</v>
      </c>
      <c r="O80" s="805">
        <v>0</v>
      </c>
      <c r="P80" s="806">
        <v>0</v>
      </c>
      <c r="Q80" s="804">
        <v>0</v>
      </c>
      <c r="R80" s="805">
        <v>0</v>
      </c>
      <c r="S80" s="806">
        <v>0</v>
      </c>
      <c r="T80" s="804">
        <v>410.36700000000002</v>
      </c>
      <c r="U80" s="805">
        <v>0</v>
      </c>
      <c r="V80" s="806">
        <v>410.36700000000002</v>
      </c>
      <c r="W80" s="807">
        <v>860.98299999999995</v>
      </c>
      <c r="X80" s="805">
        <v>0</v>
      </c>
      <c r="Y80" s="808">
        <v>860.98299999999995</v>
      </c>
    </row>
    <row r="81" spans="1:25" ht="16" thickBot="1" x14ac:dyDescent="0.4">
      <c r="A81" s="2938"/>
      <c r="B81" s="2927"/>
      <c r="C81" s="2931" t="s">
        <v>692</v>
      </c>
      <c r="D81" s="2931"/>
      <c r="E81" s="1634">
        <v>0</v>
      </c>
      <c r="F81" s="1635">
        <v>29099.059038619074</v>
      </c>
      <c r="G81" s="1636">
        <v>29099.059038619074</v>
      </c>
      <c r="H81" s="1634">
        <v>0</v>
      </c>
      <c r="I81" s="1635">
        <v>30520.233953658735</v>
      </c>
      <c r="J81" s="1636">
        <v>30520.233953658735</v>
      </c>
      <c r="K81" s="785">
        <v>2424.9140000000002</v>
      </c>
      <c r="L81" s="786">
        <v>28476.790726032577</v>
      </c>
      <c r="M81" s="787">
        <v>30901.704726032578</v>
      </c>
      <c r="N81" s="785">
        <v>2492.2179999999998</v>
      </c>
      <c r="O81" s="786">
        <v>26731.236324490405</v>
      </c>
      <c r="P81" s="787">
        <v>29223.454324490405</v>
      </c>
      <c r="Q81" s="785">
        <v>2613.540946265</v>
      </c>
      <c r="R81" s="786">
        <v>24564.593811251169</v>
      </c>
      <c r="S81" s="787">
        <v>27178.134757516171</v>
      </c>
      <c r="T81" s="785">
        <v>2596.4610000000002</v>
      </c>
      <c r="U81" s="786">
        <v>23772.116800126791</v>
      </c>
      <c r="V81" s="787">
        <v>26368.57780012679</v>
      </c>
      <c r="W81" s="790">
        <v>2830.797</v>
      </c>
      <c r="X81" s="786">
        <v>24205.702493910772</v>
      </c>
      <c r="Y81" s="788">
        <v>27036.499493910775</v>
      </c>
    </row>
    <row r="82" spans="1:25" ht="16" thickBot="1" x14ac:dyDescent="0.4">
      <c r="A82" s="2938"/>
      <c r="B82" s="2932" t="s">
        <v>1014</v>
      </c>
      <c r="C82" s="2929" t="s">
        <v>1010</v>
      </c>
      <c r="D82" s="2929"/>
      <c r="E82" s="1628">
        <v>0</v>
      </c>
      <c r="F82" s="1629">
        <v>0</v>
      </c>
      <c r="G82" s="1630">
        <v>0</v>
      </c>
      <c r="H82" s="1628">
        <v>0</v>
      </c>
      <c r="I82" s="1629">
        <v>0</v>
      </c>
      <c r="J82" s="1630">
        <v>0</v>
      </c>
      <c r="K82" s="799">
        <v>0</v>
      </c>
      <c r="L82" s="800">
        <v>0</v>
      </c>
      <c r="M82" s="801">
        <v>0</v>
      </c>
      <c r="N82" s="799">
        <v>0</v>
      </c>
      <c r="O82" s="800">
        <v>0</v>
      </c>
      <c r="P82" s="801">
        <v>0</v>
      </c>
      <c r="Q82" s="799">
        <v>0</v>
      </c>
      <c r="R82" s="800">
        <v>0</v>
      </c>
      <c r="S82" s="801">
        <v>0</v>
      </c>
      <c r="T82" s="799">
        <v>0</v>
      </c>
      <c r="U82" s="800">
        <v>0</v>
      </c>
      <c r="V82" s="801">
        <v>0</v>
      </c>
      <c r="W82" s="802">
        <v>0</v>
      </c>
      <c r="X82" s="800">
        <v>0</v>
      </c>
      <c r="Y82" s="803">
        <v>0</v>
      </c>
    </row>
    <row r="83" spans="1:25" ht="16" thickBot="1" x14ac:dyDescent="0.4">
      <c r="A83" s="2938"/>
      <c r="B83" s="2927"/>
      <c r="C83" s="2929" t="s">
        <v>1011</v>
      </c>
      <c r="D83" s="2929"/>
      <c r="E83" s="1628">
        <v>0</v>
      </c>
      <c r="F83" s="1629">
        <v>0</v>
      </c>
      <c r="G83" s="1630">
        <v>0</v>
      </c>
      <c r="H83" s="1628">
        <v>0</v>
      </c>
      <c r="I83" s="1629">
        <v>0</v>
      </c>
      <c r="J83" s="1630">
        <v>0</v>
      </c>
      <c r="K83" s="799">
        <v>0</v>
      </c>
      <c r="L83" s="800">
        <v>0</v>
      </c>
      <c r="M83" s="801">
        <v>0</v>
      </c>
      <c r="N83" s="799">
        <v>0</v>
      </c>
      <c r="O83" s="800">
        <v>0</v>
      </c>
      <c r="P83" s="801">
        <v>0</v>
      </c>
      <c r="Q83" s="799">
        <v>0</v>
      </c>
      <c r="R83" s="800">
        <v>0</v>
      </c>
      <c r="S83" s="801">
        <v>0</v>
      </c>
      <c r="T83" s="799">
        <v>0</v>
      </c>
      <c r="U83" s="800">
        <v>0</v>
      </c>
      <c r="V83" s="801">
        <v>0</v>
      </c>
      <c r="W83" s="802">
        <v>0</v>
      </c>
      <c r="X83" s="800">
        <v>0</v>
      </c>
      <c r="Y83" s="803">
        <v>0</v>
      </c>
    </row>
    <row r="84" spans="1:25" ht="16" thickBot="1" x14ac:dyDescent="0.4">
      <c r="A84" s="2938"/>
      <c r="B84" s="2927"/>
      <c r="C84" s="2929" t="s">
        <v>1012</v>
      </c>
      <c r="D84" s="2929"/>
      <c r="E84" s="1628">
        <v>0</v>
      </c>
      <c r="F84" s="381">
        <v>1169.7381988189868</v>
      </c>
      <c r="G84" s="1630">
        <v>1169.7381988189868</v>
      </c>
      <c r="H84" s="1628">
        <v>0</v>
      </c>
      <c r="I84" s="1629">
        <v>2377.5107781750276</v>
      </c>
      <c r="J84" s="1630">
        <v>2377.5107781750276</v>
      </c>
      <c r="K84" s="799">
        <v>0</v>
      </c>
      <c r="L84" s="800">
        <v>4015.2176888976874</v>
      </c>
      <c r="M84" s="801">
        <v>4015.2176888976874</v>
      </c>
      <c r="N84" s="799">
        <v>0</v>
      </c>
      <c r="O84" s="800">
        <v>3062.6757283607426</v>
      </c>
      <c r="P84" s="801">
        <v>3062.6757283607426</v>
      </c>
      <c r="Q84" s="799">
        <v>0</v>
      </c>
      <c r="R84" s="800">
        <v>2526.6841848228587</v>
      </c>
      <c r="S84" s="801">
        <v>2526.6841848228587</v>
      </c>
      <c r="T84" s="799">
        <v>0</v>
      </c>
      <c r="U84" s="800">
        <v>2821.3142229118848</v>
      </c>
      <c r="V84" s="801">
        <v>2821.3142229118848</v>
      </c>
      <c r="W84" s="802">
        <v>0</v>
      </c>
      <c r="X84" s="800">
        <v>2306.9845085397383</v>
      </c>
      <c r="Y84" s="803">
        <v>2306.9845085397383</v>
      </c>
    </row>
    <row r="85" spans="1:25" ht="16" thickBot="1" x14ac:dyDescent="0.4">
      <c r="A85" s="2938"/>
      <c r="B85" s="2927"/>
      <c r="C85" s="2930" t="s">
        <v>1013</v>
      </c>
      <c r="D85" s="2930"/>
      <c r="E85" s="1631">
        <v>0</v>
      </c>
      <c r="F85" s="1632">
        <v>0</v>
      </c>
      <c r="G85" s="1630">
        <v>0</v>
      </c>
      <c r="H85" s="1631">
        <v>0</v>
      </c>
      <c r="I85" s="1632">
        <v>0</v>
      </c>
      <c r="J85" s="1633">
        <v>0</v>
      </c>
      <c r="K85" s="804">
        <v>0</v>
      </c>
      <c r="L85" s="805">
        <v>0</v>
      </c>
      <c r="M85" s="806">
        <v>0</v>
      </c>
      <c r="N85" s="804">
        <v>0</v>
      </c>
      <c r="O85" s="805">
        <v>0</v>
      </c>
      <c r="P85" s="806">
        <v>0</v>
      </c>
      <c r="Q85" s="804">
        <v>0</v>
      </c>
      <c r="R85" s="805">
        <v>0</v>
      </c>
      <c r="S85" s="806">
        <v>0</v>
      </c>
      <c r="T85" s="804">
        <v>0</v>
      </c>
      <c r="U85" s="805">
        <v>0</v>
      </c>
      <c r="V85" s="806">
        <v>0</v>
      </c>
      <c r="W85" s="807">
        <v>0</v>
      </c>
      <c r="X85" s="805">
        <v>0</v>
      </c>
      <c r="Y85" s="808">
        <v>0</v>
      </c>
    </row>
    <row r="86" spans="1:25" ht="16" thickBot="1" x14ac:dyDescent="0.4">
      <c r="A86" s="2938"/>
      <c r="B86" s="2927"/>
      <c r="C86" s="2931" t="s">
        <v>692</v>
      </c>
      <c r="D86" s="2931"/>
      <c r="E86" s="1634">
        <v>0</v>
      </c>
      <c r="F86" s="1635">
        <v>1169.7381988189868</v>
      </c>
      <c r="G86" s="1636">
        <v>1169.7381988189868</v>
      </c>
      <c r="H86" s="1634">
        <v>0</v>
      </c>
      <c r="I86" s="1635">
        <v>2377.5107781750276</v>
      </c>
      <c r="J86" s="1636">
        <v>2377.5107781750276</v>
      </c>
      <c r="K86" s="785">
        <v>0</v>
      </c>
      <c r="L86" s="786">
        <v>4015.2176888976874</v>
      </c>
      <c r="M86" s="787">
        <v>4015.2176888976874</v>
      </c>
      <c r="N86" s="785">
        <v>0</v>
      </c>
      <c r="O86" s="786">
        <v>3062.6757283607426</v>
      </c>
      <c r="P86" s="787">
        <v>3062.6757283607426</v>
      </c>
      <c r="Q86" s="785">
        <v>0</v>
      </c>
      <c r="R86" s="786">
        <v>2526.6841848228587</v>
      </c>
      <c r="S86" s="787">
        <v>2526.6841848228587</v>
      </c>
      <c r="T86" s="785">
        <v>0</v>
      </c>
      <c r="U86" s="786">
        <v>2821.3142229118848</v>
      </c>
      <c r="V86" s="787">
        <v>2821.3142229118848</v>
      </c>
      <c r="W86" s="790">
        <v>0</v>
      </c>
      <c r="X86" s="786">
        <v>2306.9845085397383</v>
      </c>
      <c r="Y86" s="788">
        <v>2306.9845085397383</v>
      </c>
    </row>
    <row r="87" spans="1:25" ht="16" thickBot="1" x14ac:dyDescent="0.4">
      <c r="A87" s="2938"/>
      <c r="B87" s="2932" t="s">
        <v>1015</v>
      </c>
      <c r="C87" s="2929" t="s">
        <v>1016</v>
      </c>
      <c r="D87" s="2929"/>
      <c r="E87" s="1628">
        <v>0</v>
      </c>
      <c r="F87" s="1629">
        <v>11600.490467801243</v>
      </c>
      <c r="G87" s="1630">
        <v>11600.490467801243</v>
      </c>
      <c r="H87" s="1628">
        <v>0</v>
      </c>
      <c r="I87" s="1629">
        <v>10461.333165543723</v>
      </c>
      <c r="J87" s="1630">
        <v>10461.333165543723</v>
      </c>
      <c r="K87" s="799">
        <v>0</v>
      </c>
      <c r="L87" s="1747">
        <v>10622.818168248124</v>
      </c>
      <c r="M87" s="1748">
        <v>10622.818168248124</v>
      </c>
      <c r="N87" s="799">
        <v>5296.3432807581203</v>
      </c>
      <c r="O87" s="800">
        <v>0</v>
      </c>
      <c r="P87" s="801">
        <v>5296.3432807581203</v>
      </c>
      <c r="Q87" s="799">
        <v>9079.207801700386</v>
      </c>
      <c r="R87" s="800">
        <v>0</v>
      </c>
      <c r="S87" s="801">
        <v>9079.207801700386</v>
      </c>
      <c r="T87" s="799">
        <v>14352.109849703142</v>
      </c>
      <c r="U87" s="800">
        <v>0</v>
      </c>
      <c r="V87" s="801">
        <v>14352.109849703142</v>
      </c>
      <c r="W87" s="802">
        <v>11678.628955004233</v>
      </c>
      <c r="X87" s="800">
        <v>0</v>
      </c>
      <c r="Y87" s="803">
        <v>11678.628955004233</v>
      </c>
    </row>
    <row r="88" spans="1:25" ht="16" thickBot="1" x14ac:dyDescent="0.4">
      <c r="A88" s="2938"/>
      <c r="B88" s="2927"/>
      <c r="C88" s="2929" t="s">
        <v>1017</v>
      </c>
      <c r="D88" s="2929"/>
      <c r="E88" s="1628">
        <v>0</v>
      </c>
      <c r="F88" s="1629">
        <v>8937.1404580466697</v>
      </c>
      <c r="G88" s="1630">
        <v>8937.1404580466697</v>
      </c>
      <c r="H88" s="1628">
        <v>0</v>
      </c>
      <c r="I88" s="1629">
        <v>10621.484253081824</v>
      </c>
      <c r="J88" s="1630">
        <v>10621.484253081824</v>
      </c>
      <c r="K88" s="799">
        <v>0</v>
      </c>
      <c r="L88" s="1747">
        <v>10393.467825571694</v>
      </c>
      <c r="M88" s="1748">
        <v>10393.467825571694</v>
      </c>
      <c r="N88" s="799">
        <v>0</v>
      </c>
      <c r="O88" s="800">
        <v>18853.742173146708</v>
      </c>
      <c r="P88" s="801">
        <v>18853.742173146708</v>
      </c>
      <c r="Q88" s="799">
        <v>0</v>
      </c>
      <c r="R88" s="800">
        <v>13940.548256179089</v>
      </c>
      <c r="S88" s="801">
        <v>13940.548256179089</v>
      </c>
      <c r="T88" s="799">
        <v>0</v>
      </c>
      <c r="U88" s="800">
        <v>7272.7980743143407</v>
      </c>
      <c r="V88" s="801">
        <v>7272.7980743143407</v>
      </c>
      <c r="W88" s="802">
        <v>0</v>
      </c>
      <c r="X88" s="800">
        <v>10588.736778805429</v>
      </c>
      <c r="Y88" s="803">
        <v>10588.736778805429</v>
      </c>
    </row>
    <row r="89" spans="1:25" ht="16" thickBot="1" x14ac:dyDescent="0.4">
      <c r="A89" s="2938"/>
      <c r="B89" s="2927"/>
      <c r="C89" s="2929" t="s">
        <v>1018</v>
      </c>
      <c r="D89" s="2929"/>
      <c r="E89" s="1628">
        <v>0</v>
      </c>
      <c r="F89" s="1629">
        <v>4203.1642241087011</v>
      </c>
      <c r="G89" s="1630">
        <v>4203.1642241087011</v>
      </c>
      <c r="H89" s="1628">
        <v>0</v>
      </c>
      <c r="I89" s="1629">
        <v>4571.4602034254103</v>
      </c>
      <c r="J89" s="1630">
        <v>4571.4602034254103</v>
      </c>
      <c r="K89" s="799">
        <v>0</v>
      </c>
      <c r="L89" s="1747">
        <v>3656.1315331233845</v>
      </c>
      <c r="M89" s="1748">
        <v>3656.1315331233845</v>
      </c>
      <c r="N89" s="799">
        <v>0</v>
      </c>
      <c r="O89" s="800">
        <v>2379.7004236797839</v>
      </c>
      <c r="P89" s="801">
        <v>2379.7004236797839</v>
      </c>
      <c r="Q89" s="799">
        <v>11.824999999999999</v>
      </c>
      <c r="R89" s="800">
        <v>1986.0010344479799</v>
      </c>
      <c r="S89" s="801">
        <v>1997.82603444798</v>
      </c>
      <c r="T89" s="799">
        <v>73.716999999999999</v>
      </c>
      <c r="U89" s="800">
        <v>2153.0158482359484</v>
      </c>
      <c r="V89" s="801">
        <v>2226.7328482359485</v>
      </c>
      <c r="W89" s="802">
        <v>441.94953999999996</v>
      </c>
      <c r="X89" s="800">
        <v>2074.9203169653324</v>
      </c>
      <c r="Y89" s="803">
        <v>2516.8698569653325</v>
      </c>
    </row>
    <row r="90" spans="1:25" ht="16" thickBot="1" x14ac:dyDescent="0.4">
      <c r="A90" s="2938"/>
      <c r="B90" s="2927"/>
      <c r="C90" s="2930" t="s">
        <v>1019</v>
      </c>
      <c r="D90" s="2930"/>
      <c r="E90" s="1631">
        <v>0</v>
      </c>
      <c r="F90" s="1632">
        <v>190.91499999999996</v>
      </c>
      <c r="G90" s="1630">
        <v>190.91499999999996</v>
      </c>
      <c r="H90" s="1631">
        <v>0</v>
      </c>
      <c r="I90" s="1632">
        <v>157.25200000000001</v>
      </c>
      <c r="J90" s="1633">
        <v>157.25200000000001</v>
      </c>
      <c r="K90" s="804">
        <v>0</v>
      </c>
      <c r="L90" s="1749">
        <v>19.350000000000001</v>
      </c>
      <c r="M90" s="1750">
        <v>19.350000000000001</v>
      </c>
      <c r="N90" s="804">
        <v>0</v>
      </c>
      <c r="O90" s="805">
        <v>0</v>
      </c>
      <c r="P90" s="806">
        <v>0</v>
      </c>
      <c r="Q90" s="804">
        <v>0</v>
      </c>
      <c r="R90" s="805">
        <v>0</v>
      </c>
      <c r="S90" s="806">
        <v>0</v>
      </c>
      <c r="T90" s="804">
        <v>0</v>
      </c>
      <c r="U90" s="805">
        <v>0</v>
      </c>
      <c r="V90" s="806">
        <v>0</v>
      </c>
      <c r="W90" s="807">
        <v>0</v>
      </c>
      <c r="X90" s="805">
        <v>0</v>
      </c>
      <c r="Y90" s="808">
        <v>0</v>
      </c>
    </row>
    <row r="91" spans="1:25" ht="16" thickBot="1" x14ac:dyDescent="0.4">
      <c r="A91" s="2938"/>
      <c r="B91" s="2927"/>
      <c r="C91" s="2931" t="s">
        <v>692</v>
      </c>
      <c r="D91" s="2931"/>
      <c r="E91" s="1634">
        <v>0</v>
      </c>
      <c r="F91" s="1635">
        <v>24931.710149956612</v>
      </c>
      <c r="G91" s="1636">
        <v>24931.710149956612</v>
      </c>
      <c r="H91" s="1634">
        <v>0</v>
      </c>
      <c r="I91" s="1635">
        <v>25811.529622050959</v>
      </c>
      <c r="J91" s="1636">
        <v>25811.529622050959</v>
      </c>
      <c r="K91" s="785">
        <v>0</v>
      </c>
      <c r="L91" s="1751">
        <v>24691.7675269432</v>
      </c>
      <c r="M91" s="1752">
        <v>24691.7675269432</v>
      </c>
      <c r="N91" s="785">
        <v>5296.3432807581203</v>
      </c>
      <c r="O91" s="786">
        <v>21233.442596826491</v>
      </c>
      <c r="P91" s="787">
        <v>26529.785877584611</v>
      </c>
      <c r="Q91" s="785">
        <v>9091.0328017003867</v>
      </c>
      <c r="R91" s="786">
        <v>15926.549290627068</v>
      </c>
      <c r="S91" s="787">
        <v>25017.582092327451</v>
      </c>
      <c r="T91" s="785">
        <v>14425.826849703142</v>
      </c>
      <c r="U91" s="786">
        <v>9425.8139225502891</v>
      </c>
      <c r="V91" s="787">
        <v>23851.640772253431</v>
      </c>
      <c r="W91" s="790">
        <v>12120.578495004233</v>
      </c>
      <c r="X91" s="786">
        <v>12663.657095770761</v>
      </c>
      <c r="Y91" s="788">
        <v>24784.235590774992</v>
      </c>
    </row>
    <row r="92" spans="1:25" x14ac:dyDescent="0.35">
      <c r="A92" s="2938"/>
      <c r="B92" s="2940" t="s">
        <v>1020</v>
      </c>
      <c r="C92" s="2940"/>
      <c r="D92" s="2940"/>
      <c r="E92" s="2944"/>
      <c r="F92" s="2945"/>
      <c r="G92" s="1637">
        <v>-23.116529248519974</v>
      </c>
      <c r="H92" s="2944"/>
      <c r="I92" s="2945"/>
      <c r="J92" s="1637">
        <v>38.196560409158032</v>
      </c>
      <c r="K92" s="2946"/>
      <c r="L92" s="2947"/>
      <c r="M92" s="1999">
        <v>-12.514412136626618</v>
      </c>
      <c r="N92" s="2946"/>
      <c r="O92" s="2947"/>
      <c r="P92" s="809">
        <v>187.26799095704052</v>
      </c>
      <c r="Q92" s="2946"/>
      <c r="R92" s="2947"/>
      <c r="S92" s="809">
        <v>15.006198311615137</v>
      </c>
      <c r="T92" s="2946"/>
      <c r="U92" s="2947"/>
      <c r="V92" s="809">
        <v>-38.590868916433422</v>
      </c>
      <c r="W92" s="3014"/>
      <c r="X92" s="2947"/>
      <c r="Y92" s="810">
        <v>40.375161243992508</v>
      </c>
    </row>
    <row r="93" spans="1:25" x14ac:dyDescent="0.35">
      <c r="A93" s="2938"/>
      <c r="B93" s="2959" t="s">
        <v>1021</v>
      </c>
      <c r="C93" s="2959"/>
      <c r="D93" s="2959"/>
      <c r="E93" s="2960"/>
      <c r="F93" s="2961"/>
      <c r="G93" s="1638">
        <v>124029.60296230693</v>
      </c>
      <c r="H93" s="2960"/>
      <c r="I93" s="2961"/>
      <c r="J93" s="1638">
        <v>129853.97461554763</v>
      </c>
      <c r="K93" s="2960"/>
      <c r="L93" s="2961"/>
      <c r="M93" s="2000">
        <v>130998.89028223947</v>
      </c>
      <c r="N93" s="2960"/>
      <c r="O93" s="2961"/>
      <c r="P93" s="811">
        <v>100035.24060014638</v>
      </c>
      <c r="Q93" s="2960"/>
      <c r="R93" s="2961"/>
      <c r="S93" s="811">
        <v>100612.37217764188</v>
      </c>
      <c r="T93" s="2960"/>
      <c r="U93" s="2961"/>
      <c r="V93" s="811">
        <v>95360.099723451465</v>
      </c>
      <c r="W93" s="3013"/>
      <c r="X93" s="2961"/>
      <c r="Y93" s="812">
        <v>98031.659391530717</v>
      </c>
    </row>
    <row r="94" spans="1:25" ht="16" thickBot="1" x14ac:dyDescent="0.4">
      <c r="A94" s="2939"/>
      <c r="B94" s="2941" t="s">
        <v>1022</v>
      </c>
      <c r="C94" s="2941"/>
      <c r="D94" s="2941"/>
      <c r="E94" s="2957"/>
      <c r="F94" s="2958"/>
      <c r="G94" s="1639">
        <v>149810.64417570803</v>
      </c>
      <c r="H94" s="2957"/>
      <c r="I94" s="2958"/>
      <c r="J94" s="1639">
        <v>159385.01818740889</v>
      </c>
      <c r="K94" s="2957"/>
      <c r="L94" s="2958"/>
      <c r="M94" s="2001">
        <v>161626.41347169725</v>
      </c>
      <c r="N94" s="2957"/>
      <c r="O94" s="2958"/>
      <c r="P94" s="813">
        <v>129553.3334939394</v>
      </c>
      <c r="Q94" s="2957"/>
      <c r="R94" s="2958"/>
      <c r="S94" s="813">
        <v>124519.22397890838</v>
      </c>
      <c r="T94" s="2957"/>
      <c r="U94" s="2958"/>
      <c r="V94" s="813">
        <v>117981.03035226613</v>
      </c>
      <c r="W94" s="3012"/>
      <c r="X94" s="2958"/>
      <c r="Y94" s="814">
        <v>120362.46069928599</v>
      </c>
    </row>
    <row r="95" spans="1:25" ht="15.75" customHeight="1" thickTop="1" thickBot="1" x14ac:dyDescent="0.4">
      <c r="A95" s="2923" t="s">
        <v>1032</v>
      </c>
      <c r="B95" s="2926" t="s">
        <v>1009</v>
      </c>
      <c r="C95" s="2928" t="s">
        <v>1010</v>
      </c>
      <c r="D95" s="2928"/>
      <c r="E95" s="1640">
        <v>0</v>
      </c>
      <c r="F95" s="1641">
        <v>0</v>
      </c>
      <c r="G95" s="1630">
        <v>0</v>
      </c>
      <c r="H95" s="1640">
        <v>0</v>
      </c>
      <c r="I95" s="1641">
        <v>0</v>
      </c>
      <c r="J95" s="1642">
        <v>0</v>
      </c>
      <c r="K95" s="815">
        <v>0</v>
      </c>
      <c r="L95" s="816">
        <v>0</v>
      </c>
      <c r="M95" s="817">
        <v>0</v>
      </c>
      <c r="N95" s="815">
        <v>0</v>
      </c>
      <c r="O95" s="816">
        <v>0</v>
      </c>
      <c r="P95" s="817">
        <v>0</v>
      </c>
      <c r="Q95" s="815">
        <v>0</v>
      </c>
      <c r="R95" s="816">
        <v>0</v>
      </c>
      <c r="S95" s="817">
        <v>0</v>
      </c>
      <c r="T95" s="815">
        <v>0</v>
      </c>
      <c r="U95" s="816">
        <v>0</v>
      </c>
      <c r="V95" s="817">
        <v>0</v>
      </c>
      <c r="W95" s="818">
        <v>0</v>
      </c>
      <c r="X95" s="816">
        <v>0</v>
      </c>
      <c r="Y95" s="819">
        <v>0</v>
      </c>
    </row>
    <row r="96" spans="1:25" ht="16" thickBot="1" x14ac:dyDescent="0.4">
      <c r="A96" s="2924"/>
      <c r="B96" s="2927"/>
      <c r="C96" s="2929" t="s">
        <v>1011</v>
      </c>
      <c r="D96" s="2929"/>
      <c r="E96" s="1628">
        <v>0</v>
      </c>
      <c r="F96" s="1629">
        <v>0</v>
      </c>
      <c r="G96" s="1630">
        <v>0</v>
      </c>
      <c r="H96" s="1628">
        <v>0</v>
      </c>
      <c r="I96" s="1629">
        <v>0</v>
      </c>
      <c r="J96" s="1630">
        <v>0</v>
      </c>
      <c r="K96" s="799">
        <v>0</v>
      </c>
      <c r="L96" s="800">
        <v>0</v>
      </c>
      <c r="M96" s="801">
        <v>0</v>
      </c>
      <c r="N96" s="799">
        <v>0</v>
      </c>
      <c r="O96" s="800">
        <v>0</v>
      </c>
      <c r="P96" s="801">
        <v>0</v>
      </c>
      <c r="Q96" s="799">
        <v>0</v>
      </c>
      <c r="R96" s="800">
        <v>0</v>
      </c>
      <c r="S96" s="801">
        <v>0</v>
      </c>
      <c r="T96" s="799">
        <v>0</v>
      </c>
      <c r="U96" s="800">
        <v>0</v>
      </c>
      <c r="V96" s="801">
        <v>0</v>
      </c>
      <c r="W96" s="802">
        <v>0</v>
      </c>
      <c r="X96" s="800">
        <v>0</v>
      </c>
      <c r="Y96" s="803">
        <v>0</v>
      </c>
    </row>
    <row r="97" spans="1:25" ht="16" thickBot="1" x14ac:dyDescent="0.4">
      <c r="A97" s="2924"/>
      <c r="B97" s="2927"/>
      <c r="C97" s="2929" t="s">
        <v>1012</v>
      </c>
      <c r="D97" s="2929"/>
      <c r="E97" s="1628">
        <v>0</v>
      </c>
      <c r="F97" s="1629">
        <v>7621.4408199999998</v>
      </c>
      <c r="G97" s="1630">
        <v>7621.4408199999998</v>
      </c>
      <c r="H97" s="1628">
        <v>0</v>
      </c>
      <c r="I97" s="1629">
        <v>6840.1714262700962</v>
      </c>
      <c r="J97" s="1630">
        <v>6840.1714262700962</v>
      </c>
      <c r="K97" s="799">
        <v>0</v>
      </c>
      <c r="L97" s="800">
        <v>6299.4795300000069</v>
      </c>
      <c r="M97" s="801">
        <v>6299.4795300000069</v>
      </c>
      <c r="N97" s="799">
        <v>0</v>
      </c>
      <c r="O97" s="800">
        <v>6081.1751971875001</v>
      </c>
      <c r="P97" s="801">
        <v>6081.1751971875001</v>
      </c>
      <c r="Q97" s="799">
        <v>0</v>
      </c>
      <c r="R97" s="800">
        <v>5719.8207899999998</v>
      </c>
      <c r="S97" s="801">
        <v>5719.8207899999998</v>
      </c>
      <c r="T97" s="799">
        <v>0</v>
      </c>
      <c r="U97" s="800">
        <v>5622.9489999999996</v>
      </c>
      <c r="V97" s="801">
        <v>5622.9489999999996</v>
      </c>
      <c r="W97" s="802">
        <v>0</v>
      </c>
      <c r="X97" s="800">
        <v>5909.5750900000003</v>
      </c>
      <c r="Y97" s="803">
        <v>5909.5750900000003</v>
      </c>
    </row>
    <row r="98" spans="1:25" ht="16" thickBot="1" x14ac:dyDescent="0.4">
      <c r="A98" s="2924"/>
      <c r="B98" s="2927"/>
      <c r="C98" s="2930" t="s">
        <v>1013</v>
      </c>
      <c r="D98" s="2930"/>
      <c r="E98" s="1631">
        <v>0</v>
      </c>
      <c r="F98" s="1632">
        <v>0</v>
      </c>
      <c r="G98" s="1630">
        <v>0</v>
      </c>
      <c r="H98" s="1631">
        <v>0</v>
      </c>
      <c r="I98" s="1632">
        <v>0</v>
      </c>
      <c r="J98" s="1633">
        <v>0</v>
      </c>
      <c r="K98" s="804">
        <v>0</v>
      </c>
      <c r="L98" s="805">
        <v>0</v>
      </c>
      <c r="M98" s="806">
        <v>0</v>
      </c>
      <c r="N98" s="804">
        <v>0</v>
      </c>
      <c r="O98" s="805">
        <v>0</v>
      </c>
      <c r="P98" s="806">
        <v>0</v>
      </c>
      <c r="Q98" s="804">
        <v>0</v>
      </c>
      <c r="R98" s="805">
        <v>0</v>
      </c>
      <c r="S98" s="806">
        <v>0</v>
      </c>
      <c r="T98" s="804">
        <v>0</v>
      </c>
      <c r="U98" s="805">
        <v>0</v>
      </c>
      <c r="V98" s="806">
        <v>0</v>
      </c>
      <c r="W98" s="807">
        <v>0</v>
      </c>
      <c r="X98" s="805">
        <v>0</v>
      </c>
      <c r="Y98" s="808">
        <v>0</v>
      </c>
    </row>
    <row r="99" spans="1:25" ht="16" thickBot="1" x14ac:dyDescent="0.4">
      <c r="A99" s="2924"/>
      <c r="B99" s="2927"/>
      <c r="C99" s="2931" t="s">
        <v>692</v>
      </c>
      <c r="D99" s="2931"/>
      <c r="E99" s="1634">
        <v>0</v>
      </c>
      <c r="F99" s="1635">
        <v>7621.4408199999998</v>
      </c>
      <c r="G99" s="1636">
        <v>7621.4408199999998</v>
      </c>
      <c r="H99" s="1634">
        <v>0</v>
      </c>
      <c r="I99" s="1635">
        <v>6840.1714262700962</v>
      </c>
      <c r="J99" s="1636">
        <v>6840.1714262700962</v>
      </c>
      <c r="K99" s="785">
        <v>0</v>
      </c>
      <c r="L99" s="786">
        <v>6299.4795300000069</v>
      </c>
      <c r="M99" s="787">
        <v>6299.4795300000069</v>
      </c>
      <c r="N99" s="785">
        <v>0</v>
      </c>
      <c r="O99" s="786">
        <v>6081.1751971875001</v>
      </c>
      <c r="P99" s="787">
        <v>6081.1751971875001</v>
      </c>
      <c r="Q99" s="785">
        <v>0</v>
      </c>
      <c r="R99" s="786">
        <v>5719.8207899999998</v>
      </c>
      <c r="S99" s="787">
        <v>5719.8207899999998</v>
      </c>
      <c r="T99" s="785">
        <v>0</v>
      </c>
      <c r="U99" s="786">
        <v>5622.9489999999996</v>
      </c>
      <c r="V99" s="787">
        <v>5622.9489999999996</v>
      </c>
      <c r="W99" s="790">
        <v>0</v>
      </c>
      <c r="X99" s="786">
        <v>5909.5750900000003</v>
      </c>
      <c r="Y99" s="788">
        <v>5909.5750900000003</v>
      </c>
    </row>
    <row r="100" spans="1:25" ht="16" thickBot="1" x14ac:dyDescent="0.4">
      <c r="A100" s="2924"/>
      <c r="B100" s="2932" t="s">
        <v>1014</v>
      </c>
      <c r="C100" s="2933" t="s">
        <v>1010</v>
      </c>
      <c r="D100" s="2933"/>
      <c r="E100" s="1643">
        <v>0</v>
      </c>
      <c r="F100" s="1644">
        <v>0</v>
      </c>
      <c r="G100" s="1630">
        <v>0</v>
      </c>
      <c r="H100" s="1643">
        <v>0</v>
      </c>
      <c r="I100" s="1644">
        <v>0</v>
      </c>
      <c r="J100" s="1645">
        <v>0</v>
      </c>
      <c r="K100" s="820">
        <v>0</v>
      </c>
      <c r="L100" s="821">
        <v>0</v>
      </c>
      <c r="M100" s="822">
        <v>0</v>
      </c>
      <c r="N100" s="820">
        <v>0</v>
      </c>
      <c r="O100" s="821">
        <v>0</v>
      </c>
      <c r="P100" s="822">
        <v>0</v>
      </c>
      <c r="Q100" s="820">
        <v>0</v>
      </c>
      <c r="R100" s="821">
        <v>0</v>
      </c>
      <c r="S100" s="822">
        <v>0</v>
      </c>
      <c r="T100" s="820">
        <v>0</v>
      </c>
      <c r="U100" s="821">
        <v>0</v>
      </c>
      <c r="V100" s="822">
        <v>0</v>
      </c>
      <c r="W100" s="823">
        <v>0</v>
      </c>
      <c r="X100" s="821">
        <v>0</v>
      </c>
      <c r="Y100" s="824">
        <v>0</v>
      </c>
    </row>
    <row r="101" spans="1:25" ht="16" thickBot="1" x14ac:dyDescent="0.4">
      <c r="A101" s="2924"/>
      <c r="B101" s="2927"/>
      <c r="C101" s="2929" t="s">
        <v>1011</v>
      </c>
      <c r="D101" s="2929"/>
      <c r="E101" s="1628">
        <v>0</v>
      </c>
      <c r="F101" s="1629">
        <v>0</v>
      </c>
      <c r="G101" s="1630">
        <v>0</v>
      </c>
      <c r="H101" s="1628">
        <v>0</v>
      </c>
      <c r="I101" s="1629">
        <v>0</v>
      </c>
      <c r="J101" s="1630">
        <v>0</v>
      </c>
      <c r="K101" s="799">
        <v>0</v>
      </c>
      <c r="L101" s="800">
        <v>0</v>
      </c>
      <c r="M101" s="801">
        <v>0</v>
      </c>
      <c r="N101" s="799">
        <v>0</v>
      </c>
      <c r="O101" s="800">
        <v>0</v>
      </c>
      <c r="P101" s="801">
        <v>0</v>
      </c>
      <c r="Q101" s="799">
        <v>0</v>
      </c>
      <c r="R101" s="800">
        <v>0</v>
      </c>
      <c r="S101" s="801">
        <v>0</v>
      </c>
      <c r="T101" s="799">
        <v>0</v>
      </c>
      <c r="U101" s="800">
        <v>0</v>
      </c>
      <c r="V101" s="801">
        <v>0</v>
      </c>
      <c r="W101" s="802">
        <v>0</v>
      </c>
      <c r="X101" s="800">
        <v>0</v>
      </c>
      <c r="Y101" s="803">
        <v>0</v>
      </c>
    </row>
    <row r="102" spans="1:25" ht="16" thickBot="1" x14ac:dyDescent="0.4">
      <c r="A102" s="2924"/>
      <c r="B102" s="2927"/>
      <c r="C102" s="2929" t="s">
        <v>1012</v>
      </c>
      <c r="D102" s="2929"/>
      <c r="E102" s="1628">
        <v>0</v>
      </c>
      <c r="F102" s="1629">
        <v>0</v>
      </c>
      <c r="G102" s="1630">
        <v>0</v>
      </c>
      <c r="H102" s="1628">
        <v>0</v>
      </c>
      <c r="I102" s="1629">
        <v>0</v>
      </c>
      <c r="J102" s="1630">
        <v>0</v>
      </c>
      <c r="K102" s="799">
        <v>0</v>
      </c>
      <c r="L102" s="800">
        <v>0</v>
      </c>
      <c r="M102" s="801">
        <v>0</v>
      </c>
      <c r="N102" s="799">
        <v>0</v>
      </c>
      <c r="O102" s="800">
        <v>0</v>
      </c>
      <c r="P102" s="801">
        <v>0</v>
      </c>
      <c r="Q102" s="799">
        <v>0</v>
      </c>
      <c r="R102" s="800">
        <v>0</v>
      </c>
      <c r="S102" s="801">
        <v>0</v>
      </c>
      <c r="T102" s="799">
        <v>0</v>
      </c>
      <c r="U102" s="800">
        <v>0</v>
      </c>
      <c r="V102" s="801">
        <v>0</v>
      </c>
      <c r="W102" s="802">
        <v>0</v>
      </c>
      <c r="X102" s="800">
        <v>0</v>
      </c>
      <c r="Y102" s="803">
        <v>0</v>
      </c>
    </row>
    <row r="103" spans="1:25" ht="16" thickBot="1" x14ac:dyDescent="0.4">
      <c r="A103" s="2924"/>
      <c r="B103" s="2927"/>
      <c r="C103" s="2930" t="s">
        <v>1013</v>
      </c>
      <c r="D103" s="2930"/>
      <c r="E103" s="1631">
        <v>0</v>
      </c>
      <c r="F103" s="1632">
        <v>7621.4408199999998</v>
      </c>
      <c r="G103" s="1630">
        <v>7621.4408199999998</v>
      </c>
      <c r="H103" s="1631">
        <v>0</v>
      </c>
      <c r="I103" s="1632">
        <v>6840.1714262700962</v>
      </c>
      <c r="J103" s="1633">
        <v>6840.1714262700962</v>
      </c>
      <c r="K103" s="804">
        <v>0</v>
      </c>
      <c r="L103" s="805">
        <v>6299.4795300000069</v>
      </c>
      <c r="M103" s="806">
        <v>6299.4795300000069</v>
      </c>
      <c r="N103" s="804">
        <v>0</v>
      </c>
      <c r="O103" s="805">
        <v>6081.1751971875001</v>
      </c>
      <c r="P103" s="806">
        <v>6081.1751971875001</v>
      </c>
      <c r="Q103" s="804">
        <v>0</v>
      </c>
      <c r="R103" s="805">
        <v>5719.8207899999998</v>
      </c>
      <c r="S103" s="806">
        <v>5719.8207899999998</v>
      </c>
      <c r="T103" s="804">
        <v>0</v>
      </c>
      <c r="U103" s="805">
        <v>5622.9489999999996</v>
      </c>
      <c r="V103" s="806">
        <v>5622.9489999999996</v>
      </c>
      <c r="W103" s="807">
        <v>0</v>
      </c>
      <c r="X103" s="805">
        <v>5909.5750900000003</v>
      </c>
      <c r="Y103" s="808">
        <v>5909.5750900000003</v>
      </c>
    </row>
    <row r="104" spans="1:25" ht="16" thickBot="1" x14ac:dyDescent="0.4">
      <c r="A104" s="2924"/>
      <c r="B104" s="2927"/>
      <c r="C104" s="2931" t="s">
        <v>692</v>
      </c>
      <c r="D104" s="2931"/>
      <c r="E104" s="1634">
        <v>0</v>
      </c>
      <c r="F104" s="1635">
        <v>7621.4408199999998</v>
      </c>
      <c r="G104" s="1636">
        <v>7621.4408199999998</v>
      </c>
      <c r="H104" s="1634">
        <v>0</v>
      </c>
      <c r="I104" s="1635">
        <v>6840.1714262700962</v>
      </c>
      <c r="J104" s="1636">
        <v>6840.1714262700962</v>
      </c>
      <c r="K104" s="785">
        <v>0</v>
      </c>
      <c r="L104" s="786">
        <v>6299.4795300000069</v>
      </c>
      <c r="M104" s="787">
        <v>6299.4795300000069</v>
      </c>
      <c r="N104" s="785">
        <v>0</v>
      </c>
      <c r="O104" s="786">
        <v>6081.1751971875001</v>
      </c>
      <c r="P104" s="787">
        <v>6081.1751971875001</v>
      </c>
      <c r="Q104" s="785">
        <v>0</v>
      </c>
      <c r="R104" s="786">
        <v>5719.8207899999998</v>
      </c>
      <c r="S104" s="787">
        <v>5719.8207899999998</v>
      </c>
      <c r="T104" s="785">
        <v>0</v>
      </c>
      <c r="U104" s="786">
        <v>5622.9489999999996</v>
      </c>
      <c r="V104" s="787">
        <v>5622.9489999999996</v>
      </c>
      <c r="W104" s="790">
        <v>0</v>
      </c>
      <c r="X104" s="786">
        <v>5909.5750900000003</v>
      </c>
      <c r="Y104" s="788">
        <v>5909.5750900000003</v>
      </c>
    </row>
    <row r="105" spans="1:25" x14ac:dyDescent="0.35">
      <c r="A105" s="2924"/>
      <c r="B105" s="2969" t="s">
        <v>1015</v>
      </c>
      <c r="C105" s="2929" t="s">
        <v>1016</v>
      </c>
      <c r="D105" s="2929"/>
      <c r="E105" s="1628">
        <v>0</v>
      </c>
      <c r="F105" s="1629">
        <v>0</v>
      </c>
      <c r="G105" s="1630">
        <v>0</v>
      </c>
      <c r="H105" s="1628">
        <v>0</v>
      </c>
      <c r="I105" s="1629">
        <v>0</v>
      </c>
      <c r="J105" s="1630">
        <v>0</v>
      </c>
      <c r="K105" s="799">
        <v>0</v>
      </c>
      <c r="L105" s="800">
        <v>0</v>
      </c>
      <c r="M105" s="801">
        <v>0</v>
      </c>
      <c r="N105" s="799">
        <v>0</v>
      </c>
      <c r="O105" s="800">
        <v>0</v>
      </c>
      <c r="P105" s="801">
        <v>0</v>
      </c>
      <c r="Q105" s="799">
        <v>0</v>
      </c>
      <c r="R105" s="800">
        <v>0</v>
      </c>
      <c r="S105" s="801">
        <v>0</v>
      </c>
      <c r="T105" s="799">
        <v>0</v>
      </c>
      <c r="U105" s="800">
        <v>0</v>
      </c>
      <c r="V105" s="801">
        <v>0</v>
      </c>
      <c r="W105" s="802">
        <v>0</v>
      </c>
      <c r="X105" s="800">
        <v>0</v>
      </c>
      <c r="Y105" s="803">
        <v>0</v>
      </c>
    </row>
    <row r="106" spans="1:25" x14ac:dyDescent="0.35">
      <c r="A106" s="2924"/>
      <c r="B106" s="2969"/>
      <c r="C106" s="2930" t="s">
        <v>1024</v>
      </c>
      <c r="D106" s="2930"/>
      <c r="E106" s="1631">
        <v>0</v>
      </c>
      <c r="F106" s="1632">
        <v>0</v>
      </c>
      <c r="G106" s="1633">
        <v>0</v>
      </c>
      <c r="H106" s="1631">
        <v>0</v>
      </c>
      <c r="I106" s="1632">
        <v>0</v>
      </c>
      <c r="J106" s="1633">
        <v>0</v>
      </c>
      <c r="K106" s="804">
        <v>0</v>
      </c>
      <c r="L106" s="805">
        <v>0</v>
      </c>
      <c r="M106" s="806">
        <v>0</v>
      </c>
      <c r="N106" s="804">
        <v>0</v>
      </c>
      <c r="O106" s="805">
        <v>0</v>
      </c>
      <c r="P106" s="806">
        <v>0</v>
      </c>
      <c r="Q106" s="804">
        <v>0</v>
      </c>
      <c r="R106" s="805">
        <v>0</v>
      </c>
      <c r="S106" s="806">
        <v>0</v>
      </c>
      <c r="T106" s="804">
        <v>0</v>
      </c>
      <c r="U106" s="805">
        <v>0</v>
      </c>
      <c r="V106" s="806">
        <v>0</v>
      </c>
      <c r="W106" s="807">
        <v>0</v>
      </c>
      <c r="X106" s="805">
        <v>0</v>
      </c>
      <c r="Y106" s="808">
        <v>0</v>
      </c>
    </row>
    <row r="107" spans="1:25" ht="16" thickBot="1" x14ac:dyDescent="0.4">
      <c r="A107" s="2924"/>
      <c r="B107" s="2969"/>
      <c r="C107" s="2931" t="s">
        <v>692</v>
      </c>
      <c r="D107" s="2931"/>
      <c r="E107" s="1634">
        <v>0</v>
      </c>
      <c r="F107" s="1635">
        <v>0</v>
      </c>
      <c r="G107" s="1636">
        <v>0</v>
      </c>
      <c r="H107" s="1634">
        <v>0</v>
      </c>
      <c r="I107" s="1635">
        <v>0</v>
      </c>
      <c r="J107" s="1636">
        <v>0</v>
      </c>
      <c r="K107" s="785">
        <v>0</v>
      </c>
      <c r="L107" s="786">
        <v>0</v>
      </c>
      <c r="M107" s="787">
        <v>0</v>
      </c>
      <c r="N107" s="785">
        <v>0</v>
      </c>
      <c r="O107" s="786">
        <v>0</v>
      </c>
      <c r="P107" s="787">
        <v>0</v>
      </c>
      <c r="Q107" s="785">
        <v>0</v>
      </c>
      <c r="R107" s="786">
        <v>0</v>
      </c>
      <c r="S107" s="787">
        <v>0</v>
      </c>
      <c r="T107" s="785">
        <v>0</v>
      </c>
      <c r="U107" s="786">
        <v>0</v>
      </c>
      <c r="V107" s="787">
        <v>0</v>
      </c>
      <c r="W107" s="790">
        <v>0</v>
      </c>
      <c r="X107" s="786">
        <v>0</v>
      </c>
      <c r="Y107" s="788">
        <v>0</v>
      </c>
    </row>
    <row r="108" spans="1:25" ht="16" thickBot="1" x14ac:dyDescent="0.4">
      <c r="A108" s="2925"/>
      <c r="B108" s="2934" t="s">
        <v>1020</v>
      </c>
      <c r="C108" s="2934"/>
      <c r="D108" s="2934"/>
      <c r="E108" s="3027"/>
      <c r="F108" s="3028"/>
      <c r="G108" s="1646">
        <v>0</v>
      </c>
      <c r="H108" s="2935"/>
      <c r="I108" s="2936"/>
      <c r="J108" s="1646">
        <v>0</v>
      </c>
      <c r="K108" s="2935"/>
      <c r="L108" s="2936"/>
      <c r="M108" s="825">
        <v>0</v>
      </c>
      <c r="N108" s="2935"/>
      <c r="O108" s="2936"/>
      <c r="P108" s="825">
        <v>0</v>
      </c>
      <c r="Q108" s="2935"/>
      <c r="R108" s="2936"/>
      <c r="S108" s="825">
        <v>0</v>
      </c>
      <c r="T108" s="2935"/>
      <c r="U108" s="2936"/>
      <c r="V108" s="825">
        <v>0</v>
      </c>
      <c r="W108" s="2968"/>
      <c r="X108" s="2936"/>
      <c r="Y108" s="826">
        <v>0</v>
      </c>
    </row>
    <row r="109" spans="1:25" ht="16.5" customHeight="1" thickTop="1" x14ac:dyDescent="0.35">
      <c r="A109" s="2923" t="s">
        <v>1025</v>
      </c>
      <c r="B109" s="2988" t="s">
        <v>1026</v>
      </c>
      <c r="C109" s="2928" t="s">
        <v>1010</v>
      </c>
      <c r="D109" s="2994"/>
      <c r="E109" s="793">
        <v>0</v>
      </c>
      <c r="F109" s="794">
        <v>0</v>
      </c>
      <c r="G109" s="1630">
        <v>0</v>
      </c>
      <c r="H109" s="793">
        <v>0</v>
      </c>
      <c r="I109" s="794">
        <v>0</v>
      </c>
      <c r="J109" s="1647">
        <v>0</v>
      </c>
      <c r="K109" s="793">
        <v>0</v>
      </c>
      <c r="L109" s="794">
        <v>0</v>
      </c>
      <c r="M109" s="817">
        <v>0</v>
      </c>
      <c r="N109" s="793">
        <v>0</v>
      </c>
      <c r="O109" s="794">
        <v>0</v>
      </c>
      <c r="P109" s="817">
        <v>0</v>
      </c>
      <c r="Q109" s="793">
        <v>0</v>
      </c>
      <c r="R109" s="794">
        <v>0</v>
      </c>
      <c r="S109" s="817">
        <v>0</v>
      </c>
      <c r="T109" s="793">
        <v>0</v>
      </c>
      <c r="U109" s="794">
        <v>0</v>
      </c>
      <c r="V109" s="817">
        <v>0</v>
      </c>
      <c r="W109" s="815">
        <v>0</v>
      </c>
      <c r="X109" s="816">
        <v>0</v>
      </c>
      <c r="Y109" s="819">
        <v>0</v>
      </c>
    </row>
    <row r="110" spans="1:25" x14ac:dyDescent="0.35">
      <c r="A110" s="2924"/>
      <c r="B110" s="2808"/>
      <c r="C110" s="2929" t="s">
        <v>1011</v>
      </c>
      <c r="D110" s="2990"/>
      <c r="E110" s="795">
        <v>0</v>
      </c>
      <c r="F110" s="796">
        <v>0</v>
      </c>
      <c r="G110" s="1630">
        <v>0</v>
      </c>
      <c r="H110" s="795">
        <v>0</v>
      </c>
      <c r="I110" s="796">
        <v>0</v>
      </c>
      <c r="J110" s="1648">
        <v>0</v>
      </c>
      <c r="K110" s="795">
        <v>0</v>
      </c>
      <c r="L110" s="796">
        <v>0</v>
      </c>
      <c r="M110" s="801">
        <v>0</v>
      </c>
      <c r="N110" s="795">
        <v>0</v>
      </c>
      <c r="O110" s="796">
        <v>0</v>
      </c>
      <c r="P110" s="801">
        <v>0</v>
      </c>
      <c r="Q110" s="795">
        <v>0</v>
      </c>
      <c r="R110" s="796">
        <v>0</v>
      </c>
      <c r="S110" s="801">
        <v>0</v>
      </c>
      <c r="T110" s="795">
        <v>0</v>
      </c>
      <c r="U110" s="796">
        <v>0</v>
      </c>
      <c r="V110" s="801">
        <v>0</v>
      </c>
      <c r="W110" s="799">
        <v>0</v>
      </c>
      <c r="X110" s="800">
        <v>0</v>
      </c>
      <c r="Y110" s="803">
        <v>0</v>
      </c>
    </row>
    <row r="111" spans="1:25" x14ac:dyDescent="0.35">
      <c r="A111" s="2924"/>
      <c r="B111" s="2808"/>
      <c r="C111" s="2929" t="s">
        <v>1012</v>
      </c>
      <c r="D111" s="2990"/>
      <c r="E111" s="795">
        <v>0</v>
      </c>
      <c r="F111" s="796">
        <v>1169.7381988189868</v>
      </c>
      <c r="G111" s="1630">
        <v>1169.7381988189868</v>
      </c>
      <c r="H111" s="795">
        <v>0</v>
      </c>
      <c r="I111" s="796">
        <v>2377.5107781750276</v>
      </c>
      <c r="J111" s="1648">
        <v>2377.5107781750276</v>
      </c>
      <c r="K111" s="795">
        <v>0</v>
      </c>
      <c r="L111" s="796">
        <v>4015.2176888976874</v>
      </c>
      <c r="M111" s="801">
        <v>4015.2176888976874</v>
      </c>
      <c r="N111" s="795">
        <v>0</v>
      </c>
      <c r="O111" s="796">
        <v>3062.6757283607426</v>
      </c>
      <c r="P111" s="801">
        <v>3062.6757283607426</v>
      </c>
      <c r="Q111" s="795">
        <v>0</v>
      </c>
      <c r="R111" s="796">
        <v>2526.6841848228587</v>
      </c>
      <c r="S111" s="801">
        <v>2526.6841848228587</v>
      </c>
      <c r="T111" s="795">
        <v>0</v>
      </c>
      <c r="U111" s="796">
        <v>2821.3142229118848</v>
      </c>
      <c r="V111" s="801">
        <v>2821.3142229118848</v>
      </c>
      <c r="W111" s="799">
        <v>0</v>
      </c>
      <c r="X111" s="800">
        <v>2306.9845085397383</v>
      </c>
      <c r="Y111" s="803">
        <v>2306.9845085397383</v>
      </c>
    </row>
    <row r="112" spans="1:25" x14ac:dyDescent="0.35">
      <c r="A112" s="2924"/>
      <c r="B112" s="2808"/>
      <c r="C112" s="2930" t="s">
        <v>1013</v>
      </c>
      <c r="D112" s="2991"/>
      <c r="E112" s="797">
        <v>0</v>
      </c>
      <c r="F112" s="798">
        <v>7621.4408199999998</v>
      </c>
      <c r="G112" s="1630">
        <v>7621.4408199999998</v>
      </c>
      <c r="H112" s="797">
        <v>0</v>
      </c>
      <c r="I112" s="798">
        <v>6840.1714262700962</v>
      </c>
      <c r="J112" s="1649">
        <v>6840.1714262700962</v>
      </c>
      <c r="K112" s="797">
        <v>0</v>
      </c>
      <c r="L112" s="798">
        <v>6299.4795300000069</v>
      </c>
      <c r="M112" s="806">
        <v>6299.4795300000069</v>
      </c>
      <c r="N112" s="797">
        <v>0</v>
      </c>
      <c r="O112" s="798">
        <v>6081.1751971875001</v>
      </c>
      <c r="P112" s="806">
        <v>6081.1751971875001</v>
      </c>
      <c r="Q112" s="797">
        <v>0</v>
      </c>
      <c r="R112" s="798">
        <v>5719.8207899999998</v>
      </c>
      <c r="S112" s="806">
        <v>5719.8207899999998</v>
      </c>
      <c r="T112" s="797">
        <v>0</v>
      </c>
      <c r="U112" s="798">
        <v>5622.9489999999996</v>
      </c>
      <c r="V112" s="806">
        <v>5622.9489999999996</v>
      </c>
      <c r="W112" s="804">
        <v>0</v>
      </c>
      <c r="X112" s="805">
        <v>5909.5750900000003</v>
      </c>
      <c r="Y112" s="808">
        <v>5909.5750900000003</v>
      </c>
    </row>
    <row r="113" spans="1:25" ht="16" thickBot="1" x14ac:dyDescent="0.4">
      <c r="A113" s="2924"/>
      <c r="B113" s="2989"/>
      <c r="C113" s="2931" t="s">
        <v>692</v>
      </c>
      <c r="D113" s="2992"/>
      <c r="E113" s="1634">
        <v>0</v>
      </c>
      <c r="F113" s="1635">
        <v>8791.1790188189862</v>
      </c>
      <c r="G113" s="1636">
        <v>8791.1790188189862</v>
      </c>
      <c r="H113" s="829">
        <v>0</v>
      </c>
      <c r="I113" s="830">
        <v>9217.6822044451237</v>
      </c>
      <c r="J113" s="1650">
        <v>9217.6822044451237</v>
      </c>
      <c r="K113" s="829">
        <v>0</v>
      </c>
      <c r="L113" s="830">
        <v>10314.697218897694</v>
      </c>
      <c r="M113" s="787">
        <v>10314.697218897694</v>
      </c>
      <c r="N113" s="829">
        <v>0</v>
      </c>
      <c r="O113" s="830">
        <v>9143.8509255482422</v>
      </c>
      <c r="P113" s="787">
        <v>9143.8509255482422</v>
      </c>
      <c r="Q113" s="829">
        <v>0</v>
      </c>
      <c r="R113" s="830">
        <v>8246.5049748228594</v>
      </c>
      <c r="S113" s="787">
        <v>8246.5049748228594</v>
      </c>
      <c r="T113" s="829">
        <v>0</v>
      </c>
      <c r="U113" s="830">
        <v>8444.2632229118844</v>
      </c>
      <c r="V113" s="787">
        <v>8444.2632229118844</v>
      </c>
      <c r="W113" s="785">
        <v>0</v>
      </c>
      <c r="X113" s="786">
        <v>8216.5595985397376</v>
      </c>
      <c r="Y113" s="788">
        <v>8216.5595985397376</v>
      </c>
    </row>
    <row r="114" spans="1:25" ht="16" thickBot="1" x14ac:dyDescent="0.4">
      <c r="A114" s="2987"/>
      <c r="B114" s="2993" t="s">
        <v>1027</v>
      </c>
      <c r="C114" s="2993"/>
      <c r="D114" s="2993"/>
      <c r="E114" s="2962"/>
      <c r="F114" s="2963"/>
      <c r="G114" s="1651">
        <v>24931.710149956612</v>
      </c>
      <c r="H114" s="2962"/>
      <c r="I114" s="2963"/>
      <c r="J114" s="1651">
        <v>25811.529622050959</v>
      </c>
      <c r="K114" s="2962"/>
      <c r="L114" s="2963"/>
      <c r="M114" s="827">
        <v>24691.7675269432</v>
      </c>
      <c r="N114" s="2962"/>
      <c r="O114" s="2963"/>
      <c r="P114" s="827">
        <v>26529.785877584611</v>
      </c>
      <c r="Q114" s="2962"/>
      <c r="R114" s="2963"/>
      <c r="S114" s="827">
        <v>25017.582092327451</v>
      </c>
      <c r="T114" s="2962"/>
      <c r="U114" s="2963"/>
      <c r="V114" s="827">
        <v>23851.640772253431</v>
      </c>
      <c r="W114" s="2964"/>
      <c r="X114" s="2963"/>
      <c r="Y114" s="828">
        <v>24784.235590774992</v>
      </c>
    </row>
    <row r="115" spans="1:25" ht="16.5" thickTop="1" thickBot="1" x14ac:dyDescent="0.4">
      <c r="A115" s="415"/>
      <c r="B115" s="19"/>
      <c r="C115" s="19"/>
      <c r="D115" s="19"/>
      <c r="E115" s="416"/>
      <c r="F115" s="416"/>
      <c r="G115" s="1652"/>
      <c r="H115" s="416"/>
      <c r="I115" s="416"/>
      <c r="J115" s="1652"/>
      <c r="K115" s="416"/>
      <c r="L115" s="416"/>
      <c r="M115" s="417"/>
      <c r="N115" s="416"/>
      <c r="O115" s="416"/>
      <c r="P115" s="417"/>
      <c r="Q115" s="416"/>
      <c r="R115" s="416"/>
      <c r="S115" s="417"/>
      <c r="T115" s="416"/>
      <c r="U115" s="416"/>
      <c r="V115" s="417"/>
    </row>
    <row r="116" spans="1:25" ht="16" thickTop="1" x14ac:dyDescent="0.35">
      <c r="A116" s="415"/>
      <c r="B116" s="19"/>
      <c r="C116" s="2983" t="s">
        <v>1028</v>
      </c>
      <c r="D116" s="2984"/>
      <c r="E116" s="2965">
        <v>0.95132943794713587</v>
      </c>
      <c r="F116" s="2965"/>
      <c r="G116" s="2965"/>
      <c r="H116" s="2965">
        <v>0.94889934244846208</v>
      </c>
      <c r="I116" s="2965"/>
      <c r="J116" s="2965"/>
      <c r="K116" s="3011">
        <v>0.86602202070279966</v>
      </c>
      <c r="L116" s="3011"/>
      <c r="M116" s="3011"/>
      <c r="N116" s="2965">
        <v>0.86405958694798568</v>
      </c>
      <c r="O116" s="2965"/>
      <c r="P116" s="2965"/>
      <c r="Q116" s="2965">
        <v>0.8578889277363656</v>
      </c>
      <c r="R116" s="2965"/>
      <c r="S116" s="2965"/>
      <c r="T116" s="2965">
        <v>0.85716792014058951</v>
      </c>
      <c r="U116" s="2965"/>
      <c r="V116" s="2965"/>
      <c r="W116" s="2965">
        <v>0.85215260637527979</v>
      </c>
      <c r="X116" s="2965"/>
      <c r="Y116" s="2967"/>
    </row>
    <row r="117" spans="1:25" ht="15.75" customHeight="1" thickBot="1" x14ac:dyDescent="0.4">
      <c r="A117" s="415"/>
      <c r="B117" s="19"/>
      <c r="C117" s="2995" t="s">
        <v>1029</v>
      </c>
      <c r="D117" s="2996"/>
      <c r="E117" s="2999">
        <v>0.82790914921129799</v>
      </c>
      <c r="F117" s="2999"/>
      <c r="G117" s="2999"/>
      <c r="H117" s="2999">
        <v>0.81471882421760666</v>
      </c>
      <c r="I117" s="2999"/>
      <c r="J117" s="2999"/>
      <c r="K117" s="3020">
        <v>0.81050422061848804</v>
      </c>
      <c r="L117" s="3020"/>
      <c r="M117" s="3020"/>
      <c r="N117" s="3009">
        <v>0.77215489483970789</v>
      </c>
      <c r="O117" s="3009"/>
      <c r="P117" s="3009"/>
      <c r="Q117" s="3009">
        <v>0.80800673954315716</v>
      </c>
      <c r="R117" s="3009"/>
      <c r="S117" s="3009"/>
      <c r="T117" s="3009">
        <v>0.80826637501576826</v>
      </c>
      <c r="U117" s="3009"/>
      <c r="V117" s="3009"/>
      <c r="W117" s="3009">
        <v>0.81447038239317293</v>
      </c>
      <c r="X117" s="3009"/>
      <c r="Y117" s="3010"/>
    </row>
    <row r="118" spans="1:25" ht="15.75" customHeight="1" thickTop="1" x14ac:dyDescent="0.35">
      <c r="F118" s="19"/>
      <c r="G118" s="883"/>
      <c r="J118" s="883"/>
      <c r="M118" s="883"/>
      <c r="P118" s="883"/>
      <c r="S118" s="883"/>
    </row>
    <row r="119" spans="1:25" ht="15.75" customHeight="1" x14ac:dyDescent="0.35"/>
    <row r="120" spans="1:25" ht="15.75" customHeight="1" x14ac:dyDescent="0.35">
      <c r="A120" s="23"/>
      <c r="B120" s="23"/>
      <c r="C120" s="23"/>
      <c r="D120" s="23"/>
      <c r="E120" s="23"/>
      <c r="F120" s="23"/>
      <c r="G120" s="23"/>
      <c r="H120" s="23"/>
      <c r="I120" s="23"/>
      <c r="J120" s="23"/>
      <c r="K120" s="23"/>
      <c r="L120" s="23"/>
      <c r="M120" s="23"/>
      <c r="N120" s="23"/>
      <c r="O120" s="23"/>
      <c r="P120" s="23"/>
      <c r="Q120" s="23"/>
      <c r="R120" s="23"/>
      <c r="S120" s="23"/>
      <c r="T120" s="23"/>
      <c r="U120" s="23"/>
      <c r="V120" s="23"/>
      <c r="W120" s="23"/>
      <c r="X120" s="23"/>
      <c r="Y120" s="23"/>
    </row>
    <row r="121" spans="1:25" ht="15.75" customHeight="1" x14ac:dyDescent="0.35">
      <c r="A121" s="2"/>
      <c r="B121" s="2"/>
      <c r="C121" s="2"/>
      <c r="D121" s="2"/>
      <c r="E121" s="2"/>
      <c r="F121" s="2"/>
      <c r="G121" s="2"/>
      <c r="H121" s="2"/>
      <c r="I121" s="2"/>
      <c r="J121" s="2"/>
      <c r="K121" s="2"/>
      <c r="L121" s="2"/>
      <c r="M121" s="2"/>
      <c r="N121" s="2"/>
      <c r="O121" s="2"/>
      <c r="P121" s="2"/>
      <c r="Q121" s="2"/>
      <c r="R121" s="2"/>
      <c r="S121" s="2"/>
      <c r="T121" s="2"/>
      <c r="U121" s="2"/>
      <c r="V121" s="2"/>
      <c r="W121" s="2"/>
    </row>
    <row r="122" spans="1:25" ht="15.75" customHeight="1" x14ac:dyDescent="0.35"/>
    <row r="123" spans="1:25" ht="15.65" customHeight="1" x14ac:dyDescent="0.35">
      <c r="A123" s="2635" t="s">
        <v>1923</v>
      </c>
      <c r="B123" s="2635"/>
      <c r="C123" s="2635"/>
      <c r="D123" s="2635"/>
      <c r="E123" s="49"/>
      <c r="F123" s="49"/>
      <c r="G123" s="49"/>
      <c r="H123" s="49"/>
      <c r="I123" s="49"/>
      <c r="J123" s="49"/>
    </row>
    <row r="124" spans="1:25" ht="15.65" customHeight="1" x14ac:dyDescent="0.35">
      <c r="A124" s="2635"/>
      <c r="B124" s="2635"/>
      <c r="C124" s="2635"/>
      <c r="D124" s="2635"/>
      <c r="E124" s="49"/>
      <c r="F124" s="49"/>
      <c r="G124" s="49"/>
      <c r="H124" s="49"/>
      <c r="I124" s="49"/>
      <c r="J124" s="49"/>
      <c r="O124" s="3019"/>
      <c r="P124" s="3019"/>
      <c r="Q124" s="3019"/>
    </row>
    <row r="125" spans="1:25" ht="15.65" customHeight="1" x14ac:dyDescent="0.35">
      <c r="A125" s="2635"/>
      <c r="B125" s="2635"/>
      <c r="C125" s="2635"/>
      <c r="D125" s="2635"/>
      <c r="E125" s="49"/>
      <c r="F125" s="49"/>
      <c r="G125" s="49"/>
      <c r="H125" s="49"/>
      <c r="I125" s="49"/>
      <c r="J125" s="49"/>
      <c r="O125" s="3019"/>
      <c r="P125" s="3019"/>
      <c r="Q125" s="3019"/>
    </row>
    <row r="126" spans="1:25" ht="15.65" customHeight="1" x14ac:dyDescent="0.35">
      <c r="A126" s="2635"/>
      <c r="B126" s="2635"/>
      <c r="C126" s="2635"/>
      <c r="D126" s="2635"/>
      <c r="E126" s="49"/>
      <c r="F126" s="49"/>
      <c r="G126" s="49"/>
      <c r="H126" s="49"/>
      <c r="I126" s="49"/>
      <c r="J126" s="49"/>
    </row>
    <row r="127" spans="1:25" ht="15.65" customHeight="1" x14ac:dyDescent="0.35">
      <c r="A127" s="3015"/>
      <c r="B127" s="3015"/>
      <c r="C127" s="3015"/>
      <c r="D127" s="3015"/>
      <c r="E127" s="51"/>
      <c r="F127" s="51"/>
      <c r="G127" s="51"/>
      <c r="H127" s="51"/>
      <c r="I127" s="51"/>
      <c r="J127" s="51"/>
      <c r="M127"/>
      <c r="O127"/>
    </row>
    <row r="128" spans="1:25" ht="15.75" customHeight="1" x14ac:dyDescent="0.35"/>
    <row r="129" spans="1:29" ht="16" thickBot="1" x14ac:dyDescent="0.4">
      <c r="B129" s="3016"/>
      <c r="C129" s="3016"/>
      <c r="D129" s="3016"/>
      <c r="E129" s="4"/>
      <c r="F129" s="4"/>
      <c r="G129" s="4"/>
      <c r="H129" s="4"/>
      <c r="I129" s="4"/>
      <c r="J129" s="4"/>
      <c r="K129" s="3017"/>
      <c r="L129" s="3017"/>
      <c r="M129" s="3017"/>
      <c r="N129" s="3017"/>
      <c r="O129" s="3017"/>
      <c r="P129" s="3017"/>
      <c r="Q129" s="3017"/>
      <c r="R129" s="3017"/>
      <c r="S129" s="3017"/>
      <c r="T129" s="3017"/>
      <c r="U129" s="3017"/>
      <c r="V129" s="3017"/>
      <c r="W129" s="3017"/>
      <c r="X129" s="3017"/>
      <c r="Y129" s="3017"/>
    </row>
    <row r="130" spans="1:29" ht="29.5" customHeight="1" thickTop="1" x14ac:dyDescent="0.35">
      <c r="A130" s="2918" t="s">
        <v>1920</v>
      </c>
      <c r="B130" s="2919"/>
      <c r="C130" s="2919"/>
      <c r="D130" s="2919"/>
      <c r="E130" s="2920">
        <v>2024</v>
      </c>
      <c r="F130" s="2921"/>
      <c r="G130" s="2955"/>
      <c r="H130" s="2920">
        <v>2023</v>
      </c>
      <c r="I130" s="2921"/>
      <c r="J130" s="2955"/>
      <c r="K130" s="2920">
        <v>2022</v>
      </c>
      <c r="L130" s="2921"/>
      <c r="M130" s="2922"/>
      <c r="N130" s="2920">
        <v>2021</v>
      </c>
      <c r="O130" s="2921"/>
      <c r="P130" s="2922"/>
      <c r="Q130" s="2920">
        <v>2020</v>
      </c>
      <c r="R130" s="2921"/>
      <c r="S130" s="2922"/>
      <c r="T130" s="2920">
        <v>2019</v>
      </c>
      <c r="U130" s="2921"/>
      <c r="V130" s="2922"/>
      <c r="W130" s="2942">
        <v>2018</v>
      </c>
      <c r="X130" s="2921"/>
      <c r="Y130" s="2943"/>
    </row>
    <row r="131" spans="1:29" x14ac:dyDescent="0.35">
      <c r="A131" s="2948" t="s">
        <v>1001</v>
      </c>
      <c r="B131" s="2949" t="s">
        <v>1002</v>
      </c>
      <c r="C131" s="2949" t="s">
        <v>1003</v>
      </c>
      <c r="D131" s="2949"/>
      <c r="E131" s="2950" t="s">
        <v>1004</v>
      </c>
      <c r="F131" s="2951"/>
      <c r="G131" s="2956"/>
      <c r="H131" s="2950" t="s">
        <v>1004</v>
      </c>
      <c r="I131" s="2951"/>
      <c r="J131" s="2956"/>
      <c r="K131" s="2950" t="s">
        <v>1004</v>
      </c>
      <c r="L131" s="2951"/>
      <c r="M131" s="2952"/>
      <c r="N131" s="2950" t="s">
        <v>1004</v>
      </c>
      <c r="O131" s="2951"/>
      <c r="P131" s="2952"/>
      <c r="Q131" s="2950" t="s">
        <v>1004</v>
      </c>
      <c r="R131" s="2951"/>
      <c r="S131" s="2952"/>
      <c r="T131" s="2950" t="s">
        <v>1004</v>
      </c>
      <c r="U131" s="2951"/>
      <c r="V131" s="2952"/>
      <c r="W131" s="2953" t="s">
        <v>1004</v>
      </c>
      <c r="X131" s="2951"/>
      <c r="Y131" s="2954"/>
    </row>
    <row r="132" spans="1:29" ht="25" customHeight="1" x14ac:dyDescent="0.35">
      <c r="A132" s="2948"/>
      <c r="B132" s="2949"/>
      <c r="C132" s="2949"/>
      <c r="D132" s="2949"/>
      <c r="E132" s="782" t="s">
        <v>1005</v>
      </c>
      <c r="F132" s="783" t="s">
        <v>1006</v>
      </c>
      <c r="G132" s="791" t="s">
        <v>1007</v>
      </c>
      <c r="H132" s="782" t="s">
        <v>1005</v>
      </c>
      <c r="I132" s="783" t="s">
        <v>1006</v>
      </c>
      <c r="J132" s="791" t="s">
        <v>1007</v>
      </c>
      <c r="K132" s="782" t="s">
        <v>1005</v>
      </c>
      <c r="L132" s="783" t="s">
        <v>1006</v>
      </c>
      <c r="M132" s="784" t="s">
        <v>1007</v>
      </c>
      <c r="N132" s="782" t="s">
        <v>1005</v>
      </c>
      <c r="O132" s="783" t="s">
        <v>1006</v>
      </c>
      <c r="P132" s="784" t="s">
        <v>1007</v>
      </c>
      <c r="Q132" s="782" t="s">
        <v>1005</v>
      </c>
      <c r="R132" s="783" t="s">
        <v>1006</v>
      </c>
      <c r="S132" s="784" t="s">
        <v>1007</v>
      </c>
      <c r="T132" s="782" t="s">
        <v>1005</v>
      </c>
      <c r="U132" s="783" t="s">
        <v>1006</v>
      </c>
      <c r="V132" s="784" t="s">
        <v>1007</v>
      </c>
      <c r="W132" s="789" t="s">
        <v>1005</v>
      </c>
      <c r="X132" s="783" t="s">
        <v>1006</v>
      </c>
      <c r="Y132" s="792" t="s">
        <v>1007</v>
      </c>
    </row>
    <row r="133" spans="1:29" ht="15.75" customHeight="1" thickBot="1" x14ac:dyDescent="0.4">
      <c r="A133" s="2937" t="s">
        <v>1031</v>
      </c>
      <c r="B133" s="2932" t="s">
        <v>1009</v>
      </c>
      <c r="C133" s="2929" t="s">
        <v>1010</v>
      </c>
      <c r="D133" s="2929"/>
      <c r="E133" s="1628">
        <v>0</v>
      </c>
      <c r="F133" s="1629">
        <v>0</v>
      </c>
      <c r="G133" s="1630">
        <v>0</v>
      </c>
      <c r="H133" s="1628">
        <v>0</v>
      </c>
      <c r="I133" s="1629">
        <v>0</v>
      </c>
      <c r="J133" s="1630">
        <v>0</v>
      </c>
      <c r="K133" s="799">
        <v>0</v>
      </c>
      <c r="L133" s="800">
        <v>0</v>
      </c>
      <c r="M133" s="801">
        <v>0</v>
      </c>
      <c r="N133" s="799">
        <v>0</v>
      </c>
      <c r="O133" s="800">
        <v>0</v>
      </c>
      <c r="P133" s="801">
        <v>0</v>
      </c>
      <c r="Q133" s="799">
        <v>0</v>
      </c>
      <c r="R133" s="800">
        <v>0</v>
      </c>
      <c r="S133" s="801">
        <v>0</v>
      </c>
      <c r="T133" s="799">
        <v>0</v>
      </c>
      <c r="U133" s="800">
        <v>0</v>
      </c>
      <c r="V133" s="801">
        <v>0</v>
      </c>
      <c r="W133" s="802">
        <v>0</v>
      </c>
      <c r="X133" s="800">
        <v>0</v>
      </c>
      <c r="Y133" s="803">
        <v>0</v>
      </c>
    </row>
    <row r="134" spans="1:29" ht="16" thickBot="1" x14ac:dyDescent="0.4">
      <c r="A134" s="2938"/>
      <c r="B134" s="2927"/>
      <c r="C134" s="2929" t="s">
        <v>1011</v>
      </c>
      <c r="D134" s="2929"/>
      <c r="E134" s="1628">
        <v>0</v>
      </c>
      <c r="F134" s="1629">
        <v>274.62979706917048</v>
      </c>
      <c r="G134" s="1630">
        <v>274.62979706917048</v>
      </c>
      <c r="H134" s="1628">
        <v>0</v>
      </c>
      <c r="I134" s="1629">
        <v>240.62108306970313</v>
      </c>
      <c r="J134" s="1630">
        <v>240.62108306970313</v>
      </c>
      <c r="K134" s="799">
        <v>0</v>
      </c>
      <c r="L134" s="800">
        <v>221.26271886796903</v>
      </c>
      <c r="M134" s="801">
        <v>221.26271886796903</v>
      </c>
      <c r="N134" s="799">
        <v>0</v>
      </c>
      <c r="O134" s="800">
        <v>234.70848763932938</v>
      </c>
      <c r="P134" s="801">
        <v>234.70848763932938</v>
      </c>
      <c r="Q134" s="799">
        <v>0</v>
      </c>
      <c r="R134" s="800">
        <v>203.54941589745098</v>
      </c>
      <c r="S134" s="801">
        <v>203.54941589745098</v>
      </c>
      <c r="T134" s="799">
        <v>0</v>
      </c>
      <c r="U134" s="800">
        <v>180.96912366459009</v>
      </c>
      <c r="V134" s="801">
        <v>180.96912366459009</v>
      </c>
      <c r="W134" s="802">
        <v>0</v>
      </c>
      <c r="X134" s="800">
        <v>218.95028864656771</v>
      </c>
      <c r="Y134" s="803">
        <v>218.95028864656771</v>
      </c>
    </row>
    <row r="135" spans="1:29" ht="16" thickBot="1" x14ac:dyDescent="0.4">
      <c r="A135" s="2938"/>
      <c r="B135" s="2927"/>
      <c r="C135" s="2929" t="s">
        <v>1012</v>
      </c>
      <c r="D135" s="2929"/>
      <c r="E135" s="1628">
        <v>0</v>
      </c>
      <c r="F135" s="1629">
        <v>0</v>
      </c>
      <c r="G135" s="1630">
        <v>0</v>
      </c>
      <c r="H135" s="1628">
        <v>0</v>
      </c>
      <c r="I135" s="1629">
        <v>0</v>
      </c>
      <c r="J135" s="1630">
        <v>0</v>
      </c>
      <c r="K135" s="799">
        <v>0</v>
      </c>
      <c r="L135" s="800">
        <v>0</v>
      </c>
      <c r="M135" s="801">
        <v>0</v>
      </c>
      <c r="N135" s="799">
        <v>0</v>
      </c>
      <c r="O135" s="800">
        <v>0</v>
      </c>
      <c r="P135" s="801">
        <v>0</v>
      </c>
      <c r="Q135" s="799">
        <v>0</v>
      </c>
      <c r="R135" s="800">
        <v>0</v>
      </c>
      <c r="S135" s="801">
        <v>0</v>
      </c>
      <c r="T135" s="799">
        <v>0</v>
      </c>
      <c r="U135" s="800">
        <v>0</v>
      </c>
      <c r="V135" s="801">
        <v>0</v>
      </c>
      <c r="W135" s="802">
        <v>0</v>
      </c>
      <c r="X135" s="800">
        <v>0</v>
      </c>
      <c r="Y135" s="803">
        <v>0</v>
      </c>
    </row>
    <row r="136" spans="1:29" ht="18" thickBot="1" x14ac:dyDescent="0.4">
      <c r="A136" s="2938"/>
      <c r="B136" s="2927"/>
      <c r="C136" s="2930" t="s">
        <v>1055</v>
      </c>
      <c r="D136" s="2930"/>
      <c r="E136" s="1631">
        <v>0</v>
      </c>
      <c r="F136" s="1632">
        <v>7621.4403199999997</v>
      </c>
      <c r="G136" s="1630">
        <v>7621.4403199999997</v>
      </c>
      <c r="H136" s="1631">
        <v>0</v>
      </c>
      <c r="I136" s="1632">
        <v>6840.1714662700915</v>
      </c>
      <c r="J136" s="1633">
        <v>6840.1714662700915</v>
      </c>
      <c r="K136" s="804">
        <v>0</v>
      </c>
      <c r="L136" s="805">
        <v>6299.4797932031252</v>
      </c>
      <c r="M136" s="806">
        <v>6299.4797932031252</v>
      </c>
      <c r="N136" s="804">
        <v>0</v>
      </c>
      <c r="O136" s="805">
        <v>6081.1751971875001</v>
      </c>
      <c r="P136" s="806">
        <v>6081.1751971875001</v>
      </c>
      <c r="Q136" s="804">
        <v>0</v>
      </c>
      <c r="R136" s="805">
        <v>5719.8207900000007</v>
      </c>
      <c r="S136" s="806">
        <v>5719.8207900000007</v>
      </c>
      <c r="T136" s="804">
        <v>0</v>
      </c>
      <c r="U136" s="805">
        <v>5622.9494500000001</v>
      </c>
      <c r="V136" s="806">
        <v>5622.9494500000001</v>
      </c>
      <c r="W136" s="807">
        <v>0</v>
      </c>
      <c r="X136" s="805">
        <v>5909.5750900000003</v>
      </c>
      <c r="Y136" s="808">
        <v>5909.5750900000003</v>
      </c>
    </row>
    <row r="137" spans="1:29" ht="16" thickBot="1" x14ac:dyDescent="0.4">
      <c r="A137" s="2938"/>
      <c r="B137" s="2927"/>
      <c r="C137" s="2931" t="s">
        <v>692</v>
      </c>
      <c r="D137" s="2931"/>
      <c r="E137" s="1634">
        <v>0</v>
      </c>
      <c r="F137" s="1635">
        <v>7896.07011706917</v>
      </c>
      <c r="G137" s="1636">
        <v>7896.07011706917</v>
      </c>
      <c r="H137" s="1634">
        <v>0</v>
      </c>
      <c r="I137" s="1635">
        <v>7080.7925493397943</v>
      </c>
      <c r="J137" s="1636">
        <v>7080.7925493397943</v>
      </c>
      <c r="K137" s="785">
        <v>0</v>
      </c>
      <c r="L137" s="786">
        <v>6520.7425120710941</v>
      </c>
      <c r="M137" s="787">
        <v>6520.7425120710941</v>
      </c>
      <c r="N137" s="785">
        <v>0</v>
      </c>
      <c r="O137" s="786">
        <v>6315.8836848268293</v>
      </c>
      <c r="P137" s="787">
        <v>6315.8836848268293</v>
      </c>
      <c r="Q137" s="785">
        <v>0</v>
      </c>
      <c r="R137" s="786">
        <v>5923.3702058974513</v>
      </c>
      <c r="S137" s="787">
        <v>5923.3702058974513</v>
      </c>
      <c r="T137" s="785">
        <v>0</v>
      </c>
      <c r="U137" s="786">
        <v>5803.9185736645904</v>
      </c>
      <c r="V137" s="787">
        <v>5803.9185736645904</v>
      </c>
      <c r="W137" s="790">
        <v>0</v>
      </c>
      <c r="X137" s="786">
        <v>6128.5253786465682</v>
      </c>
      <c r="Y137" s="788">
        <v>6128.5253786465682</v>
      </c>
    </row>
    <row r="138" spans="1:29" ht="16" thickBot="1" x14ac:dyDescent="0.4">
      <c r="A138" s="2938"/>
      <c r="B138" s="2932" t="s">
        <v>1014</v>
      </c>
      <c r="C138" s="2929" t="s">
        <v>1010</v>
      </c>
      <c r="D138" s="2929"/>
      <c r="E138" s="1628">
        <v>0</v>
      </c>
      <c r="F138" s="1629">
        <v>0</v>
      </c>
      <c r="G138" s="1630">
        <v>0</v>
      </c>
      <c r="H138" s="1628">
        <v>0</v>
      </c>
      <c r="I138" s="1629">
        <v>0</v>
      </c>
      <c r="J138" s="1630">
        <v>0</v>
      </c>
      <c r="K138" s="799">
        <v>0</v>
      </c>
      <c r="L138" s="800">
        <v>0</v>
      </c>
      <c r="M138" s="801">
        <v>0</v>
      </c>
      <c r="N138" s="799">
        <v>0</v>
      </c>
      <c r="O138" s="800">
        <v>0</v>
      </c>
      <c r="P138" s="801">
        <v>0</v>
      </c>
      <c r="Q138" s="799">
        <v>0</v>
      </c>
      <c r="R138" s="800">
        <v>0</v>
      </c>
      <c r="S138" s="801">
        <v>0</v>
      </c>
      <c r="T138" s="799">
        <v>0</v>
      </c>
      <c r="U138" s="800">
        <v>0</v>
      </c>
      <c r="V138" s="801">
        <v>0</v>
      </c>
      <c r="W138" s="802">
        <v>0</v>
      </c>
      <c r="X138" s="800">
        <v>0</v>
      </c>
      <c r="Y138" s="803">
        <v>0</v>
      </c>
    </row>
    <row r="139" spans="1:29" ht="16" thickBot="1" x14ac:dyDescent="0.4">
      <c r="A139" s="2938"/>
      <c r="B139" s="2927"/>
      <c r="C139" s="2929" t="s">
        <v>1011</v>
      </c>
      <c r="D139" s="2929"/>
      <c r="E139" s="1628">
        <v>0</v>
      </c>
      <c r="F139" s="1629">
        <v>0</v>
      </c>
      <c r="G139" s="1630">
        <v>0</v>
      </c>
      <c r="H139" s="1628">
        <v>0</v>
      </c>
      <c r="I139" s="1629">
        <v>0</v>
      </c>
      <c r="J139" s="1630">
        <v>0</v>
      </c>
      <c r="K139" s="799">
        <v>0</v>
      </c>
      <c r="L139" s="800">
        <v>0</v>
      </c>
      <c r="M139" s="801">
        <v>0</v>
      </c>
      <c r="N139" s="799">
        <v>0</v>
      </c>
      <c r="O139" s="800">
        <v>0</v>
      </c>
      <c r="P139" s="801">
        <v>0</v>
      </c>
      <c r="Q139" s="799">
        <v>0</v>
      </c>
      <c r="R139" s="800">
        <v>0</v>
      </c>
      <c r="S139" s="801">
        <v>0</v>
      </c>
      <c r="T139" s="799">
        <v>0</v>
      </c>
      <c r="U139" s="800">
        <v>0</v>
      </c>
      <c r="V139" s="801">
        <v>0</v>
      </c>
      <c r="W139" s="802">
        <v>0</v>
      </c>
      <c r="X139" s="800">
        <v>0</v>
      </c>
      <c r="Y139" s="803">
        <v>0</v>
      </c>
    </row>
    <row r="140" spans="1:29" ht="16" thickBot="1" x14ac:dyDescent="0.4">
      <c r="A140" s="2938"/>
      <c r="B140" s="2927"/>
      <c r="C140" s="2929" t="s">
        <v>1012</v>
      </c>
      <c r="D140" s="2929"/>
      <c r="E140" s="1628">
        <v>0</v>
      </c>
      <c r="F140" s="1629">
        <v>0</v>
      </c>
      <c r="G140" s="1630">
        <v>0</v>
      </c>
      <c r="H140" s="1628">
        <v>0</v>
      </c>
      <c r="I140" s="1629">
        <v>0</v>
      </c>
      <c r="J140" s="1630">
        <v>0</v>
      </c>
      <c r="K140" s="799">
        <v>0</v>
      </c>
      <c r="L140" s="800">
        <v>0</v>
      </c>
      <c r="M140" s="801">
        <v>0</v>
      </c>
      <c r="N140" s="799">
        <v>0</v>
      </c>
      <c r="O140" s="800">
        <v>0</v>
      </c>
      <c r="P140" s="801">
        <v>0</v>
      </c>
      <c r="Q140" s="799">
        <v>0</v>
      </c>
      <c r="R140" s="800">
        <v>0</v>
      </c>
      <c r="S140" s="801">
        <v>0</v>
      </c>
      <c r="T140" s="799">
        <v>0</v>
      </c>
      <c r="U140" s="800">
        <v>0</v>
      </c>
      <c r="V140" s="801">
        <v>0</v>
      </c>
      <c r="W140" s="802">
        <v>0</v>
      </c>
      <c r="X140" s="800">
        <v>0</v>
      </c>
      <c r="Y140" s="803">
        <v>0</v>
      </c>
      <c r="AC140" s="3"/>
    </row>
    <row r="141" spans="1:29" ht="16" thickBot="1" x14ac:dyDescent="0.4">
      <c r="A141" s="2938"/>
      <c r="B141" s="2927"/>
      <c r="C141" s="2930" t="s">
        <v>1013</v>
      </c>
      <c r="D141" s="2930"/>
      <c r="E141" s="1631">
        <v>0</v>
      </c>
      <c r="F141" s="1632">
        <v>0</v>
      </c>
      <c r="G141" s="1630">
        <v>0</v>
      </c>
      <c r="H141" s="1631">
        <v>0</v>
      </c>
      <c r="I141" s="1632">
        <v>0</v>
      </c>
      <c r="J141" s="1633">
        <v>0</v>
      </c>
      <c r="K141" s="804">
        <v>0</v>
      </c>
      <c r="L141" s="805">
        <v>0</v>
      </c>
      <c r="M141" s="806">
        <v>0</v>
      </c>
      <c r="N141" s="804">
        <v>0</v>
      </c>
      <c r="O141" s="805">
        <v>0</v>
      </c>
      <c r="P141" s="806">
        <v>0</v>
      </c>
      <c r="Q141" s="804">
        <v>0</v>
      </c>
      <c r="R141" s="805">
        <v>0</v>
      </c>
      <c r="S141" s="806">
        <v>0</v>
      </c>
      <c r="T141" s="804">
        <v>0</v>
      </c>
      <c r="U141" s="805">
        <v>0</v>
      </c>
      <c r="V141" s="806">
        <v>0</v>
      </c>
      <c r="W141" s="807">
        <v>0</v>
      </c>
      <c r="X141" s="805">
        <v>0</v>
      </c>
      <c r="Y141" s="808">
        <v>0</v>
      </c>
      <c r="AC141" s="3"/>
    </row>
    <row r="142" spans="1:29" ht="16" thickBot="1" x14ac:dyDescent="0.4">
      <c r="A142" s="2938"/>
      <c r="B142" s="2927"/>
      <c r="C142" s="2931" t="s">
        <v>692</v>
      </c>
      <c r="D142" s="2931"/>
      <c r="E142" s="1634">
        <v>0</v>
      </c>
      <c r="F142" s="1635">
        <v>0</v>
      </c>
      <c r="G142" s="1636">
        <v>0</v>
      </c>
      <c r="H142" s="1634">
        <v>0</v>
      </c>
      <c r="I142" s="1635">
        <v>0</v>
      </c>
      <c r="J142" s="1636">
        <v>0</v>
      </c>
      <c r="K142" s="785">
        <v>0</v>
      </c>
      <c r="L142" s="786">
        <v>0</v>
      </c>
      <c r="M142" s="787">
        <v>0</v>
      </c>
      <c r="N142" s="785">
        <v>0</v>
      </c>
      <c r="O142" s="786">
        <v>0</v>
      </c>
      <c r="P142" s="787">
        <v>0</v>
      </c>
      <c r="Q142" s="785">
        <v>0</v>
      </c>
      <c r="R142" s="786">
        <v>0</v>
      </c>
      <c r="S142" s="787">
        <v>0</v>
      </c>
      <c r="T142" s="785">
        <v>0</v>
      </c>
      <c r="U142" s="786">
        <v>0</v>
      </c>
      <c r="V142" s="787">
        <v>0</v>
      </c>
      <c r="W142" s="790">
        <v>0</v>
      </c>
      <c r="X142" s="786">
        <v>0</v>
      </c>
      <c r="Y142" s="788">
        <v>0</v>
      </c>
      <c r="AC142" s="3"/>
    </row>
    <row r="143" spans="1:29" ht="16" thickBot="1" x14ac:dyDescent="0.4">
      <c r="A143" s="2938"/>
      <c r="B143" s="2932" t="s">
        <v>1015</v>
      </c>
      <c r="C143" s="2929" t="s">
        <v>1016</v>
      </c>
      <c r="D143" s="2929"/>
      <c r="E143" s="1628">
        <v>0</v>
      </c>
      <c r="F143" s="1629">
        <v>3383.6338032020408</v>
      </c>
      <c r="G143" s="1630">
        <v>3383.6338032020408</v>
      </c>
      <c r="H143" s="1628">
        <v>0</v>
      </c>
      <c r="I143" s="1629">
        <v>3168.2206015649349</v>
      </c>
      <c r="J143" s="1630">
        <v>3168.2206015649349</v>
      </c>
      <c r="K143" s="799">
        <v>0</v>
      </c>
      <c r="L143" s="1747">
        <v>2416.7518584530744</v>
      </c>
      <c r="M143" s="1748">
        <v>2416.7518584530744</v>
      </c>
      <c r="N143" s="1753">
        <v>0</v>
      </c>
      <c r="O143" s="1747">
        <v>2449.9076892158423</v>
      </c>
      <c r="P143" s="1748">
        <v>2449.9076892158423</v>
      </c>
      <c r="Q143" s="1753">
        <v>0</v>
      </c>
      <c r="R143" s="1747">
        <v>2439.9172903162162</v>
      </c>
      <c r="S143" s="1748">
        <v>2439.9172903162162</v>
      </c>
      <c r="T143" s="799">
        <v>0</v>
      </c>
      <c r="U143" s="1747">
        <v>2651.2885198576178</v>
      </c>
      <c r="V143" s="1748">
        <v>2651.2885198576178</v>
      </c>
      <c r="W143" s="1754">
        <v>0</v>
      </c>
      <c r="X143" s="1747">
        <v>2574.4750932327797</v>
      </c>
      <c r="Y143" s="1755">
        <v>2574.4750932327797</v>
      </c>
      <c r="AC143" s="3"/>
    </row>
    <row r="144" spans="1:29" ht="16" thickBot="1" x14ac:dyDescent="0.4">
      <c r="A144" s="2938"/>
      <c r="B144" s="2927"/>
      <c r="C144" s="2929" t="s">
        <v>1017</v>
      </c>
      <c r="D144" s="2929"/>
      <c r="E144" s="1628">
        <v>0</v>
      </c>
      <c r="F144" s="1629">
        <v>4418.6579144011757</v>
      </c>
      <c r="G144" s="1630">
        <v>4418.6579144011757</v>
      </c>
      <c r="H144" s="1628">
        <v>0</v>
      </c>
      <c r="I144" s="1629">
        <v>3943.856695953064</v>
      </c>
      <c r="J144" s="1630">
        <v>3943.856695953064</v>
      </c>
      <c r="K144" s="799">
        <v>0</v>
      </c>
      <c r="L144" s="800">
        <v>3954.4906940978703</v>
      </c>
      <c r="M144" s="801">
        <v>3954.4906940978703</v>
      </c>
      <c r="N144" s="799">
        <v>0</v>
      </c>
      <c r="O144" s="800">
        <v>3758.5039534002549</v>
      </c>
      <c r="P144" s="801">
        <v>3758.5039534002549</v>
      </c>
      <c r="Q144" s="799">
        <v>0</v>
      </c>
      <c r="R144" s="800">
        <v>3628.8710535116752</v>
      </c>
      <c r="S144" s="801">
        <v>3628.8710535116752</v>
      </c>
      <c r="T144" s="799">
        <v>0</v>
      </c>
      <c r="U144" s="1747">
        <v>2916.1992825701532</v>
      </c>
      <c r="V144" s="1748">
        <v>2916.1992825701532</v>
      </c>
      <c r="W144" s="802">
        <v>0</v>
      </c>
      <c r="X144" s="800">
        <v>3675.3677137240697</v>
      </c>
      <c r="Y144" s="803">
        <v>3675.3677137240697</v>
      </c>
      <c r="AC144" s="3"/>
    </row>
    <row r="145" spans="1:60" ht="16" thickBot="1" x14ac:dyDescent="0.4">
      <c r="A145" s="2938"/>
      <c r="B145" s="2927"/>
      <c r="C145" s="2929" t="s">
        <v>1018</v>
      </c>
      <c r="D145" s="2929"/>
      <c r="E145" s="1628">
        <v>0</v>
      </c>
      <c r="F145" s="1629">
        <v>864.26639784857718</v>
      </c>
      <c r="G145" s="1630">
        <v>864.26639784857718</v>
      </c>
      <c r="H145" s="1628">
        <v>0</v>
      </c>
      <c r="I145" s="1629">
        <v>620.5337806691706</v>
      </c>
      <c r="J145" s="1630">
        <v>620.5337806691706</v>
      </c>
      <c r="K145" s="799">
        <v>0</v>
      </c>
      <c r="L145" s="800">
        <v>576.93070429939701</v>
      </c>
      <c r="M145" s="801">
        <v>576.93070429939701</v>
      </c>
      <c r="N145" s="1753">
        <v>0</v>
      </c>
      <c r="O145" s="1747">
        <v>165.0089656958416</v>
      </c>
      <c r="P145" s="1748">
        <v>165.0089656958416</v>
      </c>
      <c r="Q145" s="1753">
        <v>0</v>
      </c>
      <c r="R145" s="1747">
        <v>432.04164925163462</v>
      </c>
      <c r="S145" s="1748">
        <v>432.04164925163462</v>
      </c>
      <c r="T145" s="799">
        <v>0</v>
      </c>
      <c r="U145" s="1747">
        <v>224.26992137528546</v>
      </c>
      <c r="V145" s="1748">
        <v>224.26992137528546</v>
      </c>
      <c r="W145" s="1754">
        <v>0</v>
      </c>
      <c r="X145" s="1747">
        <v>509.86537432082469</v>
      </c>
      <c r="Y145" s="1755">
        <v>509.86537432082469</v>
      </c>
      <c r="AC145" s="3"/>
    </row>
    <row r="146" spans="1:60" ht="16" thickBot="1" x14ac:dyDescent="0.4">
      <c r="A146" s="2938"/>
      <c r="B146" s="2927"/>
      <c r="C146" s="2930" t="s">
        <v>1019</v>
      </c>
      <c r="D146" s="2930"/>
      <c r="E146" s="1631">
        <v>0</v>
      </c>
      <c r="F146" s="1632">
        <v>0</v>
      </c>
      <c r="G146" s="1630">
        <v>0</v>
      </c>
      <c r="H146" s="1631">
        <v>0</v>
      </c>
      <c r="I146" s="1632">
        <v>0</v>
      </c>
      <c r="J146" s="1633">
        <v>0</v>
      </c>
      <c r="K146" s="804">
        <v>0</v>
      </c>
      <c r="L146" s="805">
        <v>0</v>
      </c>
      <c r="M146" s="806">
        <v>0</v>
      </c>
      <c r="N146" s="804">
        <v>0</v>
      </c>
      <c r="O146" s="805">
        <v>0</v>
      </c>
      <c r="P146" s="806">
        <v>0</v>
      </c>
      <c r="Q146" s="804">
        <v>0</v>
      </c>
      <c r="R146" s="805">
        <v>0</v>
      </c>
      <c r="S146" s="806">
        <v>0</v>
      </c>
      <c r="T146" s="804">
        <v>0</v>
      </c>
      <c r="U146" s="805">
        <v>0</v>
      </c>
      <c r="V146" s="806">
        <v>0</v>
      </c>
      <c r="W146" s="807">
        <v>0</v>
      </c>
      <c r="X146" s="805">
        <v>0</v>
      </c>
      <c r="Y146" s="808">
        <v>0</v>
      </c>
    </row>
    <row r="147" spans="1:60" ht="16" thickBot="1" x14ac:dyDescent="0.4">
      <c r="A147" s="2938"/>
      <c r="B147" s="2927"/>
      <c r="C147" s="2931" t="s">
        <v>692</v>
      </c>
      <c r="D147" s="2931"/>
      <c r="E147" s="1634">
        <v>0</v>
      </c>
      <c r="F147" s="1635">
        <v>8666.5581154517949</v>
      </c>
      <c r="G147" s="1636">
        <v>8666.5581154517949</v>
      </c>
      <c r="H147" s="1634">
        <v>0</v>
      </c>
      <c r="I147" s="1635">
        <v>7732.6110781871694</v>
      </c>
      <c r="J147" s="1636">
        <v>7732.6110781871694</v>
      </c>
      <c r="K147" s="785">
        <v>0</v>
      </c>
      <c r="L147" s="1751">
        <v>6948.1732568503412</v>
      </c>
      <c r="M147" s="1752">
        <v>6948.1732568503412</v>
      </c>
      <c r="N147" s="1756">
        <v>0</v>
      </c>
      <c r="O147" s="1751">
        <v>6373.4206083119388</v>
      </c>
      <c r="P147" s="1752">
        <v>6373.4206083119388</v>
      </c>
      <c r="Q147" s="1756">
        <v>0</v>
      </c>
      <c r="R147" s="1751">
        <v>6500.8299930795256</v>
      </c>
      <c r="S147" s="1752">
        <v>6500.8299930795256</v>
      </c>
      <c r="T147" s="1756">
        <v>0</v>
      </c>
      <c r="U147" s="1751">
        <v>5791.7577238030572</v>
      </c>
      <c r="V147" s="1752">
        <v>5791.7577238030572</v>
      </c>
      <c r="W147" s="1757">
        <v>0</v>
      </c>
      <c r="X147" s="1751">
        <v>6759.7081812776742</v>
      </c>
      <c r="Y147" s="1758">
        <v>6759.7081812776742</v>
      </c>
    </row>
    <row r="148" spans="1:60" x14ac:dyDescent="0.35">
      <c r="A148" s="2938"/>
      <c r="B148" s="2940" t="s">
        <v>1020</v>
      </c>
      <c r="C148" s="2940"/>
      <c r="D148" s="2940"/>
      <c r="E148" s="2944"/>
      <c r="F148" s="2945"/>
      <c r="G148" s="1637">
        <v>-18.877227997125363</v>
      </c>
      <c r="H148" s="2944"/>
      <c r="I148" s="2945"/>
      <c r="J148" s="1637">
        <v>-0.78949026576374592</v>
      </c>
      <c r="K148" s="2946"/>
      <c r="L148" s="2947"/>
      <c r="M148" s="1999">
        <v>8.3694097209700971</v>
      </c>
      <c r="N148" s="2946"/>
      <c r="O148" s="2947"/>
      <c r="P148" s="1999">
        <v>-10.7465641702196</v>
      </c>
      <c r="Q148" s="2946"/>
      <c r="R148" s="2947"/>
      <c r="S148" s="1999">
        <v>9.2819723721317331</v>
      </c>
      <c r="T148" s="2944"/>
      <c r="U148" s="2945"/>
      <c r="V148" s="2002">
        <v>10.491828550638587</v>
      </c>
      <c r="W148" s="2944"/>
      <c r="X148" s="2945"/>
      <c r="Y148" s="2005">
        <v>-13.254379621034872</v>
      </c>
      <c r="AQ148"/>
    </row>
    <row r="149" spans="1:60" x14ac:dyDescent="0.35">
      <c r="A149" s="2938"/>
      <c r="B149" s="2959" t="s">
        <v>1021</v>
      </c>
      <c r="C149" s="2959"/>
      <c r="D149" s="2959"/>
      <c r="E149" s="2960"/>
      <c r="F149" s="2961"/>
      <c r="G149" s="1638">
        <v>56577.072249364726</v>
      </c>
      <c r="H149" s="2960"/>
      <c r="I149" s="2961"/>
      <c r="J149" s="1638">
        <v>56314.488687474761</v>
      </c>
      <c r="K149" s="2960"/>
      <c r="L149" s="2961"/>
      <c r="M149" s="1638">
        <v>56523.918233504381</v>
      </c>
      <c r="N149" s="2960"/>
      <c r="O149" s="2961"/>
      <c r="P149" s="2000">
        <v>56363.020127224474</v>
      </c>
      <c r="Q149" s="2960"/>
      <c r="R149" s="2961"/>
      <c r="S149" s="2000">
        <v>54415.675015820001</v>
      </c>
      <c r="T149" s="2960"/>
      <c r="U149" s="2961"/>
      <c r="V149" s="2003">
        <v>53962.440181933278</v>
      </c>
      <c r="W149" s="2960"/>
      <c r="X149" s="2961"/>
      <c r="Y149" s="2006">
        <v>56007.746717834925</v>
      </c>
      <c r="BH149"/>
    </row>
    <row r="150" spans="1:60" ht="16" thickBot="1" x14ac:dyDescent="0.4">
      <c r="A150" s="2939"/>
      <c r="B150" s="2941" t="s">
        <v>1022</v>
      </c>
      <c r="C150" s="2941"/>
      <c r="D150" s="2941"/>
      <c r="E150" s="2957"/>
      <c r="F150" s="2958"/>
      <c r="G150" s="1639">
        <v>63936.674362587197</v>
      </c>
      <c r="H150" s="2957"/>
      <c r="I150" s="2958"/>
      <c r="J150" s="1639">
        <v>63003.099040779183</v>
      </c>
      <c r="K150" s="2957"/>
      <c r="L150" s="2958"/>
      <c r="M150" s="1639">
        <v>62764.36079170493</v>
      </c>
      <c r="N150" s="2957"/>
      <c r="O150" s="2958"/>
      <c r="P150" s="2001">
        <v>62435.112499088966</v>
      </c>
      <c r="Q150" s="2957"/>
      <c r="R150" s="2958"/>
      <c r="S150" s="2001">
        <v>60235.077255430748</v>
      </c>
      <c r="T150" s="2957"/>
      <c r="U150" s="2958"/>
      <c r="V150" s="2004">
        <v>59757.563173121547</v>
      </c>
      <c r="W150" s="2957"/>
      <c r="X150" s="2958"/>
      <c r="Y150" s="2007">
        <v>62149.194128939504</v>
      </c>
    </row>
    <row r="151" spans="1:60" ht="15.75" customHeight="1" thickTop="1" thickBot="1" x14ac:dyDescent="0.4">
      <c r="A151" s="2923" t="s">
        <v>1032</v>
      </c>
      <c r="B151" s="2926" t="s">
        <v>1009</v>
      </c>
      <c r="C151" s="2928" t="s">
        <v>1010</v>
      </c>
      <c r="D151" s="2928"/>
      <c r="E151" s="1640">
        <v>0</v>
      </c>
      <c r="F151" s="1641">
        <v>0</v>
      </c>
      <c r="G151" s="1630">
        <v>0</v>
      </c>
      <c r="H151" s="1640">
        <v>0</v>
      </c>
      <c r="I151" s="1641">
        <v>0</v>
      </c>
      <c r="J151" s="1642">
        <v>0</v>
      </c>
      <c r="K151" s="815">
        <v>0</v>
      </c>
      <c r="L151" s="816">
        <v>0</v>
      </c>
      <c r="M151" s="817">
        <v>0</v>
      </c>
      <c r="N151" s="815">
        <v>0</v>
      </c>
      <c r="O151" s="816">
        <v>0</v>
      </c>
      <c r="P151" s="817">
        <v>0</v>
      </c>
      <c r="Q151" s="815">
        <v>0</v>
      </c>
      <c r="R151" s="816">
        <v>0</v>
      </c>
      <c r="S151" s="817">
        <v>0</v>
      </c>
      <c r="T151" s="815">
        <v>0</v>
      </c>
      <c r="U151" s="816">
        <v>0</v>
      </c>
      <c r="V151" s="817">
        <v>0</v>
      </c>
      <c r="W151" s="818">
        <v>0</v>
      </c>
      <c r="X151" s="816">
        <v>0</v>
      </c>
      <c r="Y151" s="819">
        <v>0</v>
      </c>
    </row>
    <row r="152" spans="1:60" ht="16" thickBot="1" x14ac:dyDescent="0.4">
      <c r="A152" s="2924"/>
      <c r="B152" s="2927"/>
      <c r="C152" s="2929" t="s">
        <v>1011</v>
      </c>
      <c r="D152" s="2929"/>
      <c r="E152" s="1628">
        <v>0</v>
      </c>
      <c r="F152" s="1629">
        <v>0</v>
      </c>
      <c r="G152" s="1630">
        <v>0</v>
      </c>
      <c r="H152" s="1628">
        <v>0</v>
      </c>
      <c r="I152" s="1629">
        <v>0</v>
      </c>
      <c r="J152" s="1630">
        <v>0</v>
      </c>
      <c r="K152" s="799">
        <v>0</v>
      </c>
      <c r="L152" s="800">
        <v>0</v>
      </c>
      <c r="M152" s="801">
        <v>0</v>
      </c>
      <c r="N152" s="799">
        <v>0</v>
      </c>
      <c r="O152" s="800">
        <v>0</v>
      </c>
      <c r="P152" s="801">
        <v>0</v>
      </c>
      <c r="Q152" s="799">
        <v>0</v>
      </c>
      <c r="R152" s="800">
        <v>0</v>
      </c>
      <c r="S152" s="801">
        <v>0</v>
      </c>
      <c r="T152" s="799">
        <v>0</v>
      </c>
      <c r="U152" s="800">
        <v>0</v>
      </c>
      <c r="V152" s="801">
        <v>0</v>
      </c>
      <c r="W152" s="802">
        <v>0</v>
      </c>
      <c r="X152" s="800">
        <v>0</v>
      </c>
      <c r="Y152" s="803">
        <v>0</v>
      </c>
    </row>
    <row r="153" spans="1:60" ht="16" thickBot="1" x14ac:dyDescent="0.4">
      <c r="A153" s="2924"/>
      <c r="B153" s="2927"/>
      <c r="C153" s="2929" t="s">
        <v>1012</v>
      </c>
      <c r="D153" s="2929"/>
      <c r="E153" s="1628">
        <v>0</v>
      </c>
      <c r="F153" s="1629">
        <v>0</v>
      </c>
      <c r="G153" s="1630">
        <v>0</v>
      </c>
      <c r="H153" s="1628">
        <v>0</v>
      </c>
      <c r="I153" s="1629">
        <v>0</v>
      </c>
      <c r="J153" s="1630">
        <v>0</v>
      </c>
      <c r="K153" s="799">
        <v>0</v>
      </c>
      <c r="L153" s="800">
        <v>0</v>
      </c>
      <c r="M153" s="801">
        <v>0</v>
      </c>
      <c r="N153" s="799">
        <v>0</v>
      </c>
      <c r="O153" s="800">
        <v>0</v>
      </c>
      <c r="P153" s="801">
        <v>0</v>
      </c>
      <c r="Q153" s="799">
        <v>0</v>
      </c>
      <c r="R153" s="800">
        <v>0</v>
      </c>
      <c r="S153" s="801">
        <v>0</v>
      </c>
      <c r="T153" s="799">
        <v>0</v>
      </c>
      <c r="U153" s="800">
        <v>0</v>
      </c>
      <c r="V153" s="801">
        <v>0</v>
      </c>
      <c r="W153" s="802">
        <v>0</v>
      </c>
      <c r="X153" s="800">
        <v>0</v>
      </c>
      <c r="Y153" s="803">
        <v>0</v>
      </c>
    </row>
    <row r="154" spans="1:60" ht="16" thickBot="1" x14ac:dyDescent="0.4">
      <c r="A154" s="2924"/>
      <c r="B154" s="2927"/>
      <c r="C154" s="2930" t="s">
        <v>1013</v>
      </c>
      <c r="D154" s="2930"/>
      <c r="E154" s="1631">
        <v>0</v>
      </c>
      <c r="F154" s="1632">
        <v>0</v>
      </c>
      <c r="G154" s="1630">
        <v>0</v>
      </c>
      <c r="H154" s="1631">
        <v>0</v>
      </c>
      <c r="I154" s="1632">
        <v>0</v>
      </c>
      <c r="J154" s="1633">
        <v>0</v>
      </c>
      <c r="K154" s="804">
        <v>0</v>
      </c>
      <c r="L154" s="805">
        <v>0</v>
      </c>
      <c r="M154" s="806">
        <v>0</v>
      </c>
      <c r="N154" s="804">
        <v>0</v>
      </c>
      <c r="O154" s="805">
        <v>0</v>
      </c>
      <c r="P154" s="806">
        <v>0</v>
      </c>
      <c r="Q154" s="804">
        <v>0</v>
      </c>
      <c r="R154" s="805">
        <v>0</v>
      </c>
      <c r="S154" s="806">
        <v>0</v>
      </c>
      <c r="T154" s="804">
        <v>0</v>
      </c>
      <c r="U154" s="805">
        <v>0</v>
      </c>
      <c r="V154" s="806">
        <v>0</v>
      </c>
      <c r="W154" s="807">
        <v>0</v>
      </c>
      <c r="X154" s="805">
        <v>0</v>
      </c>
      <c r="Y154" s="808">
        <v>0</v>
      </c>
    </row>
    <row r="155" spans="1:60" ht="16" thickBot="1" x14ac:dyDescent="0.4">
      <c r="A155" s="2924"/>
      <c r="B155" s="2927"/>
      <c r="C155" s="2931" t="s">
        <v>692</v>
      </c>
      <c r="D155" s="2931"/>
      <c r="E155" s="1634">
        <v>0</v>
      </c>
      <c r="F155" s="1635">
        <v>0</v>
      </c>
      <c r="G155" s="1636">
        <v>0</v>
      </c>
      <c r="H155" s="1634">
        <v>0</v>
      </c>
      <c r="I155" s="1635">
        <v>0</v>
      </c>
      <c r="J155" s="1636">
        <v>0</v>
      </c>
      <c r="K155" s="785">
        <v>0</v>
      </c>
      <c r="L155" s="786">
        <v>0</v>
      </c>
      <c r="M155" s="787">
        <v>0</v>
      </c>
      <c r="N155" s="785">
        <v>0</v>
      </c>
      <c r="O155" s="786">
        <v>0</v>
      </c>
      <c r="P155" s="787">
        <v>0</v>
      </c>
      <c r="Q155" s="785">
        <v>0</v>
      </c>
      <c r="R155" s="786">
        <v>0</v>
      </c>
      <c r="S155" s="787">
        <v>0</v>
      </c>
      <c r="T155" s="785">
        <v>0</v>
      </c>
      <c r="U155" s="786">
        <v>0</v>
      </c>
      <c r="V155" s="787">
        <v>0</v>
      </c>
      <c r="W155" s="790">
        <v>0</v>
      </c>
      <c r="X155" s="786">
        <v>0</v>
      </c>
      <c r="Y155" s="788">
        <v>0</v>
      </c>
    </row>
    <row r="156" spans="1:60" ht="16" thickBot="1" x14ac:dyDescent="0.4">
      <c r="A156" s="2924"/>
      <c r="B156" s="2932" t="s">
        <v>1014</v>
      </c>
      <c r="C156" s="2933" t="s">
        <v>1010</v>
      </c>
      <c r="D156" s="2933"/>
      <c r="E156" s="1643">
        <v>0</v>
      </c>
      <c r="F156" s="1644">
        <v>0</v>
      </c>
      <c r="G156" s="1630">
        <v>0</v>
      </c>
      <c r="H156" s="1643">
        <v>0</v>
      </c>
      <c r="I156" s="1644">
        <v>0</v>
      </c>
      <c r="J156" s="1645">
        <v>0</v>
      </c>
      <c r="K156" s="820">
        <v>0</v>
      </c>
      <c r="L156" s="821">
        <v>0</v>
      </c>
      <c r="M156" s="822">
        <v>0</v>
      </c>
      <c r="N156" s="820">
        <v>0</v>
      </c>
      <c r="O156" s="821">
        <v>0</v>
      </c>
      <c r="P156" s="822">
        <v>0</v>
      </c>
      <c r="Q156" s="820">
        <v>0</v>
      </c>
      <c r="R156" s="821">
        <v>0</v>
      </c>
      <c r="S156" s="822">
        <v>0</v>
      </c>
      <c r="T156" s="820">
        <v>0</v>
      </c>
      <c r="U156" s="821">
        <v>0</v>
      </c>
      <c r="V156" s="822">
        <v>0</v>
      </c>
      <c r="W156" s="823">
        <v>0</v>
      </c>
      <c r="X156" s="821">
        <v>0</v>
      </c>
      <c r="Y156" s="824">
        <v>0</v>
      </c>
    </row>
    <row r="157" spans="1:60" ht="16" thickBot="1" x14ac:dyDescent="0.4">
      <c r="A157" s="2924"/>
      <c r="B157" s="2927"/>
      <c r="C157" s="2929" t="s">
        <v>1011</v>
      </c>
      <c r="D157" s="2929"/>
      <c r="E157" s="1628">
        <v>0</v>
      </c>
      <c r="F157" s="1629">
        <v>0</v>
      </c>
      <c r="G157" s="1630">
        <v>0</v>
      </c>
      <c r="H157" s="1628">
        <v>0</v>
      </c>
      <c r="I157" s="1629">
        <v>0</v>
      </c>
      <c r="J157" s="1630">
        <v>0</v>
      </c>
      <c r="K157" s="799">
        <v>0</v>
      </c>
      <c r="L157" s="800">
        <v>0</v>
      </c>
      <c r="M157" s="801">
        <v>0</v>
      </c>
      <c r="N157" s="799">
        <v>0</v>
      </c>
      <c r="O157" s="800">
        <v>0</v>
      </c>
      <c r="P157" s="801">
        <v>0</v>
      </c>
      <c r="Q157" s="799">
        <v>0</v>
      </c>
      <c r="R157" s="800">
        <v>0</v>
      </c>
      <c r="S157" s="801">
        <v>0</v>
      </c>
      <c r="T157" s="799">
        <v>0</v>
      </c>
      <c r="U157" s="800">
        <v>0</v>
      </c>
      <c r="V157" s="801">
        <v>0</v>
      </c>
      <c r="W157" s="802">
        <v>0</v>
      </c>
      <c r="X157" s="800">
        <v>0</v>
      </c>
      <c r="Y157" s="803">
        <v>0</v>
      </c>
    </row>
    <row r="158" spans="1:60" ht="16" thickBot="1" x14ac:dyDescent="0.4">
      <c r="A158" s="2924"/>
      <c r="B158" s="2927"/>
      <c r="C158" s="2929" t="s">
        <v>1012</v>
      </c>
      <c r="D158" s="2929"/>
      <c r="E158" s="1628">
        <v>0</v>
      </c>
      <c r="F158" s="1629">
        <v>0</v>
      </c>
      <c r="G158" s="1630">
        <v>0</v>
      </c>
      <c r="H158" s="1628">
        <v>0</v>
      </c>
      <c r="I158" s="1629">
        <v>0</v>
      </c>
      <c r="J158" s="1630">
        <v>0</v>
      </c>
      <c r="K158" s="799">
        <v>0</v>
      </c>
      <c r="L158" s="800">
        <v>0</v>
      </c>
      <c r="M158" s="801">
        <v>0</v>
      </c>
      <c r="N158" s="799">
        <v>0</v>
      </c>
      <c r="O158" s="800">
        <v>0</v>
      </c>
      <c r="P158" s="801">
        <v>0</v>
      </c>
      <c r="Q158" s="799">
        <v>0</v>
      </c>
      <c r="R158" s="800">
        <v>0</v>
      </c>
      <c r="S158" s="801">
        <v>0</v>
      </c>
      <c r="T158" s="799">
        <v>0</v>
      </c>
      <c r="U158" s="800">
        <v>0</v>
      </c>
      <c r="V158" s="801">
        <v>0</v>
      </c>
      <c r="W158" s="802">
        <v>0</v>
      </c>
      <c r="X158" s="800">
        <v>0</v>
      </c>
      <c r="Y158" s="803">
        <v>0</v>
      </c>
    </row>
    <row r="159" spans="1:60" ht="16" thickBot="1" x14ac:dyDescent="0.4">
      <c r="A159" s="2924"/>
      <c r="B159" s="2927"/>
      <c r="C159" s="2930" t="s">
        <v>1013</v>
      </c>
      <c r="D159" s="2930"/>
      <c r="E159" s="1631">
        <v>0</v>
      </c>
      <c r="F159" s="1632">
        <v>0</v>
      </c>
      <c r="G159" s="1630">
        <v>0</v>
      </c>
      <c r="H159" s="1631">
        <v>0</v>
      </c>
      <c r="I159" s="1632">
        <v>0</v>
      </c>
      <c r="J159" s="1633">
        <v>0</v>
      </c>
      <c r="K159" s="804">
        <v>0</v>
      </c>
      <c r="L159" s="805">
        <v>0</v>
      </c>
      <c r="M159" s="806">
        <v>0</v>
      </c>
      <c r="N159" s="804">
        <v>0</v>
      </c>
      <c r="O159" s="805">
        <v>0</v>
      </c>
      <c r="P159" s="806">
        <v>0</v>
      </c>
      <c r="Q159" s="804">
        <v>0</v>
      </c>
      <c r="R159" s="805">
        <v>0</v>
      </c>
      <c r="S159" s="806">
        <v>0</v>
      </c>
      <c r="T159" s="804">
        <v>0</v>
      </c>
      <c r="U159" s="805">
        <v>0</v>
      </c>
      <c r="V159" s="806">
        <v>0</v>
      </c>
      <c r="W159" s="807">
        <v>0</v>
      </c>
      <c r="X159" s="805">
        <v>0</v>
      </c>
      <c r="Y159" s="808">
        <v>0</v>
      </c>
    </row>
    <row r="160" spans="1:60" ht="16" thickBot="1" x14ac:dyDescent="0.4">
      <c r="A160" s="2924"/>
      <c r="B160" s="2927"/>
      <c r="C160" s="2931" t="s">
        <v>692</v>
      </c>
      <c r="D160" s="2931"/>
      <c r="E160" s="1634">
        <v>0</v>
      </c>
      <c r="F160" s="1635">
        <v>0</v>
      </c>
      <c r="G160" s="1636">
        <v>0</v>
      </c>
      <c r="H160" s="1634">
        <v>0</v>
      </c>
      <c r="I160" s="1635">
        <v>0</v>
      </c>
      <c r="J160" s="1636">
        <v>0</v>
      </c>
      <c r="K160" s="785">
        <v>0</v>
      </c>
      <c r="L160" s="786">
        <v>0</v>
      </c>
      <c r="M160" s="787">
        <v>0</v>
      </c>
      <c r="N160" s="785">
        <v>0</v>
      </c>
      <c r="O160" s="786">
        <v>0</v>
      </c>
      <c r="P160" s="787">
        <v>0</v>
      </c>
      <c r="Q160" s="785">
        <v>0</v>
      </c>
      <c r="R160" s="786">
        <v>0</v>
      </c>
      <c r="S160" s="787">
        <v>0</v>
      </c>
      <c r="T160" s="785">
        <v>0</v>
      </c>
      <c r="U160" s="786">
        <v>0</v>
      </c>
      <c r="V160" s="787">
        <v>0</v>
      </c>
      <c r="W160" s="790">
        <v>0</v>
      </c>
      <c r="X160" s="786">
        <v>0</v>
      </c>
      <c r="Y160" s="788">
        <v>0</v>
      </c>
    </row>
    <row r="161" spans="1:25" x14ac:dyDescent="0.35">
      <c r="A161" s="2924"/>
      <c r="B161" s="2969" t="s">
        <v>1015</v>
      </c>
      <c r="C161" s="2929" t="s">
        <v>1016</v>
      </c>
      <c r="D161" s="2929"/>
      <c r="E161" s="1628">
        <v>0</v>
      </c>
      <c r="F161" s="1629">
        <v>0</v>
      </c>
      <c r="G161" s="1630">
        <v>0</v>
      </c>
      <c r="H161" s="1628">
        <v>0</v>
      </c>
      <c r="I161" s="1629">
        <v>0</v>
      </c>
      <c r="J161" s="1630">
        <v>0</v>
      </c>
      <c r="K161" s="799">
        <v>0</v>
      </c>
      <c r="L161" s="800">
        <v>0</v>
      </c>
      <c r="M161" s="801">
        <v>0</v>
      </c>
      <c r="N161" s="799">
        <v>0</v>
      </c>
      <c r="O161" s="800">
        <v>0</v>
      </c>
      <c r="P161" s="801">
        <v>0</v>
      </c>
      <c r="Q161" s="799">
        <v>0</v>
      </c>
      <c r="R161" s="800">
        <v>0</v>
      </c>
      <c r="S161" s="801">
        <v>0</v>
      </c>
      <c r="T161" s="799">
        <v>0</v>
      </c>
      <c r="U161" s="800">
        <v>0</v>
      </c>
      <c r="V161" s="801">
        <v>0</v>
      </c>
      <c r="W161" s="802">
        <v>0</v>
      </c>
      <c r="X161" s="800">
        <v>0</v>
      </c>
      <c r="Y161" s="803">
        <v>0</v>
      </c>
    </row>
    <row r="162" spans="1:25" x14ac:dyDescent="0.35">
      <c r="A162" s="2924"/>
      <c r="B162" s="2969"/>
      <c r="C162" s="2930" t="s">
        <v>1024</v>
      </c>
      <c r="D162" s="2930"/>
      <c r="E162" s="1631">
        <v>0</v>
      </c>
      <c r="F162" s="1632">
        <v>0</v>
      </c>
      <c r="G162" s="1633">
        <v>0</v>
      </c>
      <c r="H162" s="1631">
        <v>0</v>
      </c>
      <c r="I162" s="1632">
        <v>0</v>
      </c>
      <c r="J162" s="1633">
        <v>0</v>
      </c>
      <c r="K162" s="804">
        <v>0</v>
      </c>
      <c r="L162" s="805">
        <v>0</v>
      </c>
      <c r="M162" s="806">
        <v>0</v>
      </c>
      <c r="N162" s="804">
        <v>0</v>
      </c>
      <c r="O162" s="805">
        <v>0</v>
      </c>
      <c r="P162" s="806">
        <v>0</v>
      </c>
      <c r="Q162" s="804">
        <v>0</v>
      </c>
      <c r="R162" s="805">
        <v>0</v>
      </c>
      <c r="S162" s="806">
        <v>0</v>
      </c>
      <c r="T162" s="804">
        <v>0</v>
      </c>
      <c r="U162" s="805">
        <v>0</v>
      </c>
      <c r="V162" s="806">
        <v>0</v>
      </c>
      <c r="W162" s="807">
        <v>0</v>
      </c>
      <c r="X162" s="805">
        <v>0</v>
      </c>
      <c r="Y162" s="808">
        <v>0</v>
      </c>
    </row>
    <row r="163" spans="1:25" ht="16" thickBot="1" x14ac:dyDescent="0.4">
      <c r="A163" s="2924"/>
      <c r="B163" s="2969"/>
      <c r="C163" s="2931" t="s">
        <v>692</v>
      </c>
      <c r="D163" s="2931"/>
      <c r="E163" s="1634">
        <v>0</v>
      </c>
      <c r="F163" s="1635">
        <v>0</v>
      </c>
      <c r="G163" s="1636">
        <v>0</v>
      </c>
      <c r="H163" s="1634">
        <v>0</v>
      </c>
      <c r="I163" s="1635">
        <v>0</v>
      </c>
      <c r="J163" s="1636">
        <v>0</v>
      </c>
      <c r="K163" s="785">
        <v>0</v>
      </c>
      <c r="L163" s="786">
        <v>0</v>
      </c>
      <c r="M163" s="787">
        <v>0</v>
      </c>
      <c r="N163" s="785">
        <v>0</v>
      </c>
      <c r="O163" s="786">
        <v>0</v>
      </c>
      <c r="P163" s="787">
        <v>0</v>
      </c>
      <c r="Q163" s="785">
        <v>0</v>
      </c>
      <c r="R163" s="786">
        <v>0</v>
      </c>
      <c r="S163" s="787">
        <v>0</v>
      </c>
      <c r="T163" s="785">
        <v>0</v>
      </c>
      <c r="U163" s="786">
        <v>0</v>
      </c>
      <c r="V163" s="787">
        <v>0</v>
      </c>
      <c r="W163" s="790">
        <v>0</v>
      </c>
      <c r="X163" s="786">
        <v>0</v>
      </c>
      <c r="Y163" s="788">
        <v>0</v>
      </c>
    </row>
    <row r="164" spans="1:25" ht="16" thickBot="1" x14ac:dyDescent="0.4">
      <c r="A164" s="2925"/>
      <c r="B164" s="2934" t="s">
        <v>1020</v>
      </c>
      <c r="C164" s="2934"/>
      <c r="D164" s="2934"/>
      <c r="E164" s="2935"/>
      <c r="F164" s="2936"/>
      <c r="G164" s="1646">
        <v>0</v>
      </c>
      <c r="H164" s="2935"/>
      <c r="I164" s="2936"/>
      <c r="J164" s="1646">
        <v>0</v>
      </c>
      <c r="K164" s="2935"/>
      <c r="L164" s="2936"/>
      <c r="M164" s="825">
        <v>0</v>
      </c>
      <c r="N164" s="2935"/>
      <c r="O164" s="2936"/>
      <c r="P164" s="825">
        <v>0</v>
      </c>
      <c r="Q164" s="2935"/>
      <c r="R164" s="2936"/>
      <c r="S164" s="825">
        <v>0</v>
      </c>
      <c r="T164" s="2935"/>
      <c r="U164" s="2936"/>
      <c r="V164" s="825">
        <v>0</v>
      </c>
      <c r="W164" s="2968"/>
      <c r="X164" s="2936"/>
      <c r="Y164" s="826">
        <v>0</v>
      </c>
    </row>
    <row r="165" spans="1:25" ht="16.5" customHeight="1" thickTop="1" x14ac:dyDescent="0.35">
      <c r="A165" s="2923" t="s">
        <v>1025</v>
      </c>
      <c r="B165" s="2988" t="s">
        <v>1026</v>
      </c>
      <c r="C165" s="2928" t="s">
        <v>1010</v>
      </c>
      <c r="D165" s="2994"/>
      <c r="E165" s="793">
        <v>0</v>
      </c>
      <c r="F165" s="794">
        <v>0</v>
      </c>
      <c r="G165" s="1630">
        <v>0</v>
      </c>
      <c r="H165" s="793">
        <v>0</v>
      </c>
      <c r="I165" s="794">
        <v>0</v>
      </c>
      <c r="J165" s="1647">
        <v>0</v>
      </c>
      <c r="K165" s="793">
        <v>0</v>
      </c>
      <c r="L165" s="794">
        <v>0</v>
      </c>
      <c r="M165" s="817">
        <v>0</v>
      </c>
      <c r="N165" s="793">
        <v>0</v>
      </c>
      <c r="O165" s="794">
        <v>0</v>
      </c>
      <c r="P165" s="817">
        <v>0</v>
      </c>
      <c r="Q165" s="793">
        <v>0</v>
      </c>
      <c r="R165" s="794">
        <v>0</v>
      </c>
      <c r="S165" s="817">
        <v>0</v>
      </c>
      <c r="T165" s="793">
        <v>0</v>
      </c>
      <c r="U165" s="794">
        <v>0</v>
      </c>
      <c r="V165" s="817">
        <v>0</v>
      </c>
      <c r="W165" s="815">
        <v>0</v>
      </c>
      <c r="X165" s="816">
        <v>0</v>
      </c>
      <c r="Y165" s="819">
        <v>0</v>
      </c>
    </row>
    <row r="166" spans="1:25" x14ac:dyDescent="0.35">
      <c r="A166" s="2924"/>
      <c r="B166" s="2808"/>
      <c r="C166" s="2929" t="s">
        <v>1011</v>
      </c>
      <c r="D166" s="2990"/>
      <c r="E166" s="795">
        <v>0</v>
      </c>
      <c r="F166" s="796">
        <v>0</v>
      </c>
      <c r="G166" s="1630">
        <v>0</v>
      </c>
      <c r="H166" s="795">
        <v>0</v>
      </c>
      <c r="I166" s="796">
        <v>0</v>
      </c>
      <c r="J166" s="1648">
        <v>0</v>
      </c>
      <c r="K166" s="795">
        <v>0</v>
      </c>
      <c r="L166" s="796">
        <v>0</v>
      </c>
      <c r="M166" s="801">
        <v>0</v>
      </c>
      <c r="N166" s="795">
        <v>0</v>
      </c>
      <c r="O166" s="796">
        <v>0</v>
      </c>
      <c r="P166" s="801">
        <v>0</v>
      </c>
      <c r="Q166" s="795">
        <v>0</v>
      </c>
      <c r="R166" s="796">
        <v>0</v>
      </c>
      <c r="S166" s="801">
        <v>0</v>
      </c>
      <c r="T166" s="795">
        <v>0</v>
      </c>
      <c r="U166" s="796">
        <v>0</v>
      </c>
      <c r="V166" s="801">
        <v>0</v>
      </c>
      <c r="W166" s="799">
        <v>0</v>
      </c>
      <c r="X166" s="800">
        <v>0</v>
      </c>
      <c r="Y166" s="803">
        <v>0</v>
      </c>
    </row>
    <row r="167" spans="1:25" x14ac:dyDescent="0.35">
      <c r="A167" s="2924"/>
      <c r="B167" s="2808"/>
      <c r="C167" s="2929" t="s">
        <v>1012</v>
      </c>
      <c r="D167" s="2990"/>
      <c r="E167" s="795">
        <v>0</v>
      </c>
      <c r="F167" s="796">
        <v>0</v>
      </c>
      <c r="G167" s="1630">
        <v>0</v>
      </c>
      <c r="H167" s="795">
        <v>0</v>
      </c>
      <c r="I167" s="796">
        <v>0</v>
      </c>
      <c r="J167" s="1648">
        <v>0</v>
      </c>
      <c r="K167" s="795">
        <v>0</v>
      </c>
      <c r="L167" s="796">
        <v>0</v>
      </c>
      <c r="M167" s="801">
        <v>0</v>
      </c>
      <c r="N167" s="795">
        <v>0</v>
      </c>
      <c r="O167" s="796">
        <v>0</v>
      </c>
      <c r="P167" s="801">
        <v>0</v>
      </c>
      <c r="Q167" s="795">
        <v>0</v>
      </c>
      <c r="R167" s="796">
        <v>0</v>
      </c>
      <c r="S167" s="801">
        <v>0</v>
      </c>
      <c r="T167" s="795">
        <v>0</v>
      </c>
      <c r="U167" s="796">
        <v>0</v>
      </c>
      <c r="V167" s="801">
        <v>0</v>
      </c>
      <c r="W167" s="799">
        <v>0</v>
      </c>
      <c r="X167" s="800">
        <v>0</v>
      </c>
      <c r="Y167" s="803">
        <v>0</v>
      </c>
    </row>
    <row r="168" spans="1:25" x14ac:dyDescent="0.35">
      <c r="A168" s="2924"/>
      <c r="B168" s="2808"/>
      <c r="C168" s="2930" t="s">
        <v>1013</v>
      </c>
      <c r="D168" s="2991"/>
      <c r="E168" s="797">
        <v>0</v>
      </c>
      <c r="F168" s="798">
        <v>0</v>
      </c>
      <c r="G168" s="1630">
        <v>0</v>
      </c>
      <c r="H168" s="797">
        <v>0</v>
      </c>
      <c r="I168" s="798">
        <v>0</v>
      </c>
      <c r="J168" s="1649">
        <v>0</v>
      </c>
      <c r="K168" s="797">
        <v>0</v>
      </c>
      <c r="L168" s="798">
        <v>0</v>
      </c>
      <c r="M168" s="806">
        <v>0</v>
      </c>
      <c r="N168" s="797">
        <v>0</v>
      </c>
      <c r="O168" s="798">
        <v>0</v>
      </c>
      <c r="P168" s="806">
        <v>0</v>
      </c>
      <c r="Q168" s="797">
        <v>0</v>
      </c>
      <c r="R168" s="798">
        <v>0</v>
      </c>
      <c r="S168" s="806">
        <v>0</v>
      </c>
      <c r="T168" s="797">
        <v>0</v>
      </c>
      <c r="U168" s="798">
        <v>0</v>
      </c>
      <c r="V168" s="806">
        <v>0</v>
      </c>
      <c r="W168" s="804">
        <v>0</v>
      </c>
      <c r="X168" s="805">
        <v>0</v>
      </c>
      <c r="Y168" s="808">
        <v>0</v>
      </c>
    </row>
    <row r="169" spans="1:25" ht="16" thickBot="1" x14ac:dyDescent="0.4">
      <c r="A169" s="2924"/>
      <c r="B169" s="2989"/>
      <c r="C169" s="2931" t="s">
        <v>692</v>
      </c>
      <c r="D169" s="2992"/>
      <c r="E169" s="1634">
        <v>0</v>
      </c>
      <c r="F169" s="1635">
        <v>0</v>
      </c>
      <c r="G169" s="1636">
        <v>0</v>
      </c>
      <c r="H169" s="829">
        <v>0</v>
      </c>
      <c r="I169" s="830">
        <v>0</v>
      </c>
      <c r="J169" s="1650">
        <v>0</v>
      </c>
      <c r="K169" s="829">
        <v>0</v>
      </c>
      <c r="L169" s="830">
        <v>0</v>
      </c>
      <c r="M169" s="787">
        <v>0</v>
      </c>
      <c r="N169" s="829">
        <v>0</v>
      </c>
      <c r="O169" s="830">
        <v>0</v>
      </c>
      <c r="P169" s="787">
        <v>0</v>
      </c>
      <c r="Q169" s="829">
        <v>0</v>
      </c>
      <c r="R169" s="830">
        <v>0</v>
      </c>
      <c r="S169" s="787">
        <v>0</v>
      </c>
      <c r="T169" s="829">
        <v>0</v>
      </c>
      <c r="U169" s="830">
        <v>0</v>
      </c>
      <c r="V169" s="787">
        <v>0</v>
      </c>
      <c r="W169" s="785">
        <v>0</v>
      </c>
      <c r="X169" s="786">
        <v>0</v>
      </c>
      <c r="Y169" s="788">
        <v>0</v>
      </c>
    </row>
    <row r="170" spans="1:25" ht="16" thickBot="1" x14ac:dyDescent="0.4">
      <c r="A170" s="2987"/>
      <c r="B170" s="2993" t="s">
        <v>1027</v>
      </c>
      <c r="C170" s="2993"/>
      <c r="D170" s="2993"/>
      <c r="E170" s="2962"/>
      <c r="F170" s="2963"/>
      <c r="G170" s="1651">
        <v>8666.5581154517949</v>
      </c>
      <c r="H170" s="2962"/>
      <c r="I170" s="2963"/>
      <c r="J170" s="1651">
        <v>7732.6110781871694</v>
      </c>
      <c r="K170" s="3026"/>
      <c r="L170" s="3025"/>
      <c r="M170" s="1777">
        <v>6948.1732568503412</v>
      </c>
      <c r="N170" s="3026"/>
      <c r="O170" s="3025"/>
      <c r="P170" s="1777">
        <v>6373.4206083119388</v>
      </c>
      <c r="Q170" s="3026"/>
      <c r="R170" s="3025"/>
      <c r="S170" s="1777">
        <v>6500.8299930795256</v>
      </c>
      <c r="T170" s="3026"/>
      <c r="U170" s="3025"/>
      <c r="V170" s="1777">
        <v>5791.7577238030572</v>
      </c>
      <c r="W170" s="3024"/>
      <c r="X170" s="3025"/>
      <c r="Y170" s="1778">
        <v>6759.7081812776742</v>
      </c>
    </row>
    <row r="171" spans="1:25" ht="16.5" thickTop="1" thickBot="1" x14ac:dyDescent="0.4">
      <c r="A171" s="415"/>
      <c r="B171" s="19"/>
      <c r="C171" s="19"/>
      <c r="D171" s="19"/>
      <c r="E171" s="416"/>
      <c r="F171" s="416"/>
      <c r="G171" s="1652"/>
      <c r="H171" s="416"/>
      <c r="I171" s="416"/>
      <c r="J171" s="1652"/>
      <c r="K171" s="416"/>
      <c r="L171" s="416"/>
      <c r="M171" s="417"/>
      <c r="N171" s="416"/>
      <c r="O171" s="416"/>
      <c r="P171" s="417"/>
      <c r="Q171" s="416"/>
      <c r="R171" s="416"/>
      <c r="S171" s="417"/>
      <c r="T171" s="416"/>
      <c r="U171" s="416"/>
      <c r="V171" s="417"/>
    </row>
    <row r="172" spans="1:25" ht="15.75" customHeight="1" thickTop="1" x14ac:dyDescent="0.35">
      <c r="A172" s="3021"/>
      <c r="B172" s="3022"/>
      <c r="C172" s="2983" t="s">
        <v>1028</v>
      </c>
      <c r="D172" s="2984"/>
      <c r="E172" s="2965">
        <v>0.96521943283210021</v>
      </c>
      <c r="F172" s="2965"/>
      <c r="G172" s="2965"/>
      <c r="H172" s="2965">
        <v>0.9660177753559327</v>
      </c>
      <c r="I172" s="2965"/>
      <c r="J172" s="2965"/>
      <c r="K172" s="3011">
        <v>0.96606786444053405</v>
      </c>
      <c r="L172" s="3011"/>
      <c r="M172" s="3011"/>
      <c r="N172" s="2965">
        <v>0.96283837712160714</v>
      </c>
      <c r="O172" s="2965"/>
      <c r="P172" s="2965"/>
      <c r="Q172" s="2965">
        <v>0.96563621573157932</v>
      </c>
      <c r="R172" s="2965"/>
      <c r="S172" s="2965"/>
      <c r="T172" s="2965">
        <v>0.96881949300844061</v>
      </c>
      <c r="U172" s="2965"/>
      <c r="V172" s="2965"/>
      <c r="W172" s="2965">
        <v>0.96427357722798213</v>
      </c>
      <c r="X172" s="2965"/>
      <c r="Y172" s="2967"/>
    </row>
    <row r="173" spans="1:25" ht="15.75" customHeight="1" thickBot="1" x14ac:dyDescent="0.4">
      <c r="A173" s="3021"/>
      <c r="B173" s="3022"/>
      <c r="C173" s="2995" t="s">
        <v>1029</v>
      </c>
      <c r="D173" s="2996"/>
      <c r="E173" s="2999">
        <v>0.88489232218294778</v>
      </c>
      <c r="F173" s="2999"/>
      <c r="G173" s="2999"/>
      <c r="H173" s="2999">
        <v>0.89383680398046494</v>
      </c>
      <c r="I173" s="2999"/>
      <c r="J173" s="2999"/>
      <c r="K173" s="3009">
        <v>0.90057347068489069</v>
      </c>
      <c r="L173" s="3009"/>
      <c r="M173" s="3009"/>
      <c r="N173" s="3020">
        <v>0.90274555248133659</v>
      </c>
      <c r="O173" s="3020"/>
      <c r="P173" s="3020"/>
      <c r="Q173" s="3020">
        <v>0.9033884821806869</v>
      </c>
      <c r="R173" s="3020"/>
      <c r="S173" s="3020"/>
      <c r="T173" s="3009">
        <v>0.90302276927860292</v>
      </c>
      <c r="U173" s="3009"/>
      <c r="V173" s="3009"/>
      <c r="W173" s="3020">
        <v>0.90118218752180346</v>
      </c>
      <c r="X173" s="3020"/>
      <c r="Y173" s="3023"/>
    </row>
    <row r="174" spans="1:25" ht="15.5" customHeight="1" thickTop="1" x14ac:dyDescent="0.35">
      <c r="A174" s="3018"/>
      <c r="B174" s="3018"/>
      <c r="C174" s="3018"/>
      <c r="D174" s="3018"/>
      <c r="G174" s="883"/>
      <c r="J174" s="883"/>
      <c r="M174" s="883"/>
      <c r="P174" s="883"/>
      <c r="S174" s="883"/>
      <c r="V174" s="883"/>
    </row>
    <row r="175" spans="1:25" ht="15.5" customHeight="1" x14ac:dyDescent="0.35">
      <c r="A175" s="2979" t="s">
        <v>1057</v>
      </c>
      <c r="B175" s="2979"/>
      <c r="C175" s="2979"/>
      <c r="D175" s="2979"/>
      <c r="G175" s="883"/>
      <c r="J175" s="883"/>
      <c r="M175" s="883"/>
      <c r="P175" s="883"/>
      <c r="S175" s="883"/>
      <c r="V175" s="883"/>
    </row>
    <row r="176" spans="1:25" ht="15.75" customHeight="1" x14ac:dyDescent="0.35">
      <c r="A176" s="781"/>
      <c r="B176" s="781"/>
      <c r="C176" s="781"/>
      <c r="D176" s="781"/>
    </row>
    <row r="177" spans="1:25" ht="15.75" customHeight="1" x14ac:dyDescent="0.35">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row>
    <row r="178" spans="1:25" ht="15.75" customHeight="1" x14ac:dyDescent="0.35"/>
    <row r="179" spans="1:25" ht="15.75" customHeight="1" x14ac:dyDescent="0.35"/>
    <row r="180" spans="1:25" ht="15.65" customHeight="1" x14ac:dyDescent="0.35">
      <c r="A180" s="2635" t="s">
        <v>1922</v>
      </c>
      <c r="B180" s="2635"/>
      <c r="C180" s="2635"/>
      <c r="D180" s="2635"/>
      <c r="E180" s="49"/>
      <c r="F180" s="49"/>
      <c r="G180" s="49"/>
      <c r="H180" s="49"/>
      <c r="I180" s="49"/>
      <c r="J180" s="49"/>
    </row>
    <row r="181" spans="1:25" ht="15.65" customHeight="1" x14ac:dyDescent="0.35">
      <c r="A181" s="2635"/>
      <c r="B181" s="2635"/>
      <c r="C181" s="2635"/>
      <c r="D181" s="2635"/>
      <c r="E181" s="49"/>
      <c r="F181" s="49"/>
      <c r="G181" s="49"/>
      <c r="H181" s="49"/>
      <c r="I181" s="49"/>
      <c r="J181" s="49"/>
      <c r="O181" s="3019"/>
      <c r="P181" s="3019"/>
      <c r="Q181" s="3019"/>
    </row>
    <row r="182" spans="1:25" ht="15.65" customHeight="1" x14ac:dyDescent="0.35">
      <c r="A182" s="2635"/>
      <c r="B182" s="2635"/>
      <c r="C182" s="2635"/>
      <c r="D182" s="2635"/>
      <c r="E182" s="49"/>
      <c r="F182" s="49"/>
      <c r="G182" s="49"/>
      <c r="H182" s="49"/>
      <c r="I182" s="49"/>
      <c r="J182" s="49"/>
      <c r="O182" s="3019"/>
      <c r="P182" s="3019"/>
      <c r="Q182" s="3019"/>
    </row>
    <row r="183" spans="1:25" ht="15.65" customHeight="1" x14ac:dyDescent="0.35">
      <c r="A183" s="2635"/>
      <c r="B183" s="2635"/>
      <c r="C183" s="2635"/>
      <c r="D183" s="2635"/>
      <c r="E183" s="49"/>
      <c r="F183" s="49"/>
      <c r="G183" s="49"/>
      <c r="H183" s="49"/>
      <c r="I183" s="49"/>
      <c r="J183" s="49"/>
    </row>
    <row r="184" spans="1:25" ht="15.65" customHeight="1" x14ac:dyDescent="0.35">
      <c r="A184" s="3015"/>
      <c r="B184" s="3015"/>
      <c r="C184" s="3015"/>
      <c r="D184" s="3015"/>
      <c r="E184" s="51"/>
      <c r="F184" s="51"/>
      <c r="G184" s="51"/>
      <c r="H184" s="51"/>
      <c r="I184" s="51"/>
      <c r="J184" s="51"/>
      <c r="M184"/>
      <c r="O184"/>
    </row>
    <row r="185" spans="1:25" ht="15.75" customHeight="1" x14ac:dyDescent="0.35"/>
    <row r="186" spans="1:25" ht="16" thickBot="1" x14ac:dyDescent="0.4">
      <c r="B186" s="3016"/>
      <c r="C186" s="3016"/>
      <c r="D186" s="3016"/>
      <c r="E186" s="4"/>
      <c r="F186" s="4"/>
      <c r="G186" s="4"/>
      <c r="H186" s="4"/>
      <c r="I186" s="4"/>
      <c r="J186" s="4"/>
      <c r="K186" s="3017"/>
      <c r="L186" s="3017"/>
      <c r="M186" s="3017"/>
      <c r="N186" s="3017"/>
      <c r="O186" s="3017"/>
      <c r="P186" s="3017"/>
      <c r="Q186" s="3017"/>
      <c r="R186" s="3017"/>
      <c r="S186" s="3017"/>
      <c r="T186" s="3017"/>
      <c r="U186" s="3017"/>
      <c r="V186" s="3017"/>
      <c r="W186" s="3017"/>
      <c r="X186" s="3017"/>
      <c r="Y186" s="3017"/>
    </row>
    <row r="187" spans="1:25" ht="33.5" customHeight="1" thickTop="1" x14ac:dyDescent="0.35">
      <c r="A187" s="2918" t="s">
        <v>1921</v>
      </c>
      <c r="B187" s="2919"/>
      <c r="C187" s="2919"/>
      <c r="D187" s="2919"/>
      <c r="E187" s="2920">
        <v>2024</v>
      </c>
      <c r="F187" s="2921"/>
      <c r="G187" s="2955"/>
      <c r="H187" s="2920">
        <v>2023</v>
      </c>
      <c r="I187" s="2921"/>
      <c r="J187" s="2955"/>
      <c r="K187" s="2920">
        <v>2022</v>
      </c>
      <c r="L187" s="2921"/>
      <c r="M187" s="2922"/>
      <c r="N187" s="2920">
        <v>2021</v>
      </c>
      <c r="O187" s="2921"/>
      <c r="P187" s="2922"/>
      <c r="Q187" s="2920">
        <v>2020</v>
      </c>
      <c r="R187" s="2921"/>
      <c r="S187" s="2922"/>
      <c r="T187" s="2920">
        <v>2019</v>
      </c>
      <c r="U187" s="2921"/>
      <c r="V187" s="2922"/>
      <c r="W187" s="2942">
        <v>2018</v>
      </c>
      <c r="X187" s="2921"/>
      <c r="Y187" s="2943"/>
    </row>
    <row r="188" spans="1:25" x14ac:dyDescent="0.35">
      <c r="A188" s="2948" t="s">
        <v>1001</v>
      </c>
      <c r="B188" s="2949" t="s">
        <v>1002</v>
      </c>
      <c r="C188" s="2949" t="s">
        <v>1003</v>
      </c>
      <c r="D188" s="2949"/>
      <c r="E188" s="2950" t="s">
        <v>1004</v>
      </c>
      <c r="F188" s="2951"/>
      <c r="G188" s="2956"/>
      <c r="H188" s="2950" t="s">
        <v>1004</v>
      </c>
      <c r="I188" s="2951"/>
      <c r="J188" s="2956"/>
      <c r="K188" s="2950" t="s">
        <v>1004</v>
      </c>
      <c r="L188" s="2951"/>
      <c r="M188" s="2952"/>
      <c r="N188" s="2950" t="s">
        <v>1004</v>
      </c>
      <c r="O188" s="2951"/>
      <c r="P188" s="2952"/>
      <c r="Q188" s="2950" t="s">
        <v>1004</v>
      </c>
      <c r="R188" s="2951"/>
      <c r="S188" s="2952"/>
      <c r="T188" s="2950" t="s">
        <v>1004</v>
      </c>
      <c r="U188" s="2951"/>
      <c r="V188" s="2952"/>
      <c r="W188" s="2953" t="s">
        <v>1004</v>
      </c>
      <c r="X188" s="2951"/>
      <c r="Y188" s="2954"/>
    </row>
    <row r="189" spans="1:25" ht="25" customHeight="1" x14ac:dyDescent="0.35">
      <c r="A189" s="2948"/>
      <c r="B189" s="2949"/>
      <c r="C189" s="2949"/>
      <c r="D189" s="2949"/>
      <c r="E189" s="782" t="s">
        <v>1005</v>
      </c>
      <c r="F189" s="783" t="s">
        <v>1006</v>
      </c>
      <c r="G189" s="791" t="s">
        <v>1007</v>
      </c>
      <c r="H189" s="782" t="s">
        <v>1005</v>
      </c>
      <c r="I189" s="783" t="s">
        <v>1006</v>
      </c>
      <c r="J189" s="791" t="s">
        <v>1007</v>
      </c>
      <c r="K189" s="782" t="s">
        <v>1005</v>
      </c>
      <c r="L189" s="783" t="s">
        <v>1006</v>
      </c>
      <c r="M189" s="784" t="s">
        <v>1007</v>
      </c>
      <c r="N189" s="782" t="s">
        <v>1005</v>
      </c>
      <c r="O189" s="783" t="s">
        <v>1006</v>
      </c>
      <c r="P189" s="784" t="s">
        <v>1007</v>
      </c>
      <c r="Q189" s="782" t="s">
        <v>1005</v>
      </c>
      <c r="R189" s="783" t="s">
        <v>1006</v>
      </c>
      <c r="S189" s="784" t="s">
        <v>1007</v>
      </c>
      <c r="T189" s="782" t="s">
        <v>1005</v>
      </c>
      <c r="U189" s="783" t="s">
        <v>1006</v>
      </c>
      <c r="V189" s="784" t="s">
        <v>1007</v>
      </c>
      <c r="W189" s="789" t="s">
        <v>1005</v>
      </c>
      <c r="X189" s="783" t="s">
        <v>1006</v>
      </c>
      <c r="Y189" s="792" t="s">
        <v>1007</v>
      </c>
    </row>
    <row r="190" spans="1:25" ht="15.75" customHeight="1" thickBot="1" x14ac:dyDescent="0.4">
      <c r="A190" s="2937" t="s">
        <v>1031</v>
      </c>
      <c r="B190" s="2932" t="s">
        <v>1009</v>
      </c>
      <c r="C190" s="2929" t="s">
        <v>1010</v>
      </c>
      <c r="D190" s="2929"/>
      <c r="E190" s="1628">
        <v>0</v>
      </c>
      <c r="F190" s="1629">
        <v>0</v>
      </c>
      <c r="G190" s="1630">
        <v>0</v>
      </c>
      <c r="H190" s="1628">
        <v>0</v>
      </c>
      <c r="I190" s="1629">
        <v>0</v>
      </c>
      <c r="J190" s="1630">
        <v>0</v>
      </c>
      <c r="K190" s="799">
        <v>0</v>
      </c>
      <c r="L190" s="800">
        <v>0</v>
      </c>
      <c r="M190" s="801">
        <v>0</v>
      </c>
      <c r="N190" s="799">
        <v>0</v>
      </c>
      <c r="O190" s="800">
        <v>0</v>
      </c>
      <c r="P190" s="801">
        <v>0</v>
      </c>
      <c r="Q190" s="799">
        <v>0</v>
      </c>
      <c r="R190" s="800">
        <v>0</v>
      </c>
      <c r="S190" s="801">
        <v>0</v>
      </c>
      <c r="T190" s="799">
        <v>0</v>
      </c>
      <c r="U190" s="800">
        <v>0</v>
      </c>
      <c r="V190" s="801">
        <v>0</v>
      </c>
      <c r="W190" s="802">
        <v>0</v>
      </c>
      <c r="X190" s="800">
        <v>0</v>
      </c>
      <c r="Y190" s="803">
        <v>0</v>
      </c>
    </row>
    <row r="191" spans="1:25" ht="16" thickBot="1" x14ac:dyDescent="0.4">
      <c r="A191" s="2938"/>
      <c r="B191" s="2927"/>
      <c r="C191" s="2929" t="s">
        <v>1011</v>
      </c>
      <c r="D191" s="2929"/>
      <c r="E191" s="1628">
        <v>0</v>
      </c>
      <c r="F191" s="1629">
        <v>6547.5910980586486</v>
      </c>
      <c r="G191" s="1630">
        <v>6547.5910980586486</v>
      </c>
      <c r="H191" s="1628">
        <v>0</v>
      </c>
      <c r="I191" s="1629">
        <v>5502.2549991553624</v>
      </c>
      <c r="J191" s="1630">
        <v>5502.2549991553624</v>
      </c>
      <c r="K191" s="799">
        <v>0</v>
      </c>
      <c r="L191" s="800">
        <v>5993.1972852894232</v>
      </c>
      <c r="M191" s="801">
        <v>5993.1972852894232</v>
      </c>
      <c r="N191" s="799">
        <v>0</v>
      </c>
      <c r="O191" s="800">
        <v>6652.7184549551057</v>
      </c>
      <c r="P191" s="801">
        <v>6652.7184549551057</v>
      </c>
      <c r="Q191" s="799">
        <v>0</v>
      </c>
      <c r="R191" s="800">
        <v>7014.5989539792017</v>
      </c>
      <c r="S191" s="801">
        <v>7014.5989539792017</v>
      </c>
      <c r="T191" s="799">
        <v>0</v>
      </c>
      <c r="U191" s="800">
        <v>7015.3016344309181</v>
      </c>
      <c r="V191" s="801">
        <v>7015.3016344309181</v>
      </c>
      <c r="W191" s="802">
        <v>0</v>
      </c>
      <c r="X191" s="800">
        <v>7228.7130355952686</v>
      </c>
      <c r="Y191" s="803">
        <v>7228.7130355952686</v>
      </c>
    </row>
    <row r="192" spans="1:25" ht="16" thickBot="1" x14ac:dyDescent="0.4">
      <c r="A192" s="2938"/>
      <c r="B192" s="2927"/>
      <c r="C192" s="2929" t="s">
        <v>1012</v>
      </c>
      <c r="D192" s="2929"/>
      <c r="E192" s="1628">
        <v>0</v>
      </c>
      <c r="F192" s="1629">
        <v>0</v>
      </c>
      <c r="G192" s="1630">
        <v>0</v>
      </c>
      <c r="H192" s="1628">
        <v>0</v>
      </c>
      <c r="I192" s="1629">
        <v>0</v>
      </c>
      <c r="J192" s="1630">
        <v>0</v>
      </c>
      <c r="K192" s="799">
        <v>0</v>
      </c>
      <c r="L192" s="800">
        <v>0</v>
      </c>
      <c r="M192" s="801">
        <v>0</v>
      </c>
      <c r="N192" s="799">
        <v>0</v>
      </c>
      <c r="O192" s="800">
        <v>0</v>
      </c>
      <c r="P192" s="801">
        <v>0</v>
      </c>
      <c r="Q192" s="799">
        <v>0</v>
      </c>
      <c r="R192" s="800">
        <v>0</v>
      </c>
      <c r="S192" s="801">
        <v>0</v>
      </c>
      <c r="T192" s="799">
        <v>0</v>
      </c>
      <c r="U192" s="800">
        <v>0</v>
      </c>
      <c r="V192" s="801">
        <v>0</v>
      </c>
      <c r="W192" s="802">
        <v>0</v>
      </c>
      <c r="X192" s="800">
        <v>0</v>
      </c>
      <c r="Y192" s="803">
        <v>0</v>
      </c>
    </row>
    <row r="193" spans="1:60" ht="16" thickBot="1" x14ac:dyDescent="0.4">
      <c r="A193" s="2938"/>
      <c r="B193" s="2927"/>
      <c r="C193" s="2930" t="s">
        <v>1013</v>
      </c>
      <c r="D193" s="2930"/>
      <c r="E193" s="1631">
        <v>0</v>
      </c>
      <c r="F193" s="1632">
        <v>0</v>
      </c>
      <c r="G193" s="1630">
        <v>0</v>
      </c>
      <c r="H193" s="1631">
        <v>0</v>
      </c>
      <c r="I193" s="1632">
        <v>0</v>
      </c>
      <c r="J193" s="1633">
        <v>0</v>
      </c>
      <c r="K193" s="804">
        <v>0</v>
      </c>
      <c r="L193" s="805">
        <v>0</v>
      </c>
      <c r="M193" s="806">
        <v>0</v>
      </c>
      <c r="N193" s="804">
        <v>0</v>
      </c>
      <c r="O193" s="805">
        <v>0</v>
      </c>
      <c r="P193" s="806">
        <v>0</v>
      </c>
      <c r="Q193" s="804">
        <v>0</v>
      </c>
      <c r="R193" s="805">
        <v>0</v>
      </c>
      <c r="S193" s="806">
        <v>0</v>
      </c>
      <c r="T193" s="804">
        <v>0</v>
      </c>
      <c r="U193" s="805">
        <v>0</v>
      </c>
      <c r="V193" s="806">
        <v>0</v>
      </c>
      <c r="W193" s="807">
        <v>0</v>
      </c>
      <c r="X193" s="805">
        <v>0</v>
      </c>
      <c r="Y193" s="808">
        <v>0</v>
      </c>
    </row>
    <row r="194" spans="1:60" ht="16" thickBot="1" x14ac:dyDescent="0.4">
      <c r="A194" s="2938"/>
      <c r="B194" s="2927"/>
      <c r="C194" s="2931" t="s">
        <v>692</v>
      </c>
      <c r="D194" s="2931"/>
      <c r="E194" s="1634">
        <v>0</v>
      </c>
      <c r="F194" s="1635">
        <v>6547.5910980586486</v>
      </c>
      <c r="G194" s="1636">
        <v>6547.5910980586486</v>
      </c>
      <c r="H194" s="1634">
        <v>0</v>
      </c>
      <c r="I194" s="1635">
        <v>5502.2549991553624</v>
      </c>
      <c r="J194" s="1636">
        <v>5502.2549991553624</v>
      </c>
      <c r="K194" s="785">
        <v>0</v>
      </c>
      <c r="L194" s="786">
        <v>5993.1972852894232</v>
      </c>
      <c r="M194" s="787">
        <v>5993.1972852894232</v>
      </c>
      <c r="N194" s="785">
        <v>0</v>
      </c>
      <c r="O194" s="786">
        <v>6652.7184549551057</v>
      </c>
      <c r="P194" s="787">
        <v>6652.7184549551057</v>
      </c>
      <c r="Q194" s="785">
        <v>0</v>
      </c>
      <c r="R194" s="786">
        <v>7014.5989539792017</v>
      </c>
      <c r="S194" s="787">
        <v>7014.5989539792017</v>
      </c>
      <c r="T194" s="785">
        <v>0</v>
      </c>
      <c r="U194" s="786">
        <v>7015.3016344309181</v>
      </c>
      <c r="V194" s="787">
        <v>7015.3016344309181</v>
      </c>
      <c r="W194" s="790">
        <v>0</v>
      </c>
      <c r="X194" s="786">
        <v>7228.7130355952686</v>
      </c>
      <c r="Y194" s="788">
        <v>7228.7130355952686</v>
      </c>
    </row>
    <row r="195" spans="1:60" ht="16" thickBot="1" x14ac:dyDescent="0.4">
      <c r="A195" s="2938"/>
      <c r="B195" s="2932" t="s">
        <v>1014</v>
      </c>
      <c r="C195" s="2929" t="s">
        <v>1010</v>
      </c>
      <c r="D195" s="2929"/>
      <c r="E195" s="1628">
        <v>0</v>
      </c>
      <c r="F195" s="1629">
        <v>0</v>
      </c>
      <c r="G195" s="1630">
        <v>0</v>
      </c>
      <c r="H195" s="1628">
        <v>0</v>
      </c>
      <c r="I195" s="1629">
        <v>0</v>
      </c>
      <c r="J195" s="1630">
        <v>0</v>
      </c>
      <c r="K195" s="799">
        <v>0</v>
      </c>
      <c r="L195" s="800">
        <v>0</v>
      </c>
      <c r="M195" s="801">
        <v>0</v>
      </c>
      <c r="N195" s="799">
        <v>0</v>
      </c>
      <c r="O195" s="800">
        <v>0</v>
      </c>
      <c r="P195" s="801">
        <v>0</v>
      </c>
      <c r="Q195" s="799">
        <v>0</v>
      </c>
      <c r="R195" s="800">
        <v>0</v>
      </c>
      <c r="S195" s="801">
        <v>0</v>
      </c>
      <c r="T195" s="799">
        <v>0</v>
      </c>
      <c r="U195" s="800">
        <v>0</v>
      </c>
      <c r="V195" s="801">
        <v>0</v>
      </c>
      <c r="W195" s="802">
        <v>0</v>
      </c>
      <c r="X195" s="800">
        <v>0</v>
      </c>
      <c r="Y195" s="803">
        <v>0</v>
      </c>
    </row>
    <row r="196" spans="1:60" ht="16" thickBot="1" x14ac:dyDescent="0.4">
      <c r="A196" s="2938"/>
      <c r="B196" s="2927"/>
      <c r="C196" s="2929" t="s">
        <v>1011</v>
      </c>
      <c r="D196" s="2929"/>
      <c r="E196" s="1628">
        <v>0</v>
      </c>
      <c r="F196" s="1629">
        <v>118.26933327399993</v>
      </c>
      <c r="G196" s="1630">
        <v>118.26933327399993</v>
      </c>
      <c r="H196" s="1628">
        <v>0</v>
      </c>
      <c r="I196" s="1629">
        <v>94.60799999999999</v>
      </c>
      <c r="J196" s="1630">
        <v>94.60799999999999</v>
      </c>
      <c r="K196" s="799">
        <v>0</v>
      </c>
      <c r="L196" s="800">
        <v>63.072000000000003</v>
      </c>
      <c r="M196" s="801">
        <v>63.072000000000003</v>
      </c>
      <c r="N196" s="799">
        <v>0</v>
      </c>
      <c r="O196" s="800">
        <v>63.07200000000001</v>
      </c>
      <c r="P196" s="801">
        <v>63.07200000000001</v>
      </c>
      <c r="Q196" s="799">
        <v>0</v>
      </c>
      <c r="R196" s="800">
        <v>0</v>
      </c>
      <c r="S196" s="801">
        <v>0</v>
      </c>
      <c r="T196" s="799">
        <v>0</v>
      </c>
      <c r="U196" s="800">
        <v>0</v>
      </c>
      <c r="V196" s="801">
        <v>0</v>
      </c>
      <c r="W196" s="802">
        <v>0</v>
      </c>
      <c r="X196" s="800">
        <v>0</v>
      </c>
      <c r="Y196" s="803">
        <v>0</v>
      </c>
    </row>
    <row r="197" spans="1:60" ht="16" thickBot="1" x14ac:dyDescent="0.4">
      <c r="A197" s="2938"/>
      <c r="B197" s="2927"/>
      <c r="C197" s="2929" t="s">
        <v>1012</v>
      </c>
      <c r="D197" s="2929"/>
      <c r="E197" s="1628">
        <v>0</v>
      </c>
      <c r="F197" s="1629">
        <v>0</v>
      </c>
      <c r="G197" s="1630">
        <v>0</v>
      </c>
      <c r="H197" s="1628">
        <v>0</v>
      </c>
      <c r="I197" s="1629">
        <v>0</v>
      </c>
      <c r="J197" s="1630">
        <v>0</v>
      </c>
      <c r="K197" s="799">
        <v>0</v>
      </c>
      <c r="L197" s="800">
        <v>0</v>
      </c>
      <c r="M197" s="801">
        <v>0</v>
      </c>
      <c r="N197" s="799">
        <v>0</v>
      </c>
      <c r="O197" s="800">
        <v>0</v>
      </c>
      <c r="P197" s="801">
        <v>0</v>
      </c>
      <c r="Q197" s="799">
        <v>0</v>
      </c>
      <c r="R197" s="800">
        <v>0</v>
      </c>
      <c r="S197" s="801">
        <v>0</v>
      </c>
      <c r="T197" s="799">
        <v>0</v>
      </c>
      <c r="U197" s="800">
        <v>0</v>
      </c>
      <c r="V197" s="801">
        <v>0</v>
      </c>
      <c r="W197" s="802">
        <v>0</v>
      </c>
      <c r="X197" s="800">
        <v>0</v>
      </c>
      <c r="Y197" s="803">
        <v>0</v>
      </c>
      <c r="AC197" s="3"/>
    </row>
    <row r="198" spans="1:60" ht="16" thickBot="1" x14ac:dyDescent="0.4">
      <c r="A198" s="2938"/>
      <c r="B198" s="2927"/>
      <c r="C198" s="2930" t="s">
        <v>1013</v>
      </c>
      <c r="D198" s="2930"/>
      <c r="E198" s="1631">
        <v>0</v>
      </c>
      <c r="F198" s="1632">
        <v>0</v>
      </c>
      <c r="G198" s="1630">
        <v>0</v>
      </c>
      <c r="H198" s="1631">
        <v>0</v>
      </c>
      <c r="I198" s="1632">
        <v>0</v>
      </c>
      <c r="J198" s="1633">
        <v>0</v>
      </c>
      <c r="K198" s="804">
        <v>0</v>
      </c>
      <c r="L198" s="805">
        <v>0</v>
      </c>
      <c r="M198" s="806">
        <v>0</v>
      </c>
      <c r="N198" s="804">
        <v>0</v>
      </c>
      <c r="O198" s="805">
        <v>0</v>
      </c>
      <c r="P198" s="806">
        <v>0</v>
      </c>
      <c r="Q198" s="804">
        <v>0</v>
      </c>
      <c r="R198" s="805">
        <v>0</v>
      </c>
      <c r="S198" s="806">
        <v>0</v>
      </c>
      <c r="T198" s="804">
        <v>0</v>
      </c>
      <c r="U198" s="805">
        <v>0</v>
      </c>
      <c r="V198" s="806">
        <v>0</v>
      </c>
      <c r="W198" s="807">
        <v>0</v>
      </c>
      <c r="X198" s="805">
        <v>0</v>
      </c>
      <c r="Y198" s="808">
        <v>0</v>
      </c>
      <c r="AC198" s="3"/>
    </row>
    <row r="199" spans="1:60" ht="16" thickBot="1" x14ac:dyDescent="0.4">
      <c r="A199" s="2938"/>
      <c r="B199" s="2927"/>
      <c r="C199" s="2931" t="s">
        <v>692</v>
      </c>
      <c r="D199" s="2931"/>
      <c r="E199" s="1634">
        <v>0</v>
      </c>
      <c r="F199" s="1635">
        <v>118.26933327399993</v>
      </c>
      <c r="G199" s="1636">
        <v>118.26933327399993</v>
      </c>
      <c r="H199" s="1634">
        <v>0</v>
      </c>
      <c r="I199" s="1635">
        <v>94.60799999999999</v>
      </c>
      <c r="J199" s="1636">
        <v>94.60799999999999</v>
      </c>
      <c r="K199" s="785">
        <v>0</v>
      </c>
      <c r="L199" s="786">
        <v>63.072000000000003</v>
      </c>
      <c r="M199" s="787">
        <v>63.072000000000003</v>
      </c>
      <c r="N199" s="785">
        <v>0</v>
      </c>
      <c r="O199" s="786">
        <v>63.07200000000001</v>
      </c>
      <c r="P199" s="787">
        <v>63.07200000000001</v>
      </c>
      <c r="Q199" s="785">
        <v>0</v>
      </c>
      <c r="R199" s="786">
        <v>0</v>
      </c>
      <c r="S199" s="787">
        <v>0</v>
      </c>
      <c r="T199" s="785">
        <v>0</v>
      </c>
      <c r="U199" s="786">
        <v>0</v>
      </c>
      <c r="V199" s="787">
        <v>0</v>
      </c>
      <c r="W199" s="790">
        <v>0</v>
      </c>
      <c r="X199" s="786">
        <v>0</v>
      </c>
      <c r="Y199" s="788">
        <v>0</v>
      </c>
      <c r="AC199" s="3"/>
    </row>
    <row r="200" spans="1:60" ht="16" thickBot="1" x14ac:dyDescent="0.4">
      <c r="A200" s="2938"/>
      <c r="B200" s="2932" t="s">
        <v>1015</v>
      </c>
      <c r="C200" s="2929" t="s">
        <v>1016</v>
      </c>
      <c r="D200" s="2929"/>
      <c r="E200" s="1628">
        <v>0</v>
      </c>
      <c r="F200" s="1629">
        <v>2343.7955861808673</v>
      </c>
      <c r="G200" s="1630">
        <v>2343.7955861808673</v>
      </c>
      <c r="H200" s="1628">
        <v>0</v>
      </c>
      <c r="I200" s="1629">
        <v>2073.8671587016893</v>
      </c>
      <c r="J200" s="1630">
        <v>2073.8671587016893</v>
      </c>
      <c r="K200" s="799">
        <v>0</v>
      </c>
      <c r="L200" s="800">
        <v>2341.3374128472096</v>
      </c>
      <c r="M200" s="801">
        <v>2341.3374128472096</v>
      </c>
      <c r="N200" s="799">
        <v>2286.5907029733316</v>
      </c>
      <c r="O200" s="800">
        <v>0</v>
      </c>
      <c r="P200" s="801">
        <v>2286.5907029733316</v>
      </c>
      <c r="Q200" s="799">
        <v>2671.2806470525152</v>
      </c>
      <c r="R200" s="800">
        <v>0</v>
      </c>
      <c r="S200" s="801">
        <v>2671.2806470525152</v>
      </c>
      <c r="T200" s="799">
        <v>3192.1092507487206</v>
      </c>
      <c r="U200" s="800">
        <v>0</v>
      </c>
      <c r="V200" s="801">
        <v>3192.1092507487206</v>
      </c>
      <c r="W200" s="802">
        <v>2720.4366150645556</v>
      </c>
      <c r="X200" s="800">
        <v>0</v>
      </c>
      <c r="Y200" s="803">
        <v>2720.4366150645556</v>
      </c>
      <c r="AC200" s="3"/>
    </row>
    <row r="201" spans="1:60" ht="16" thickBot="1" x14ac:dyDescent="0.4">
      <c r="A201" s="2938"/>
      <c r="B201" s="2927"/>
      <c r="C201" s="2929" t="s">
        <v>1017</v>
      </c>
      <c r="D201" s="2929"/>
      <c r="E201" s="1628">
        <v>0</v>
      </c>
      <c r="F201" s="1629">
        <v>2420.3272723432037</v>
      </c>
      <c r="G201" s="1630">
        <v>2420.3272723432037</v>
      </c>
      <c r="H201" s="1628">
        <v>0</v>
      </c>
      <c r="I201" s="1629">
        <v>1881.4959138431147</v>
      </c>
      <c r="J201" s="1630">
        <v>1881.4959138431147</v>
      </c>
      <c r="K201" s="799">
        <v>0</v>
      </c>
      <c r="L201" s="800">
        <v>1766.3937647547764</v>
      </c>
      <c r="M201" s="801">
        <v>1766.3937647547764</v>
      </c>
      <c r="N201" s="799">
        <v>0</v>
      </c>
      <c r="O201" s="800">
        <v>2023.8370106022303</v>
      </c>
      <c r="P201" s="801">
        <v>2023.8370106022303</v>
      </c>
      <c r="Q201" s="799">
        <v>0</v>
      </c>
      <c r="R201" s="800">
        <v>1080.538353180189</v>
      </c>
      <c r="S201" s="801">
        <v>1080.538353180189</v>
      </c>
      <c r="T201" s="799">
        <v>0</v>
      </c>
      <c r="U201" s="800">
        <v>1200.3227153175085</v>
      </c>
      <c r="V201" s="801">
        <v>1200.3227153175085</v>
      </c>
      <c r="W201" s="802">
        <v>0</v>
      </c>
      <c r="X201" s="800">
        <v>1522.6886948222616</v>
      </c>
      <c r="Y201" s="803">
        <v>1522.6886948222616</v>
      </c>
      <c r="AC201" s="3"/>
    </row>
    <row r="202" spans="1:60" ht="16" thickBot="1" x14ac:dyDescent="0.4">
      <c r="A202" s="2938"/>
      <c r="B202" s="2927"/>
      <c r="C202" s="2929" t="s">
        <v>1018</v>
      </c>
      <c r="D202" s="2929"/>
      <c r="E202" s="1628">
        <v>0</v>
      </c>
      <c r="F202" s="1629">
        <v>1377.2183239568574</v>
      </c>
      <c r="G202" s="1630">
        <v>1377.2183239568574</v>
      </c>
      <c r="H202" s="1628">
        <v>0</v>
      </c>
      <c r="I202" s="1629">
        <v>1256.678252297866</v>
      </c>
      <c r="J202" s="1630">
        <v>1256.678252297866</v>
      </c>
      <c r="K202" s="799">
        <v>0</v>
      </c>
      <c r="L202" s="800">
        <v>1711.5588545846565</v>
      </c>
      <c r="M202" s="801">
        <v>1711.5588545846565</v>
      </c>
      <c r="N202" s="799">
        <v>984.46198333146253</v>
      </c>
      <c r="O202" s="800">
        <v>833.12376062658052</v>
      </c>
      <c r="P202" s="801">
        <v>1817.5857439580432</v>
      </c>
      <c r="Q202" s="799">
        <v>0</v>
      </c>
      <c r="R202" s="800">
        <v>2048.7385748014021</v>
      </c>
      <c r="S202" s="801">
        <v>2048.7385748014021</v>
      </c>
      <c r="T202" s="799">
        <v>0</v>
      </c>
      <c r="U202" s="800">
        <v>2064.5729854013571</v>
      </c>
      <c r="V202" s="801">
        <v>2064.5729854013571</v>
      </c>
      <c r="W202" s="802">
        <v>0</v>
      </c>
      <c r="X202" s="800">
        <v>1855.4065619724913</v>
      </c>
      <c r="Y202" s="803">
        <v>1855.4065619724913</v>
      </c>
      <c r="AC202" s="3"/>
    </row>
    <row r="203" spans="1:60" ht="16" thickBot="1" x14ac:dyDescent="0.4">
      <c r="A203" s="2938"/>
      <c r="B203" s="2927"/>
      <c r="C203" s="2930" t="s">
        <v>1019</v>
      </c>
      <c r="D203" s="2930"/>
      <c r="E203" s="1631">
        <v>0</v>
      </c>
      <c r="F203" s="1632">
        <v>67.441099569494199</v>
      </c>
      <c r="G203" s="1630">
        <v>67.441099569494199</v>
      </c>
      <c r="H203" s="1631">
        <v>0</v>
      </c>
      <c r="I203" s="1632">
        <v>0</v>
      </c>
      <c r="J203" s="1633">
        <v>0</v>
      </c>
      <c r="K203" s="804">
        <v>0</v>
      </c>
      <c r="L203" s="805">
        <v>126.32114439650245</v>
      </c>
      <c r="M203" s="806">
        <v>126.32114439650245</v>
      </c>
      <c r="N203" s="804">
        <v>0</v>
      </c>
      <c r="O203" s="805">
        <v>519.52505832696841</v>
      </c>
      <c r="P203" s="806">
        <v>519.52505832696841</v>
      </c>
      <c r="Q203" s="804">
        <v>0</v>
      </c>
      <c r="R203" s="805">
        <v>820.01467836090978</v>
      </c>
      <c r="S203" s="806">
        <v>820.01467836090978</v>
      </c>
      <c r="T203" s="804">
        <v>0</v>
      </c>
      <c r="U203" s="805">
        <v>1420.3207942915101</v>
      </c>
      <c r="V203" s="806">
        <v>1420.3207942915101</v>
      </c>
      <c r="W203" s="807">
        <v>0</v>
      </c>
      <c r="X203" s="805">
        <v>2063.9730352975675</v>
      </c>
      <c r="Y203" s="808">
        <v>2063.9730352975675</v>
      </c>
    </row>
    <row r="204" spans="1:60" ht="16" thickBot="1" x14ac:dyDescent="0.4">
      <c r="A204" s="2938"/>
      <c r="B204" s="2927"/>
      <c r="C204" s="2931" t="s">
        <v>692</v>
      </c>
      <c r="D204" s="2931"/>
      <c r="E204" s="1634">
        <v>0</v>
      </c>
      <c r="F204" s="1635">
        <v>6208.7822820504234</v>
      </c>
      <c r="G204" s="1636">
        <v>6208.7822820504234</v>
      </c>
      <c r="H204" s="1634">
        <v>0</v>
      </c>
      <c r="I204" s="1635">
        <v>5212.0413248426703</v>
      </c>
      <c r="J204" s="1636">
        <v>5212.0413248426703</v>
      </c>
      <c r="K204" s="785">
        <v>0</v>
      </c>
      <c r="L204" s="786">
        <v>5945.6111765831456</v>
      </c>
      <c r="M204" s="787">
        <v>5945.6111765831456</v>
      </c>
      <c r="N204" s="785">
        <v>3271.0526863047944</v>
      </c>
      <c r="O204" s="786">
        <v>3376.4858295557792</v>
      </c>
      <c r="P204" s="787">
        <v>6647.5385158605732</v>
      </c>
      <c r="Q204" s="785">
        <v>2671.2806470525152</v>
      </c>
      <c r="R204" s="786">
        <v>3949.2916063425009</v>
      </c>
      <c r="S204" s="787">
        <v>6620.5722533950166</v>
      </c>
      <c r="T204" s="785">
        <v>3192.1092507487206</v>
      </c>
      <c r="U204" s="786">
        <v>4685.2164950103761</v>
      </c>
      <c r="V204" s="787">
        <v>7877.3257457590971</v>
      </c>
      <c r="W204" s="790">
        <v>2720.4366150645556</v>
      </c>
      <c r="X204" s="786">
        <v>5442.0682920923209</v>
      </c>
      <c r="Y204" s="788">
        <v>8162.5049071568765</v>
      </c>
    </row>
    <row r="205" spans="1:60" x14ac:dyDescent="0.35">
      <c r="A205" s="2938"/>
      <c r="B205" s="2940" t="s">
        <v>1020</v>
      </c>
      <c r="C205" s="2940"/>
      <c r="D205" s="2940"/>
      <c r="E205" s="2944"/>
      <c r="F205" s="2945"/>
      <c r="G205" s="1637">
        <v>-2.4580753532342134</v>
      </c>
      <c r="H205" s="2944"/>
      <c r="I205" s="2945"/>
      <c r="J205" s="1637">
        <v>-7.2458303490377221</v>
      </c>
      <c r="K205" s="2946"/>
      <c r="L205" s="2947"/>
      <c r="M205" s="809">
        <v>-58.886058324763439</v>
      </c>
      <c r="N205" s="2946"/>
      <c r="O205" s="2947"/>
      <c r="P205" s="809">
        <v>55.439852841497014</v>
      </c>
      <c r="Q205" s="2946"/>
      <c r="R205" s="2947"/>
      <c r="S205" s="809">
        <v>17.941433958055313</v>
      </c>
      <c r="T205" s="2946"/>
      <c r="U205" s="2947"/>
      <c r="V205" s="809">
        <v>-8.891654718973399</v>
      </c>
      <c r="W205" s="3014"/>
      <c r="X205" s="2947"/>
      <c r="Y205" s="810">
        <v>28.945000000000022</v>
      </c>
      <c r="AQ205"/>
    </row>
    <row r="206" spans="1:60" x14ac:dyDescent="0.35">
      <c r="A206" s="2938"/>
      <c r="B206" s="2959" t="s">
        <v>1021</v>
      </c>
      <c r="C206" s="2959"/>
      <c r="D206" s="2959"/>
      <c r="E206" s="2960"/>
      <c r="F206" s="2961"/>
      <c r="G206" s="1638">
        <v>85021.961403289402</v>
      </c>
      <c r="H206" s="2960"/>
      <c r="I206" s="2961"/>
      <c r="J206" s="1638">
        <v>83191.075581790064</v>
      </c>
      <c r="K206" s="2960"/>
      <c r="L206" s="2961"/>
      <c r="M206" s="811">
        <v>88956.535241035745</v>
      </c>
      <c r="N206" s="2960"/>
      <c r="O206" s="2961"/>
      <c r="P206" s="811">
        <v>51710.120670542048</v>
      </c>
      <c r="Q206" s="2960"/>
      <c r="R206" s="2961"/>
      <c r="S206" s="811">
        <v>139888.40129354494</v>
      </c>
      <c r="T206" s="2960"/>
      <c r="U206" s="2961"/>
      <c r="V206" s="811">
        <v>160033.83836155597</v>
      </c>
      <c r="W206" s="3013"/>
      <c r="X206" s="2961"/>
      <c r="Y206" s="812">
        <v>162196.36222511699</v>
      </c>
      <c r="BH206"/>
    </row>
    <row r="207" spans="1:60" ht="16" thickBot="1" x14ac:dyDescent="0.4">
      <c r="A207" s="2939"/>
      <c r="B207" s="2941" t="s">
        <v>1022</v>
      </c>
      <c r="C207" s="2941"/>
      <c r="D207" s="2941"/>
      <c r="E207" s="2957"/>
      <c r="F207" s="2958"/>
      <c r="G207" s="1639">
        <v>91453.527183027807</v>
      </c>
      <c r="H207" s="2957"/>
      <c r="I207" s="2958"/>
      <c r="J207" s="1639">
        <v>88691.575224044253</v>
      </c>
      <c r="K207" s="2957"/>
      <c r="L207" s="2958"/>
      <c r="M207" s="813">
        <v>94786.040715261988</v>
      </c>
      <c r="N207" s="2957"/>
      <c r="O207" s="2958"/>
      <c r="P207" s="813">
        <v>57366.343056307102</v>
      </c>
      <c r="Q207" s="2957"/>
      <c r="R207" s="2958"/>
      <c r="S207" s="813">
        <v>145633.63317565984</v>
      </c>
      <c r="T207" s="2957"/>
      <c r="U207" s="2958"/>
      <c r="V207" s="813">
        <v>165425.49528282965</v>
      </c>
      <c r="W207" s="3012"/>
      <c r="X207" s="2958"/>
      <c r="Y207" s="814">
        <v>167679.96708514</v>
      </c>
    </row>
    <row r="208" spans="1:60" ht="15.75" customHeight="1" thickTop="1" thickBot="1" x14ac:dyDescent="0.4">
      <c r="A208" s="2923" t="s">
        <v>1032</v>
      </c>
      <c r="B208" s="2926" t="s">
        <v>1009</v>
      </c>
      <c r="C208" s="2928" t="s">
        <v>1010</v>
      </c>
      <c r="D208" s="2928"/>
      <c r="E208" s="1640">
        <v>0</v>
      </c>
      <c r="F208" s="1641">
        <v>0</v>
      </c>
      <c r="G208" s="1630">
        <v>0</v>
      </c>
      <c r="H208" s="1640">
        <v>0</v>
      </c>
      <c r="I208" s="1641">
        <v>0</v>
      </c>
      <c r="J208" s="1642">
        <v>0</v>
      </c>
      <c r="K208" s="815">
        <v>0</v>
      </c>
      <c r="L208" s="816">
        <v>0</v>
      </c>
      <c r="M208" s="817">
        <v>0</v>
      </c>
      <c r="N208" s="815">
        <v>0</v>
      </c>
      <c r="O208" s="816">
        <v>0</v>
      </c>
      <c r="P208" s="817">
        <v>0</v>
      </c>
      <c r="Q208" s="815">
        <v>0</v>
      </c>
      <c r="R208" s="816">
        <v>0</v>
      </c>
      <c r="S208" s="817">
        <v>0</v>
      </c>
      <c r="T208" s="815">
        <v>0</v>
      </c>
      <c r="U208" s="816">
        <v>0</v>
      </c>
      <c r="V208" s="817">
        <v>0</v>
      </c>
      <c r="W208" s="818">
        <v>0</v>
      </c>
      <c r="X208" s="816">
        <v>0</v>
      </c>
      <c r="Y208" s="819">
        <v>0</v>
      </c>
    </row>
    <row r="209" spans="1:25" ht="16" thickBot="1" x14ac:dyDescent="0.4">
      <c r="A209" s="2924"/>
      <c r="B209" s="2927"/>
      <c r="C209" s="2929" t="s">
        <v>1011</v>
      </c>
      <c r="D209" s="2929"/>
      <c r="E209" s="1628">
        <v>0</v>
      </c>
      <c r="F209" s="1629">
        <v>0</v>
      </c>
      <c r="G209" s="1630">
        <v>0</v>
      </c>
      <c r="H209" s="1628">
        <v>0</v>
      </c>
      <c r="I209" s="1629">
        <v>0</v>
      </c>
      <c r="J209" s="1630">
        <v>0</v>
      </c>
      <c r="K209" s="799">
        <v>0</v>
      </c>
      <c r="L209" s="800">
        <v>0</v>
      </c>
      <c r="M209" s="801">
        <v>0</v>
      </c>
      <c r="N209" s="799">
        <v>0</v>
      </c>
      <c r="O209" s="800">
        <v>0</v>
      </c>
      <c r="P209" s="801">
        <v>0</v>
      </c>
      <c r="Q209" s="799">
        <v>0</v>
      </c>
      <c r="R209" s="800">
        <v>0</v>
      </c>
      <c r="S209" s="801">
        <v>0</v>
      </c>
      <c r="T209" s="799">
        <v>0</v>
      </c>
      <c r="U209" s="800">
        <v>0</v>
      </c>
      <c r="V209" s="801">
        <v>0</v>
      </c>
      <c r="W209" s="802">
        <v>0</v>
      </c>
      <c r="X209" s="800">
        <v>0</v>
      </c>
      <c r="Y209" s="803">
        <v>0</v>
      </c>
    </row>
    <row r="210" spans="1:25" ht="16" thickBot="1" x14ac:dyDescent="0.4">
      <c r="A210" s="2924"/>
      <c r="B210" s="2927"/>
      <c r="C210" s="2929" t="s">
        <v>1012</v>
      </c>
      <c r="D210" s="2929"/>
      <c r="E210" s="1628">
        <v>0</v>
      </c>
      <c r="F210" s="1629">
        <v>0</v>
      </c>
      <c r="G210" s="1630">
        <v>0</v>
      </c>
      <c r="H210" s="1628">
        <v>0</v>
      </c>
      <c r="I210" s="1629">
        <v>0</v>
      </c>
      <c r="J210" s="1630">
        <v>0</v>
      </c>
      <c r="K210" s="799">
        <v>0</v>
      </c>
      <c r="L210" s="800">
        <v>0</v>
      </c>
      <c r="M210" s="801">
        <v>0</v>
      </c>
      <c r="N210" s="799">
        <v>0</v>
      </c>
      <c r="O210" s="800">
        <v>0</v>
      </c>
      <c r="P210" s="801">
        <v>0</v>
      </c>
      <c r="Q210" s="799">
        <v>0</v>
      </c>
      <c r="R210" s="800">
        <v>0</v>
      </c>
      <c r="S210" s="801">
        <v>0</v>
      </c>
      <c r="T210" s="799">
        <v>0</v>
      </c>
      <c r="U210" s="800">
        <v>0</v>
      </c>
      <c r="V210" s="801">
        <v>0</v>
      </c>
      <c r="W210" s="802">
        <v>0</v>
      </c>
      <c r="X210" s="800">
        <v>0</v>
      </c>
      <c r="Y210" s="803">
        <v>0</v>
      </c>
    </row>
    <row r="211" spans="1:25" ht="16" thickBot="1" x14ac:dyDescent="0.4">
      <c r="A211" s="2924"/>
      <c r="B211" s="2927"/>
      <c r="C211" s="2930" t="s">
        <v>1013</v>
      </c>
      <c r="D211" s="2930"/>
      <c r="E211" s="1631">
        <v>0</v>
      </c>
      <c r="F211" s="1632">
        <v>0</v>
      </c>
      <c r="G211" s="1630">
        <v>0</v>
      </c>
      <c r="H211" s="1631">
        <v>0</v>
      </c>
      <c r="I211" s="1632">
        <v>0</v>
      </c>
      <c r="J211" s="1633">
        <v>0</v>
      </c>
      <c r="K211" s="804">
        <v>0</v>
      </c>
      <c r="L211" s="805">
        <v>0</v>
      </c>
      <c r="M211" s="806">
        <v>0</v>
      </c>
      <c r="N211" s="804">
        <v>0</v>
      </c>
      <c r="O211" s="805">
        <v>0</v>
      </c>
      <c r="P211" s="806">
        <v>0</v>
      </c>
      <c r="Q211" s="804">
        <v>0</v>
      </c>
      <c r="R211" s="805">
        <v>0</v>
      </c>
      <c r="S211" s="806">
        <v>0</v>
      </c>
      <c r="T211" s="804">
        <v>0</v>
      </c>
      <c r="U211" s="805">
        <v>0</v>
      </c>
      <c r="V211" s="806">
        <v>0</v>
      </c>
      <c r="W211" s="807">
        <v>0</v>
      </c>
      <c r="X211" s="805">
        <v>0</v>
      </c>
      <c r="Y211" s="808">
        <v>0</v>
      </c>
    </row>
    <row r="212" spans="1:25" ht="16" thickBot="1" x14ac:dyDescent="0.4">
      <c r="A212" s="2924"/>
      <c r="B212" s="2927"/>
      <c r="C212" s="2931" t="s">
        <v>692</v>
      </c>
      <c r="D212" s="2931"/>
      <c r="E212" s="1634">
        <v>0</v>
      </c>
      <c r="F212" s="1635">
        <v>0</v>
      </c>
      <c r="G212" s="1636">
        <v>0</v>
      </c>
      <c r="H212" s="1634">
        <v>0</v>
      </c>
      <c r="I212" s="1635">
        <v>0</v>
      </c>
      <c r="J212" s="1636">
        <v>0</v>
      </c>
      <c r="K212" s="785">
        <v>0</v>
      </c>
      <c r="L212" s="786">
        <v>0</v>
      </c>
      <c r="M212" s="787">
        <v>0</v>
      </c>
      <c r="N212" s="785">
        <v>0</v>
      </c>
      <c r="O212" s="786">
        <v>0</v>
      </c>
      <c r="P212" s="787">
        <v>0</v>
      </c>
      <c r="Q212" s="785">
        <v>0</v>
      </c>
      <c r="R212" s="786">
        <v>0</v>
      </c>
      <c r="S212" s="787">
        <v>0</v>
      </c>
      <c r="T212" s="785">
        <v>0</v>
      </c>
      <c r="U212" s="786">
        <v>0</v>
      </c>
      <c r="V212" s="787">
        <v>0</v>
      </c>
      <c r="W212" s="790">
        <v>0</v>
      </c>
      <c r="X212" s="786">
        <v>0</v>
      </c>
      <c r="Y212" s="788">
        <v>0</v>
      </c>
    </row>
    <row r="213" spans="1:25" ht="16" thickBot="1" x14ac:dyDescent="0.4">
      <c r="A213" s="2924"/>
      <c r="B213" s="2932" t="s">
        <v>1014</v>
      </c>
      <c r="C213" s="2933" t="s">
        <v>1010</v>
      </c>
      <c r="D213" s="2933"/>
      <c r="E213" s="1643">
        <v>0</v>
      </c>
      <c r="F213" s="1644">
        <v>0</v>
      </c>
      <c r="G213" s="1630">
        <v>0</v>
      </c>
      <c r="H213" s="1643">
        <v>0</v>
      </c>
      <c r="I213" s="1644">
        <v>0</v>
      </c>
      <c r="J213" s="1645">
        <v>0</v>
      </c>
      <c r="K213" s="820">
        <v>0</v>
      </c>
      <c r="L213" s="821">
        <v>0</v>
      </c>
      <c r="M213" s="822">
        <v>0</v>
      </c>
      <c r="N213" s="820">
        <v>0</v>
      </c>
      <c r="O213" s="821">
        <v>0</v>
      </c>
      <c r="P213" s="822">
        <v>0</v>
      </c>
      <c r="Q213" s="820">
        <v>0</v>
      </c>
      <c r="R213" s="821">
        <v>0</v>
      </c>
      <c r="S213" s="822">
        <v>0</v>
      </c>
      <c r="T213" s="820">
        <v>0</v>
      </c>
      <c r="U213" s="821">
        <v>0</v>
      </c>
      <c r="V213" s="822">
        <v>0</v>
      </c>
      <c r="W213" s="823">
        <v>0</v>
      </c>
      <c r="X213" s="821">
        <v>0</v>
      </c>
      <c r="Y213" s="824">
        <v>0</v>
      </c>
    </row>
    <row r="214" spans="1:25" ht="16" thickBot="1" x14ac:dyDescent="0.4">
      <c r="A214" s="2924"/>
      <c r="B214" s="2927"/>
      <c r="C214" s="2929" t="s">
        <v>1011</v>
      </c>
      <c r="D214" s="2929"/>
      <c r="E214" s="1628">
        <v>0</v>
      </c>
      <c r="F214" s="1629">
        <v>0</v>
      </c>
      <c r="G214" s="1630">
        <v>0</v>
      </c>
      <c r="H214" s="1628">
        <v>0</v>
      </c>
      <c r="I214" s="1629">
        <v>0</v>
      </c>
      <c r="J214" s="1630">
        <v>0</v>
      </c>
      <c r="K214" s="799">
        <v>0</v>
      </c>
      <c r="L214" s="800">
        <v>0</v>
      </c>
      <c r="M214" s="801">
        <v>0</v>
      </c>
      <c r="N214" s="799">
        <v>0</v>
      </c>
      <c r="O214" s="800">
        <v>0</v>
      </c>
      <c r="P214" s="801">
        <v>0</v>
      </c>
      <c r="Q214" s="799">
        <v>0</v>
      </c>
      <c r="R214" s="800">
        <v>0</v>
      </c>
      <c r="S214" s="801">
        <v>0</v>
      </c>
      <c r="T214" s="799">
        <v>0</v>
      </c>
      <c r="U214" s="800">
        <v>0</v>
      </c>
      <c r="V214" s="801">
        <v>0</v>
      </c>
      <c r="W214" s="802">
        <v>0</v>
      </c>
      <c r="X214" s="800">
        <v>0</v>
      </c>
      <c r="Y214" s="803">
        <v>0</v>
      </c>
    </row>
    <row r="215" spans="1:25" ht="16" thickBot="1" x14ac:dyDescent="0.4">
      <c r="A215" s="2924"/>
      <c r="B215" s="2927"/>
      <c r="C215" s="2929" t="s">
        <v>1012</v>
      </c>
      <c r="D215" s="2929"/>
      <c r="E215" s="1628">
        <v>0</v>
      </c>
      <c r="F215" s="1629">
        <v>0</v>
      </c>
      <c r="G215" s="1630">
        <v>0</v>
      </c>
      <c r="H215" s="1628">
        <v>0</v>
      </c>
      <c r="I215" s="1629">
        <v>0</v>
      </c>
      <c r="J215" s="1630">
        <v>0</v>
      </c>
      <c r="K215" s="799">
        <v>0</v>
      </c>
      <c r="L215" s="800">
        <v>0</v>
      </c>
      <c r="M215" s="801">
        <v>0</v>
      </c>
      <c r="N215" s="799">
        <v>0</v>
      </c>
      <c r="O215" s="800">
        <v>0</v>
      </c>
      <c r="P215" s="801">
        <v>0</v>
      </c>
      <c r="Q215" s="799">
        <v>0</v>
      </c>
      <c r="R215" s="800">
        <v>0</v>
      </c>
      <c r="S215" s="801">
        <v>0</v>
      </c>
      <c r="T215" s="799">
        <v>0</v>
      </c>
      <c r="U215" s="800">
        <v>0</v>
      </c>
      <c r="V215" s="801">
        <v>0</v>
      </c>
      <c r="W215" s="802">
        <v>0</v>
      </c>
      <c r="X215" s="800">
        <v>0</v>
      </c>
      <c r="Y215" s="803">
        <v>0</v>
      </c>
    </row>
    <row r="216" spans="1:25" ht="16" thickBot="1" x14ac:dyDescent="0.4">
      <c r="A216" s="2924"/>
      <c r="B216" s="2927"/>
      <c r="C216" s="2930" t="s">
        <v>1013</v>
      </c>
      <c r="D216" s="2930"/>
      <c r="E216" s="1631">
        <v>0</v>
      </c>
      <c r="F216" s="1632">
        <v>0</v>
      </c>
      <c r="G216" s="1630">
        <v>0</v>
      </c>
      <c r="H216" s="1631">
        <v>0</v>
      </c>
      <c r="I216" s="1632">
        <v>0</v>
      </c>
      <c r="J216" s="1633">
        <v>0</v>
      </c>
      <c r="K216" s="804">
        <v>0</v>
      </c>
      <c r="L216" s="805">
        <v>0</v>
      </c>
      <c r="M216" s="806">
        <v>0</v>
      </c>
      <c r="N216" s="804">
        <v>0</v>
      </c>
      <c r="O216" s="805">
        <v>0</v>
      </c>
      <c r="P216" s="806">
        <v>0</v>
      </c>
      <c r="Q216" s="804">
        <v>0</v>
      </c>
      <c r="R216" s="805">
        <v>0</v>
      </c>
      <c r="S216" s="806">
        <v>0</v>
      </c>
      <c r="T216" s="804">
        <v>0</v>
      </c>
      <c r="U216" s="805">
        <v>0</v>
      </c>
      <c r="V216" s="806">
        <v>0</v>
      </c>
      <c r="W216" s="807">
        <v>0</v>
      </c>
      <c r="X216" s="805">
        <v>0</v>
      </c>
      <c r="Y216" s="808">
        <v>0</v>
      </c>
    </row>
    <row r="217" spans="1:25" ht="16" thickBot="1" x14ac:dyDescent="0.4">
      <c r="A217" s="2924"/>
      <c r="B217" s="2927"/>
      <c r="C217" s="2931" t="s">
        <v>692</v>
      </c>
      <c r="D217" s="2931"/>
      <c r="E217" s="1634">
        <v>0</v>
      </c>
      <c r="F217" s="1635">
        <v>0</v>
      </c>
      <c r="G217" s="1636">
        <v>0</v>
      </c>
      <c r="H217" s="1634">
        <v>0</v>
      </c>
      <c r="I217" s="1635">
        <v>0</v>
      </c>
      <c r="J217" s="1636">
        <v>0</v>
      </c>
      <c r="K217" s="785">
        <v>0</v>
      </c>
      <c r="L217" s="786">
        <v>0</v>
      </c>
      <c r="M217" s="787">
        <v>0</v>
      </c>
      <c r="N217" s="785">
        <v>0</v>
      </c>
      <c r="O217" s="786">
        <v>0</v>
      </c>
      <c r="P217" s="787">
        <v>0</v>
      </c>
      <c r="Q217" s="785">
        <v>0</v>
      </c>
      <c r="R217" s="786">
        <v>0</v>
      </c>
      <c r="S217" s="787">
        <v>0</v>
      </c>
      <c r="T217" s="785">
        <v>0</v>
      </c>
      <c r="U217" s="786">
        <v>0</v>
      </c>
      <c r="V217" s="787">
        <v>0</v>
      </c>
      <c r="W217" s="790">
        <v>0</v>
      </c>
      <c r="X217" s="786">
        <v>0</v>
      </c>
      <c r="Y217" s="788">
        <v>0</v>
      </c>
    </row>
    <row r="218" spans="1:25" x14ac:dyDescent="0.35">
      <c r="A218" s="2924"/>
      <c r="B218" s="2969" t="s">
        <v>1015</v>
      </c>
      <c r="C218" s="2929" t="s">
        <v>1016</v>
      </c>
      <c r="D218" s="2929"/>
      <c r="E218" s="1628">
        <v>0</v>
      </c>
      <c r="F218" s="1629">
        <v>0</v>
      </c>
      <c r="G218" s="1630">
        <v>0</v>
      </c>
      <c r="H218" s="1628">
        <v>0</v>
      </c>
      <c r="I218" s="1629">
        <v>0</v>
      </c>
      <c r="J218" s="1630">
        <v>0</v>
      </c>
      <c r="K218" s="799">
        <v>0</v>
      </c>
      <c r="L218" s="800">
        <v>0</v>
      </c>
      <c r="M218" s="801">
        <v>0</v>
      </c>
      <c r="N218" s="799">
        <v>0</v>
      </c>
      <c r="O218" s="800">
        <v>0</v>
      </c>
      <c r="P218" s="801">
        <v>0</v>
      </c>
      <c r="Q218" s="799">
        <v>0</v>
      </c>
      <c r="R218" s="800">
        <v>0</v>
      </c>
      <c r="S218" s="801">
        <v>0</v>
      </c>
      <c r="T218" s="799">
        <v>0</v>
      </c>
      <c r="U218" s="800">
        <v>0</v>
      </c>
      <c r="V218" s="801">
        <v>0</v>
      </c>
      <c r="W218" s="802">
        <v>0</v>
      </c>
      <c r="X218" s="800">
        <v>0</v>
      </c>
      <c r="Y218" s="803">
        <v>0</v>
      </c>
    </row>
    <row r="219" spans="1:25" x14ac:dyDescent="0.35">
      <c r="A219" s="2924"/>
      <c r="B219" s="2969"/>
      <c r="C219" s="2930" t="s">
        <v>1024</v>
      </c>
      <c r="D219" s="2930"/>
      <c r="E219" s="1631">
        <v>0</v>
      </c>
      <c r="F219" s="1632">
        <v>0</v>
      </c>
      <c r="G219" s="1633">
        <v>0</v>
      </c>
      <c r="H219" s="1631">
        <v>0</v>
      </c>
      <c r="I219" s="1632">
        <v>0</v>
      </c>
      <c r="J219" s="1633">
        <v>0</v>
      </c>
      <c r="K219" s="804">
        <v>0</v>
      </c>
      <c r="L219" s="805">
        <v>0</v>
      </c>
      <c r="M219" s="806">
        <v>0</v>
      </c>
      <c r="N219" s="804">
        <v>0</v>
      </c>
      <c r="O219" s="805">
        <v>0</v>
      </c>
      <c r="P219" s="806">
        <v>0</v>
      </c>
      <c r="Q219" s="804">
        <v>0</v>
      </c>
      <c r="R219" s="805">
        <v>0</v>
      </c>
      <c r="S219" s="806">
        <v>0</v>
      </c>
      <c r="T219" s="804">
        <v>0</v>
      </c>
      <c r="U219" s="805">
        <v>0</v>
      </c>
      <c r="V219" s="806">
        <v>0</v>
      </c>
      <c r="W219" s="807">
        <v>0</v>
      </c>
      <c r="X219" s="805">
        <v>0</v>
      </c>
      <c r="Y219" s="808">
        <v>0</v>
      </c>
    </row>
    <row r="220" spans="1:25" ht="16" thickBot="1" x14ac:dyDescent="0.4">
      <c r="A220" s="2924"/>
      <c r="B220" s="2969"/>
      <c r="C220" s="2931" t="s">
        <v>692</v>
      </c>
      <c r="D220" s="2931"/>
      <c r="E220" s="1634">
        <v>0</v>
      </c>
      <c r="F220" s="1635">
        <v>0</v>
      </c>
      <c r="G220" s="1636">
        <v>0</v>
      </c>
      <c r="H220" s="1634">
        <v>0</v>
      </c>
      <c r="I220" s="1635">
        <v>0</v>
      </c>
      <c r="J220" s="1636">
        <v>0</v>
      </c>
      <c r="K220" s="785">
        <v>0</v>
      </c>
      <c r="L220" s="786">
        <v>0</v>
      </c>
      <c r="M220" s="787">
        <v>0</v>
      </c>
      <c r="N220" s="785">
        <v>0</v>
      </c>
      <c r="O220" s="786">
        <v>0</v>
      </c>
      <c r="P220" s="787">
        <v>0</v>
      </c>
      <c r="Q220" s="785">
        <v>0</v>
      </c>
      <c r="R220" s="786">
        <v>0</v>
      </c>
      <c r="S220" s="787">
        <v>0</v>
      </c>
      <c r="T220" s="785">
        <v>0</v>
      </c>
      <c r="U220" s="786">
        <v>0</v>
      </c>
      <c r="V220" s="787">
        <v>0</v>
      </c>
      <c r="W220" s="790">
        <v>0</v>
      </c>
      <c r="X220" s="786">
        <v>0</v>
      </c>
      <c r="Y220" s="788">
        <v>0</v>
      </c>
    </row>
    <row r="221" spans="1:25" ht="16" thickBot="1" x14ac:dyDescent="0.4">
      <c r="A221" s="2925"/>
      <c r="B221" s="2934" t="s">
        <v>1020</v>
      </c>
      <c r="C221" s="2934"/>
      <c r="D221" s="2934"/>
      <c r="E221" s="2935"/>
      <c r="F221" s="2936"/>
      <c r="G221" s="1646">
        <v>0</v>
      </c>
      <c r="H221" s="2935"/>
      <c r="I221" s="2936"/>
      <c r="J221" s="1646">
        <v>0</v>
      </c>
      <c r="K221" s="2935"/>
      <c r="L221" s="2936"/>
      <c r="M221" s="825">
        <v>0</v>
      </c>
      <c r="N221" s="2935"/>
      <c r="O221" s="2936"/>
      <c r="P221" s="825">
        <v>0</v>
      </c>
      <c r="Q221" s="2935"/>
      <c r="R221" s="2936"/>
      <c r="S221" s="825">
        <v>0</v>
      </c>
      <c r="T221" s="2935"/>
      <c r="U221" s="2936"/>
      <c r="V221" s="825">
        <v>0</v>
      </c>
      <c r="W221" s="2968"/>
      <c r="X221" s="2936"/>
      <c r="Y221" s="826">
        <v>0</v>
      </c>
    </row>
    <row r="222" spans="1:25" ht="16.5" customHeight="1" thickTop="1" x14ac:dyDescent="0.35">
      <c r="A222" s="2923" t="s">
        <v>1025</v>
      </c>
      <c r="B222" s="2988" t="s">
        <v>1026</v>
      </c>
      <c r="C222" s="2928" t="s">
        <v>1010</v>
      </c>
      <c r="D222" s="2994"/>
      <c r="E222" s="793">
        <v>0</v>
      </c>
      <c r="F222" s="794">
        <v>0</v>
      </c>
      <c r="G222" s="1630">
        <v>0</v>
      </c>
      <c r="H222" s="793">
        <v>0</v>
      </c>
      <c r="I222" s="794">
        <v>0</v>
      </c>
      <c r="J222" s="1647">
        <v>0</v>
      </c>
      <c r="K222" s="793">
        <v>0</v>
      </c>
      <c r="L222" s="794">
        <v>0</v>
      </c>
      <c r="M222" s="817">
        <v>0</v>
      </c>
      <c r="N222" s="793">
        <v>0</v>
      </c>
      <c r="O222" s="794">
        <v>0</v>
      </c>
      <c r="P222" s="817">
        <v>0</v>
      </c>
      <c r="Q222" s="793">
        <v>0</v>
      </c>
      <c r="R222" s="794">
        <v>0</v>
      </c>
      <c r="S222" s="817">
        <v>0</v>
      </c>
      <c r="T222" s="793">
        <v>0</v>
      </c>
      <c r="U222" s="794">
        <v>0</v>
      </c>
      <c r="V222" s="817">
        <v>0</v>
      </c>
      <c r="W222" s="815">
        <v>0</v>
      </c>
      <c r="X222" s="816">
        <v>0</v>
      </c>
      <c r="Y222" s="819">
        <v>0</v>
      </c>
    </row>
    <row r="223" spans="1:25" x14ac:dyDescent="0.35">
      <c r="A223" s="2924"/>
      <c r="B223" s="2808"/>
      <c r="C223" s="2929" t="s">
        <v>1011</v>
      </c>
      <c r="D223" s="2990"/>
      <c r="E223" s="795">
        <v>0</v>
      </c>
      <c r="F223" s="796">
        <v>118.26933327399993</v>
      </c>
      <c r="G223" s="1630">
        <v>118.26933327399993</v>
      </c>
      <c r="H223" s="795">
        <v>0</v>
      </c>
      <c r="I223" s="796">
        <v>94.60799999999999</v>
      </c>
      <c r="J223" s="1648">
        <v>94.60799999999999</v>
      </c>
      <c r="K223" s="795">
        <v>0</v>
      </c>
      <c r="L223" s="796">
        <v>63.072000000000003</v>
      </c>
      <c r="M223" s="801">
        <v>63.072000000000003</v>
      </c>
      <c r="N223" s="795">
        <v>0</v>
      </c>
      <c r="O223" s="796">
        <v>63.07200000000001</v>
      </c>
      <c r="P223" s="801">
        <v>63.07200000000001</v>
      </c>
      <c r="Q223" s="795">
        <v>0</v>
      </c>
      <c r="R223" s="796">
        <v>0</v>
      </c>
      <c r="S223" s="801">
        <v>0</v>
      </c>
      <c r="T223" s="795">
        <v>0</v>
      </c>
      <c r="U223" s="796">
        <v>0</v>
      </c>
      <c r="V223" s="801">
        <v>0</v>
      </c>
      <c r="W223" s="799">
        <v>0</v>
      </c>
      <c r="X223" s="800">
        <v>0</v>
      </c>
      <c r="Y223" s="803">
        <v>0</v>
      </c>
    </row>
    <row r="224" spans="1:25" x14ac:dyDescent="0.35">
      <c r="A224" s="2924"/>
      <c r="B224" s="2808"/>
      <c r="C224" s="2929" t="s">
        <v>1012</v>
      </c>
      <c r="D224" s="2990"/>
      <c r="E224" s="795">
        <v>0</v>
      </c>
      <c r="F224" s="796">
        <v>0</v>
      </c>
      <c r="G224" s="1630">
        <v>0</v>
      </c>
      <c r="H224" s="795">
        <v>0</v>
      </c>
      <c r="I224" s="796">
        <v>0</v>
      </c>
      <c r="J224" s="1648">
        <v>0</v>
      </c>
      <c r="K224" s="795">
        <v>0</v>
      </c>
      <c r="L224" s="796">
        <v>0</v>
      </c>
      <c r="M224" s="801">
        <v>0</v>
      </c>
      <c r="N224" s="795">
        <v>0</v>
      </c>
      <c r="O224" s="796">
        <v>0</v>
      </c>
      <c r="P224" s="801">
        <v>0</v>
      </c>
      <c r="Q224" s="795">
        <v>0</v>
      </c>
      <c r="R224" s="796">
        <v>0</v>
      </c>
      <c r="S224" s="801">
        <v>0</v>
      </c>
      <c r="T224" s="795">
        <v>0</v>
      </c>
      <c r="U224" s="796">
        <v>0</v>
      </c>
      <c r="V224" s="801">
        <v>0</v>
      </c>
      <c r="W224" s="799">
        <v>0</v>
      </c>
      <c r="X224" s="800">
        <v>0</v>
      </c>
      <c r="Y224" s="803">
        <v>0</v>
      </c>
    </row>
    <row r="225" spans="1:25" x14ac:dyDescent="0.35">
      <c r="A225" s="2924"/>
      <c r="B225" s="2808"/>
      <c r="C225" s="2930" t="s">
        <v>1013</v>
      </c>
      <c r="D225" s="2991"/>
      <c r="E225" s="797">
        <v>0</v>
      </c>
      <c r="F225" s="798">
        <v>0</v>
      </c>
      <c r="G225" s="1630">
        <v>0</v>
      </c>
      <c r="H225" s="797">
        <v>0</v>
      </c>
      <c r="I225" s="798">
        <v>0</v>
      </c>
      <c r="J225" s="1649">
        <v>0</v>
      </c>
      <c r="K225" s="797">
        <v>0</v>
      </c>
      <c r="L225" s="798">
        <v>0</v>
      </c>
      <c r="M225" s="806">
        <v>0</v>
      </c>
      <c r="N225" s="797">
        <v>0</v>
      </c>
      <c r="O225" s="798">
        <v>0</v>
      </c>
      <c r="P225" s="806">
        <v>0</v>
      </c>
      <c r="Q225" s="797">
        <v>0</v>
      </c>
      <c r="R225" s="798">
        <v>0</v>
      </c>
      <c r="S225" s="806">
        <v>0</v>
      </c>
      <c r="T225" s="797">
        <v>0</v>
      </c>
      <c r="U225" s="798">
        <v>0</v>
      </c>
      <c r="V225" s="806">
        <v>0</v>
      </c>
      <c r="W225" s="804">
        <v>0</v>
      </c>
      <c r="X225" s="805">
        <v>0</v>
      </c>
      <c r="Y225" s="808">
        <v>0</v>
      </c>
    </row>
    <row r="226" spans="1:25" ht="16" thickBot="1" x14ac:dyDescent="0.4">
      <c r="A226" s="2924"/>
      <c r="B226" s="2989"/>
      <c r="C226" s="2931" t="s">
        <v>692</v>
      </c>
      <c r="D226" s="2992"/>
      <c r="E226" s="1634">
        <v>0</v>
      </c>
      <c r="F226" s="1635">
        <v>118.26933327399993</v>
      </c>
      <c r="G226" s="1636">
        <v>118.26933327399993</v>
      </c>
      <c r="H226" s="829">
        <v>0</v>
      </c>
      <c r="I226" s="830">
        <v>94.60799999999999</v>
      </c>
      <c r="J226" s="1650">
        <v>94.60799999999999</v>
      </c>
      <c r="K226" s="829">
        <v>0</v>
      </c>
      <c r="L226" s="830">
        <v>63.072000000000003</v>
      </c>
      <c r="M226" s="787">
        <v>63.072000000000003</v>
      </c>
      <c r="N226" s="829">
        <v>0</v>
      </c>
      <c r="O226" s="830">
        <v>63.07200000000001</v>
      </c>
      <c r="P226" s="787">
        <v>63.07200000000001</v>
      </c>
      <c r="Q226" s="829">
        <v>0</v>
      </c>
      <c r="R226" s="830">
        <v>0</v>
      </c>
      <c r="S226" s="787">
        <v>0</v>
      </c>
      <c r="T226" s="829">
        <v>0</v>
      </c>
      <c r="U226" s="830">
        <v>0</v>
      </c>
      <c r="V226" s="787">
        <v>0</v>
      </c>
      <c r="W226" s="785">
        <v>0</v>
      </c>
      <c r="X226" s="786">
        <v>0</v>
      </c>
      <c r="Y226" s="788">
        <v>0</v>
      </c>
    </row>
    <row r="227" spans="1:25" ht="16" thickBot="1" x14ac:dyDescent="0.4">
      <c r="A227" s="2987"/>
      <c r="B227" s="2993" t="s">
        <v>1027</v>
      </c>
      <c r="C227" s="2993"/>
      <c r="D227" s="2993"/>
      <c r="E227" s="2962"/>
      <c r="F227" s="2963"/>
      <c r="G227" s="1651">
        <v>6208.7822820504234</v>
      </c>
      <c r="H227" s="2962"/>
      <c r="I227" s="2963"/>
      <c r="J227" s="1651">
        <v>5212.0413248426703</v>
      </c>
      <c r="K227" s="2962"/>
      <c r="L227" s="2963"/>
      <c r="M227" s="827">
        <v>5945.6111765831456</v>
      </c>
      <c r="N227" s="2962"/>
      <c r="O227" s="2963"/>
      <c r="P227" s="827">
        <v>6647.5385158605732</v>
      </c>
      <c r="Q227" s="2962"/>
      <c r="R227" s="2963"/>
      <c r="S227" s="827">
        <v>6620.5722533950166</v>
      </c>
      <c r="T227" s="2962"/>
      <c r="U227" s="2963"/>
      <c r="V227" s="827">
        <v>7877.3257457590971</v>
      </c>
      <c r="W227" s="2964"/>
      <c r="X227" s="2963"/>
      <c r="Y227" s="828">
        <v>8162.5049071568765</v>
      </c>
    </row>
    <row r="228" spans="1:25" ht="16.5" thickTop="1" thickBot="1" x14ac:dyDescent="0.4">
      <c r="A228" s="415"/>
      <c r="B228" s="19"/>
      <c r="C228" s="19"/>
      <c r="D228" s="19"/>
      <c r="E228" s="416"/>
      <c r="F228" s="416"/>
      <c r="G228" s="1652"/>
      <c r="H228" s="416"/>
      <c r="I228" s="416"/>
      <c r="J228" s="1652"/>
      <c r="K228" s="416"/>
      <c r="L228" s="416"/>
      <c r="M228" s="417"/>
      <c r="N228" s="416"/>
      <c r="O228" s="416"/>
      <c r="P228" s="417"/>
      <c r="Q228" s="416"/>
      <c r="R228" s="416"/>
      <c r="S228" s="417"/>
      <c r="T228" s="416"/>
      <c r="U228" s="416"/>
      <c r="V228" s="417"/>
    </row>
    <row r="229" spans="1:25" ht="16" thickTop="1" x14ac:dyDescent="0.35">
      <c r="A229" s="415"/>
      <c r="B229" s="19"/>
      <c r="C229" s="2983" t="s">
        <v>1028</v>
      </c>
      <c r="D229" s="2984"/>
      <c r="E229" s="2965">
        <v>0</v>
      </c>
      <c r="F229" s="2965"/>
      <c r="G229" s="2965"/>
      <c r="H229" s="2965">
        <v>0</v>
      </c>
      <c r="I229" s="2965"/>
      <c r="J229" s="2965"/>
      <c r="K229" s="3011">
        <v>0</v>
      </c>
      <c r="L229" s="3011"/>
      <c r="M229" s="3011"/>
      <c r="N229" s="2965">
        <v>0</v>
      </c>
      <c r="O229" s="2965"/>
      <c r="P229" s="2965"/>
      <c r="Q229" s="2965">
        <v>0</v>
      </c>
      <c r="R229" s="2965"/>
      <c r="S229" s="2965"/>
      <c r="T229" s="2965">
        <v>0</v>
      </c>
      <c r="U229" s="2965"/>
      <c r="V229" s="2965"/>
      <c r="W229" s="2965">
        <v>0</v>
      </c>
      <c r="X229" s="2965"/>
      <c r="Y229" s="2967"/>
    </row>
    <row r="230" spans="1:25" ht="16" thickBot="1" x14ac:dyDescent="0.4">
      <c r="A230" s="415"/>
      <c r="B230" s="19"/>
      <c r="C230" s="2995" t="s">
        <v>1029</v>
      </c>
      <c r="D230" s="2996"/>
      <c r="E230" s="2999">
        <v>0.92967394503148271</v>
      </c>
      <c r="F230" s="2999"/>
      <c r="G230" s="2999"/>
      <c r="H230" s="2999">
        <v>0.93798171214842729</v>
      </c>
      <c r="I230" s="2999"/>
      <c r="J230" s="2999"/>
      <c r="K230" s="3009">
        <v>0.93849827010141584</v>
      </c>
      <c r="L230" s="3009"/>
      <c r="M230" s="3009"/>
      <c r="N230" s="3009">
        <v>0.90140172644065408</v>
      </c>
      <c r="O230" s="3009"/>
      <c r="P230" s="3009"/>
      <c r="Q230" s="3009">
        <v>0.96055010263195773</v>
      </c>
      <c r="R230" s="3009"/>
      <c r="S230" s="3009"/>
      <c r="T230" s="3009">
        <v>0.96740734001094864</v>
      </c>
      <c r="U230" s="3009"/>
      <c r="V230" s="3009"/>
      <c r="W230" s="3009">
        <v>0.96729719742109266</v>
      </c>
      <c r="X230" s="3009"/>
      <c r="Y230" s="3010"/>
    </row>
    <row r="231" spans="1:25" ht="16" thickTop="1" x14ac:dyDescent="0.35">
      <c r="G231" s="883"/>
      <c r="J231" s="883"/>
      <c r="M231" s="883"/>
      <c r="P231" s="883"/>
      <c r="S231" s="883"/>
      <c r="V231" s="883"/>
    </row>
    <row r="233" spans="1:25" x14ac:dyDescent="0.35">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row>
  </sheetData>
  <sheetProtection algorithmName="SHA-512" hashValue="IUS2LE96OMsO7N1KlLx5qxrN3SAxRtHgOG3fprYguZMuZPFPpFQ+X7lX0CDW8Epn7Q72008G382CBKY+DyRKUw==" saltValue="XLauqTOcSdJGSENlP/cR2w==" spinCount="100000" sheet="1" formatCells="0" formatColumns="0" formatRows="0" insertColumns="0" insertRows="0" insertHyperlinks="0" deleteColumns="0" deleteRows="0" sort="0" autoFilter="0" pivotTables="0"/>
  <mergeCells count="495">
    <mergeCell ref="A18:D18"/>
    <mergeCell ref="A1:D4"/>
    <mergeCell ref="A7:D7"/>
    <mergeCell ref="A11:D14"/>
    <mergeCell ref="O12:O13"/>
    <mergeCell ref="P12:Q13"/>
    <mergeCell ref="A15:D15"/>
    <mergeCell ref="B17:D17"/>
    <mergeCell ref="K17:Y17"/>
    <mergeCell ref="A8:D8"/>
    <mergeCell ref="E18:G18"/>
    <mergeCell ref="H18:J18"/>
    <mergeCell ref="K18:M18"/>
    <mergeCell ref="N18:P18"/>
    <mergeCell ref="Q18:S18"/>
    <mergeCell ref="T18:V18"/>
    <mergeCell ref="W18:Y18"/>
    <mergeCell ref="A19:A20"/>
    <mergeCell ref="B19:B20"/>
    <mergeCell ref="C19:D20"/>
    <mergeCell ref="E19:G19"/>
    <mergeCell ref="H19:J19"/>
    <mergeCell ref="K19:M19"/>
    <mergeCell ref="N19:P19"/>
    <mergeCell ref="Q19:S19"/>
    <mergeCell ref="T19:V19"/>
    <mergeCell ref="W19:Y19"/>
    <mergeCell ref="A21:A38"/>
    <mergeCell ref="B21:B25"/>
    <mergeCell ref="C21:D21"/>
    <mergeCell ref="C22:D22"/>
    <mergeCell ref="C23:D23"/>
    <mergeCell ref="C24:D24"/>
    <mergeCell ref="C25:D25"/>
    <mergeCell ref="B26:B30"/>
    <mergeCell ref="C26:D26"/>
    <mergeCell ref="C27:D27"/>
    <mergeCell ref="C28:D28"/>
    <mergeCell ref="C29:D29"/>
    <mergeCell ref="C30:D30"/>
    <mergeCell ref="B31:B35"/>
    <mergeCell ref="C31:D31"/>
    <mergeCell ref="C32:D32"/>
    <mergeCell ref="C33:D33"/>
    <mergeCell ref="C34:D34"/>
    <mergeCell ref="C35:D35"/>
    <mergeCell ref="T36:U36"/>
    <mergeCell ref="W36:X36"/>
    <mergeCell ref="B37:D37"/>
    <mergeCell ref="E37:F37"/>
    <mergeCell ref="H37:I37"/>
    <mergeCell ref="K37:L37"/>
    <mergeCell ref="N37:O37"/>
    <mergeCell ref="Q37:R37"/>
    <mergeCell ref="T37:U37"/>
    <mergeCell ref="W37:X37"/>
    <mergeCell ref="B36:D36"/>
    <mergeCell ref="E36:F36"/>
    <mergeCell ref="H36:I36"/>
    <mergeCell ref="K36:L36"/>
    <mergeCell ref="N36:O36"/>
    <mergeCell ref="Q36:R36"/>
    <mergeCell ref="T38:U38"/>
    <mergeCell ref="W38:X38"/>
    <mergeCell ref="A39:A52"/>
    <mergeCell ref="B39:B43"/>
    <mergeCell ref="C39:D39"/>
    <mergeCell ref="C40:D40"/>
    <mergeCell ref="C41:D41"/>
    <mergeCell ref="C42:D42"/>
    <mergeCell ref="C43:D43"/>
    <mergeCell ref="B44:B48"/>
    <mergeCell ref="B38:D38"/>
    <mergeCell ref="E38:F38"/>
    <mergeCell ref="H38:I38"/>
    <mergeCell ref="K38:L38"/>
    <mergeCell ref="N38:O38"/>
    <mergeCell ref="Q38:R38"/>
    <mergeCell ref="C44:D44"/>
    <mergeCell ref="C45:D45"/>
    <mergeCell ref="C46:D46"/>
    <mergeCell ref="C47:D47"/>
    <mergeCell ref="C48:D48"/>
    <mergeCell ref="B49:B51"/>
    <mergeCell ref="C49:D49"/>
    <mergeCell ref="C50:D50"/>
    <mergeCell ref="C51:D51"/>
    <mergeCell ref="T52:U52"/>
    <mergeCell ref="W52:X52"/>
    <mergeCell ref="A53:A58"/>
    <mergeCell ref="B53:B57"/>
    <mergeCell ref="C53:D53"/>
    <mergeCell ref="C54:D54"/>
    <mergeCell ref="C55:D55"/>
    <mergeCell ref="C56:D56"/>
    <mergeCell ref="C57:D57"/>
    <mergeCell ref="B58:D58"/>
    <mergeCell ref="B52:D52"/>
    <mergeCell ref="E52:F52"/>
    <mergeCell ref="H52:I52"/>
    <mergeCell ref="K52:L52"/>
    <mergeCell ref="N52:O52"/>
    <mergeCell ref="Q52:R52"/>
    <mergeCell ref="W58:X58"/>
    <mergeCell ref="C60:D60"/>
    <mergeCell ref="E60:G60"/>
    <mergeCell ref="H60:J60"/>
    <mergeCell ref="K60:M60"/>
    <mergeCell ref="N60:P60"/>
    <mergeCell ref="Q60:S60"/>
    <mergeCell ref="T60:V60"/>
    <mergeCell ref="W60:Y60"/>
    <mergeCell ref="E58:F58"/>
    <mergeCell ref="H58:I58"/>
    <mergeCell ref="K58:L58"/>
    <mergeCell ref="N58:O58"/>
    <mergeCell ref="Q58:R58"/>
    <mergeCell ref="T58:U58"/>
    <mergeCell ref="T61:V61"/>
    <mergeCell ref="W61:Y61"/>
    <mergeCell ref="A67:D70"/>
    <mergeCell ref="B73:D73"/>
    <mergeCell ref="K73:Y73"/>
    <mergeCell ref="A74:D74"/>
    <mergeCell ref="E74:G74"/>
    <mergeCell ref="H74:J74"/>
    <mergeCell ref="K74:M74"/>
    <mergeCell ref="N74:P74"/>
    <mergeCell ref="C61:D61"/>
    <mergeCell ref="E61:G61"/>
    <mergeCell ref="H61:J61"/>
    <mergeCell ref="K61:M61"/>
    <mergeCell ref="N61:P61"/>
    <mergeCell ref="Q61:S61"/>
    <mergeCell ref="Q74:S74"/>
    <mergeCell ref="T74:V74"/>
    <mergeCell ref="W74:Y74"/>
    <mergeCell ref="A75:A76"/>
    <mergeCell ref="B75:B76"/>
    <mergeCell ref="C75:D76"/>
    <mergeCell ref="E75:G75"/>
    <mergeCell ref="H75:J75"/>
    <mergeCell ref="K75:M75"/>
    <mergeCell ref="N75:P75"/>
    <mergeCell ref="Q75:S75"/>
    <mergeCell ref="T75:V75"/>
    <mergeCell ref="W75:Y75"/>
    <mergeCell ref="A77:A94"/>
    <mergeCell ref="B77:B81"/>
    <mergeCell ref="C77:D77"/>
    <mergeCell ref="C78:D78"/>
    <mergeCell ref="C79:D79"/>
    <mergeCell ref="C80:D80"/>
    <mergeCell ref="C81:D81"/>
    <mergeCell ref="B87:B91"/>
    <mergeCell ref="C87:D87"/>
    <mergeCell ref="C88:D88"/>
    <mergeCell ref="C89:D89"/>
    <mergeCell ref="C90:D90"/>
    <mergeCell ref="C91:D91"/>
    <mergeCell ref="B82:B86"/>
    <mergeCell ref="C82:D82"/>
    <mergeCell ref="C83:D83"/>
    <mergeCell ref="C84:D84"/>
    <mergeCell ref="C85:D85"/>
    <mergeCell ref="C86:D86"/>
    <mergeCell ref="T92:U92"/>
    <mergeCell ref="W92:X92"/>
    <mergeCell ref="B93:D93"/>
    <mergeCell ref="E93:F93"/>
    <mergeCell ref="H93:I93"/>
    <mergeCell ref="K93:L93"/>
    <mergeCell ref="N93:O93"/>
    <mergeCell ref="Q93:R93"/>
    <mergeCell ref="T93:U93"/>
    <mergeCell ref="W93:X93"/>
    <mergeCell ref="B92:D92"/>
    <mergeCell ref="E92:F92"/>
    <mergeCell ref="H92:I92"/>
    <mergeCell ref="K92:L92"/>
    <mergeCell ref="N92:O92"/>
    <mergeCell ref="Q92:R92"/>
    <mergeCell ref="T94:U94"/>
    <mergeCell ref="W94:X94"/>
    <mergeCell ref="A95:A108"/>
    <mergeCell ref="B95:B99"/>
    <mergeCell ref="C95:D95"/>
    <mergeCell ref="C96:D96"/>
    <mergeCell ref="C97:D97"/>
    <mergeCell ref="C98:D98"/>
    <mergeCell ref="C99:D99"/>
    <mergeCell ref="B100:B104"/>
    <mergeCell ref="B94:D94"/>
    <mergeCell ref="E94:F94"/>
    <mergeCell ref="H94:I94"/>
    <mergeCell ref="K94:L94"/>
    <mergeCell ref="N94:O94"/>
    <mergeCell ref="Q94:R94"/>
    <mergeCell ref="C100:D100"/>
    <mergeCell ref="C101:D101"/>
    <mergeCell ref="C102:D102"/>
    <mergeCell ref="C103:D103"/>
    <mergeCell ref="C104:D104"/>
    <mergeCell ref="B105:B107"/>
    <mergeCell ref="C105:D105"/>
    <mergeCell ref="C106:D106"/>
    <mergeCell ref="C107:D107"/>
    <mergeCell ref="T108:U108"/>
    <mergeCell ref="W108:X108"/>
    <mergeCell ref="A109:A114"/>
    <mergeCell ref="B109:B113"/>
    <mergeCell ref="C109:D109"/>
    <mergeCell ref="C110:D110"/>
    <mergeCell ref="C111:D111"/>
    <mergeCell ref="C112:D112"/>
    <mergeCell ref="C113:D113"/>
    <mergeCell ref="B114:D114"/>
    <mergeCell ref="B108:D108"/>
    <mergeCell ref="E108:F108"/>
    <mergeCell ref="H108:I108"/>
    <mergeCell ref="K108:L108"/>
    <mergeCell ref="N108:O108"/>
    <mergeCell ref="Q108:R108"/>
    <mergeCell ref="W114:X114"/>
    <mergeCell ref="C116:D116"/>
    <mergeCell ref="E116:G116"/>
    <mergeCell ref="H116:J116"/>
    <mergeCell ref="K116:M116"/>
    <mergeCell ref="N116:P116"/>
    <mergeCell ref="Q116:S116"/>
    <mergeCell ref="T116:V116"/>
    <mergeCell ref="W116:Y116"/>
    <mergeCell ref="E114:F114"/>
    <mergeCell ref="H114:I114"/>
    <mergeCell ref="K114:L114"/>
    <mergeCell ref="N114:O114"/>
    <mergeCell ref="Q114:R114"/>
    <mergeCell ref="T114:U114"/>
    <mergeCell ref="T117:V117"/>
    <mergeCell ref="W117:Y117"/>
    <mergeCell ref="A123:D126"/>
    <mergeCell ref="O124:O125"/>
    <mergeCell ref="P124:Q125"/>
    <mergeCell ref="A127:D127"/>
    <mergeCell ref="C117:D117"/>
    <mergeCell ref="E117:G117"/>
    <mergeCell ref="H117:J117"/>
    <mergeCell ref="K117:M117"/>
    <mergeCell ref="N117:P117"/>
    <mergeCell ref="Q117:S117"/>
    <mergeCell ref="B129:D129"/>
    <mergeCell ref="K129:Y129"/>
    <mergeCell ref="A130:D130"/>
    <mergeCell ref="E130:G130"/>
    <mergeCell ref="H130:J130"/>
    <mergeCell ref="K130:M130"/>
    <mergeCell ref="N130:P130"/>
    <mergeCell ref="Q130:S130"/>
    <mergeCell ref="T130:V130"/>
    <mergeCell ref="W130:Y130"/>
    <mergeCell ref="N131:P131"/>
    <mergeCell ref="Q131:S131"/>
    <mergeCell ref="T131:V131"/>
    <mergeCell ref="W131:Y131"/>
    <mergeCell ref="A133:A150"/>
    <mergeCell ref="B133:B137"/>
    <mergeCell ref="C133:D133"/>
    <mergeCell ref="C134:D134"/>
    <mergeCell ref="C135:D135"/>
    <mergeCell ref="C136:D136"/>
    <mergeCell ref="A131:A132"/>
    <mergeCell ref="B131:B132"/>
    <mergeCell ref="C131:D132"/>
    <mergeCell ref="E131:G131"/>
    <mergeCell ref="H131:J131"/>
    <mergeCell ref="K131:M131"/>
    <mergeCell ref="B143:B147"/>
    <mergeCell ref="C143:D143"/>
    <mergeCell ref="C144:D144"/>
    <mergeCell ref="C145:D145"/>
    <mergeCell ref="C146:D146"/>
    <mergeCell ref="C147:D147"/>
    <mergeCell ref="C137:D137"/>
    <mergeCell ref="B138:B142"/>
    <mergeCell ref="T148:U148"/>
    <mergeCell ref="W148:X148"/>
    <mergeCell ref="B149:D149"/>
    <mergeCell ref="E149:F149"/>
    <mergeCell ref="H149:I149"/>
    <mergeCell ref="K149:L149"/>
    <mergeCell ref="N149:O149"/>
    <mergeCell ref="Q149:R149"/>
    <mergeCell ref="T149:U149"/>
    <mergeCell ref="W149:X149"/>
    <mergeCell ref="B148:D148"/>
    <mergeCell ref="E148:F148"/>
    <mergeCell ref="H148:I148"/>
    <mergeCell ref="K148:L148"/>
    <mergeCell ref="N148:O148"/>
    <mergeCell ref="Q148:R148"/>
    <mergeCell ref="C160:D160"/>
    <mergeCell ref="B161:B163"/>
    <mergeCell ref="C161:D161"/>
    <mergeCell ref="C162:D162"/>
    <mergeCell ref="C138:D138"/>
    <mergeCell ref="C139:D139"/>
    <mergeCell ref="C140:D140"/>
    <mergeCell ref="C141:D141"/>
    <mergeCell ref="C142:D142"/>
    <mergeCell ref="K170:L170"/>
    <mergeCell ref="N170:O170"/>
    <mergeCell ref="Q170:R170"/>
    <mergeCell ref="T170:U170"/>
    <mergeCell ref="T150:U150"/>
    <mergeCell ref="W150:X150"/>
    <mergeCell ref="A151:A164"/>
    <mergeCell ref="B151:B155"/>
    <mergeCell ref="C151:D151"/>
    <mergeCell ref="C152:D152"/>
    <mergeCell ref="C153:D153"/>
    <mergeCell ref="C154:D154"/>
    <mergeCell ref="C155:D155"/>
    <mergeCell ref="B156:B160"/>
    <mergeCell ref="B150:D150"/>
    <mergeCell ref="E150:F150"/>
    <mergeCell ref="H150:I150"/>
    <mergeCell ref="K150:L150"/>
    <mergeCell ref="N150:O150"/>
    <mergeCell ref="Q150:R150"/>
    <mergeCell ref="C156:D156"/>
    <mergeCell ref="C157:D157"/>
    <mergeCell ref="C158:D158"/>
    <mergeCell ref="C159:D159"/>
    <mergeCell ref="T172:V172"/>
    <mergeCell ref="W172:Y172"/>
    <mergeCell ref="T173:V173"/>
    <mergeCell ref="W173:Y173"/>
    <mergeCell ref="C163:D163"/>
    <mergeCell ref="T164:U164"/>
    <mergeCell ref="W164:X164"/>
    <mergeCell ref="A165:A170"/>
    <mergeCell ref="B165:B169"/>
    <mergeCell ref="C165:D165"/>
    <mergeCell ref="C166:D166"/>
    <mergeCell ref="C167:D167"/>
    <mergeCell ref="C168:D168"/>
    <mergeCell ref="C169:D169"/>
    <mergeCell ref="B170:D170"/>
    <mergeCell ref="B164:D164"/>
    <mergeCell ref="E164:F164"/>
    <mergeCell ref="H164:I164"/>
    <mergeCell ref="K164:L164"/>
    <mergeCell ref="N164:O164"/>
    <mergeCell ref="Q164:R164"/>
    <mergeCell ref="W170:X170"/>
    <mergeCell ref="E170:F170"/>
    <mergeCell ref="H170:I170"/>
    <mergeCell ref="A174:D174"/>
    <mergeCell ref="A180:D183"/>
    <mergeCell ref="O181:O182"/>
    <mergeCell ref="P181:Q182"/>
    <mergeCell ref="C173:D173"/>
    <mergeCell ref="E173:G173"/>
    <mergeCell ref="H173:J173"/>
    <mergeCell ref="K173:M173"/>
    <mergeCell ref="N173:P173"/>
    <mergeCell ref="Q173:S173"/>
    <mergeCell ref="A172:B173"/>
    <mergeCell ref="C172:D172"/>
    <mergeCell ref="E172:G172"/>
    <mergeCell ref="H172:J172"/>
    <mergeCell ref="K172:M172"/>
    <mergeCell ref="N172:P172"/>
    <mergeCell ref="Q172:S172"/>
    <mergeCell ref="A175:D175"/>
    <mergeCell ref="A184:D184"/>
    <mergeCell ref="B186:D186"/>
    <mergeCell ref="K186:Y186"/>
    <mergeCell ref="A187:D187"/>
    <mergeCell ref="E187:G187"/>
    <mergeCell ref="H187:J187"/>
    <mergeCell ref="K187:M187"/>
    <mergeCell ref="N187:P187"/>
    <mergeCell ref="Q187:S187"/>
    <mergeCell ref="T187:V187"/>
    <mergeCell ref="W187:Y187"/>
    <mergeCell ref="A188:A189"/>
    <mergeCell ref="B188:B189"/>
    <mergeCell ref="C188:D189"/>
    <mergeCell ref="E188:G188"/>
    <mergeCell ref="H188:J188"/>
    <mergeCell ref="K188:M188"/>
    <mergeCell ref="N188:P188"/>
    <mergeCell ref="Q188:S188"/>
    <mergeCell ref="T188:V188"/>
    <mergeCell ref="W188:Y188"/>
    <mergeCell ref="A190:A207"/>
    <mergeCell ref="B190:B194"/>
    <mergeCell ref="C190:D190"/>
    <mergeCell ref="C191:D191"/>
    <mergeCell ref="C192:D192"/>
    <mergeCell ref="C193:D193"/>
    <mergeCell ref="C194:D194"/>
    <mergeCell ref="B195:B199"/>
    <mergeCell ref="C195:D195"/>
    <mergeCell ref="C196:D196"/>
    <mergeCell ref="C197:D197"/>
    <mergeCell ref="C198:D198"/>
    <mergeCell ref="C199:D199"/>
    <mergeCell ref="B200:B204"/>
    <mergeCell ref="C200:D200"/>
    <mergeCell ref="C201:D201"/>
    <mergeCell ref="C202:D202"/>
    <mergeCell ref="C203:D203"/>
    <mergeCell ref="C204:D204"/>
    <mergeCell ref="T205:U205"/>
    <mergeCell ref="W205:X205"/>
    <mergeCell ref="B206:D206"/>
    <mergeCell ref="E206:F206"/>
    <mergeCell ref="H206:I206"/>
    <mergeCell ref="K206:L206"/>
    <mergeCell ref="N206:O206"/>
    <mergeCell ref="Q206:R206"/>
    <mergeCell ref="T206:U206"/>
    <mergeCell ref="W206:X206"/>
    <mergeCell ref="B205:D205"/>
    <mergeCell ref="E205:F205"/>
    <mergeCell ref="H205:I205"/>
    <mergeCell ref="K205:L205"/>
    <mergeCell ref="N205:O205"/>
    <mergeCell ref="Q205:R205"/>
    <mergeCell ref="T207:U207"/>
    <mergeCell ref="W207:X207"/>
    <mergeCell ref="A208:A221"/>
    <mergeCell ref="B208:B212"/>
    <mergeCell ref="C208:D208"/>
    <mergeCell ref="C209:D209"/>
    <mergeCell ref="C210:D210"/>
    <mergeCell ref="C211:D211"/>
    <mergeCell ref="C212:D212"/>
    <mergeCell ref="B213:B217"/>
    <mergeCell ref="B207:D207"/>
    <mergeCell ref="E207:F207"/>
    <mergeCell ref="H207:I207"/>
    <mergeCell ref="K207:L207"/>
    <mergeCell ref="N207:O207"/>
    <mergeCell ref="Q207:R207"/>
    <mergeCell ref="C213:D213"/>
    <mergeCell ref="C214:D214"/>
    <mergeCell ref="C215:D215"/>
    <mergeCell ref="C216:D216"/>
    <mergeCell ref="C217:D217"/>
    <mergeCell ref="B218:B220"/>
    <mergeCell ref="C218:D218"/>
    <mergeCell ref="C219:D219"/>
    <mergeCell ref="A222:A227"/>
    <mergeCell ref="B222:B226"/>
    <mergeCell ref="C222:D222"/>
    <mergeCell ref="C223:D223"/>
    <mergeCell ref="C224:D224"/>
    <mergeCell ref="C225:D225"/>
    <mergeCell ref="C226:D226"/>
    <mergeCell ref="B227:D227"/>
    <mergeCell ref="B221:D221"/>
    <mergeCell ref="E227:F227"/>
    <mergeCell ref="H227:I227"/>
    <mergeCell ref="K227:L227"/>
    <mergeCell ref="N227:O227"/>
    <mergeCell ref="Q227:R227"/>
    <mergeCell ref="T227:U227"/>
    <mergeCell ref="C220:D220"/>
    <mergeCell ref="T221:U221"/>
    <mergeCell ref="W221:X221"/>
    <mergeCell ref="E221:F221"/>
    <mergeCell ref="H221:I221"/>
    <mergeCell ref="K221:L221"/>
    <mergeCell ref="N221:O221"/>
    <mergeCell ref="Q221:R221"/>
    <mergeCell ref="W227:X227"/>
    <mergeCell ref="T230:V230"/>
    <mergeCell ref="W230:Y230"/>
    <mergeCell ref="C230:D230"/>
    <mergeCell ref="E230:G230"/>
    <mergeCell ref="H230:J230"/>
    <mergeCell ref="K230:M230"/>
    <mergeCell ref="N230:P230"/>
    <mergeCell ref="Q230:S230"/>
    <mergeCell ref="C229:D229"/>
    <mergeCell ref="E229:G229"/>
    <mergeCell ref="H229:J229"/>
    <mergeCell ref="K229:M229"/>
    <mergeCell ref="N229:P229"/>
    <mergeCell ref="Q229:S229"/>
    <mergeCell ref="T229:V229"/>
    <mergeCell ref="W229:Y229"/>
  </mergeCells>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D02DB4-B360-46A8-998E-3103BCD8D90F}">
  <sheetPr>
    <tabColor theme="7" tint="-0.249977111117893"/>
    <pageSetUpPr autoPageBreaks="0"/>
  </sheetPr>
  <dimension ref="A1:H30"/>
  <sheetViews>
    <sheetView zoomScale="90" zoomScaleNormal="90" workbookViewId="0">
      <pane xSplit="1" ySplit="9" topLeftCell="B10" activePane="bottomRight" state="frozen"/>
      <selection activeCell="B9" sqref="B9:C10"/>
      <selection pane="topRight" activeCell="B9" sqref="B9:C10"/>
      <selection pane="bottomLeft" activeCell="B9" sqref="B9:C10"/>
      <selection pane="bottomRight" activeCell="C1" sqref="C1"/>
    </sheetView>
  </sheetViews>
  <sheetFormatPr baseColWidth="10" defaultColWidth="11" defaultRowHeight="15.5" x14ac:dyDescent="0.35"/>
  <cols>
    <col min="1" max="1" width="48.08203125" style="27" customWidth="1"/>
    <col min="2" max="2" width="70.58203125" style="577" customWidth="1"/>
    <col min="3" max="5" width="70.58203125" style="27" customWidth="1"/>
    <col min="6" max="6" width="14.5" style="27" customWidth="1"/>
    <col min="7" max="7" width="21" style="27" customWidth="1"/>
    <col min="8" max="8" width="33.58203125" style="27" customWidth="1"/>
    <col min="9" max="9" width="11" style="27"/>
    <col min="10" max="10" width="40.58203125" style="27" customWidth="1"/>
    <col min="11" max="11" width="53.08203125" style="27" customWidth="1"/>
    <col min="12" max="12" width="38.58203125" style="27" customWidth="1"/>
    <col min="13" max="13" width="39.08203125" style="27" customWidth="1"/>
    <col min="14" max="14" width="35.58203125" style="27" customWidth="1"/>
    <col min="15" max="16" width="39.5" style="27" customWidth="1"/>
    <col min="17" max="17" width="38.58203125" style="27" customWidth="1"/>
    <col min="18" max="18" width="34.5" style="27" customWidth="1"/>
    <col min="19" max="19" width="43.83203125" style="27" customWidth="1"/>
    <col min="20" max="20" width="20.33203125" style="27" customWidth="1"/>
    <col min="21" max="21" width="31.33203125" style="27" customWidth="1"/>
    <col min="22" max="22" width="26.58203125" style="27" customWidth="1"/>
    <col min="23" max="16384" width="11" style="27"/>
  </cols>
  <sheetData>
    <row r="1" spans="1:8" s="26" customFormat="1" ht="15.65" customHeight="1" x14ac:dyDescent="0.35">
      <c r="A1" s="2635" t="s">
        <v>1058</v>
      </c>
      <c r="B1" s="2635"/>
      <c r="C1" s="578"/>
      <c r="D1" s="578"/>
      <c r="E1" s="578"/>
    </row>
    <row r="2" spans="1:8" s="26" customFormat="1" ht="15.65" customHeight="1" x14ac:dyDescent="0.35">
      <c r="A2" s="2635"/>
      <c r="B2" s="2635"/>
      <c r="C2" s="578"/>
      <c r="D2" s="578"/>
    </row>
    <row r="3" spans="1:8" s="26" customFormat="1" ht="15.65" customHeight="1" x14ac:dyDescent="0.35">
      <c r="A3" s="2635"/>
      <c r="B3" s="2635"/>
      <c r="C3" s="578"/>
      <c r="D3" s="578"/>
      <c r="E3" s="578"/>
      <c r="F3" s="25"/>
      <c r="G3" s="25"/>
      <c r="H3" s="25"/>
    </row>
    <row r="4" spans="1:8" s="26" customFormat="1" ht="15.65" customHeight="1" x14ac:dyDescent="0.35">
      <c r="A4" s="2635"/>
      <c r="B4" s="2635"/>
      <c r="C4" s="578"/>
      <c r="D4" s="578"/>
      <c r="E4" s="578"/>
      <c r="F4" s="25"/>
      <c r="G4" s="25"/>
      <c r="H4" s="25"/>
    </row>
    <row r="5" spans="1:8" s="26" customFormat="1" ht="15.65" customHeight="1" x14ac:dyDescent="0.35">
      <c r="A5" s="40"/>
      <c r="B5" s="579"/>
      <c r="C5" s="40"/>
      <c r="D5" s="40"/>
      <c r="E5" s="40"/>
      <c r="F5" s="25"/>
      <c r="G5" s="25"/>
      <c r="H5" s="25"/>
    </row>
    <row r="6" spans="1:8" s="26" customFormat="1" ht="15.75" customHeight="1" x14ac:dyDescent="0.35">
      <c r="A6" s="40"/>
      <c r="B6" s="579"/>
      <c r="C6" s="40"/>
      <c r="D6" s="40"/>
      <c r="E6" s="40"/>
      <c r="F6" s="25"/>
      <c r="G6" s="25"/>
      <c r="H6" s="25"/>
    </row>
    <row r="7" spans="1:8" s="26" customFormat="1" ht="15.75" customHeight="1" x14ac:dyDescent="0.55000000000000004">
      <c r="A7" s="2687" t="s">
        <v>1532</v>
      </c>
      <c r="B7" s="2687"/>
      <c r="C7" s="566"/>
      <c r="D7" s="566"/>
      <c r="E7" s="566"/>
      <c r="F7" s="25"/>
      <c r="G7" s="25"/>
      <c r="H7" s="25"/>
    </row>
    <row r="8" spans="1:8" s="26" customFormat="1" ht="15.75" customHeight="1" thickBot="1" x14ac:dyDescent="0.4">
      <c r="A8" s="24"/>
      <c r="B8" s="580"/>
      <c r="C8" s="24"/>
      <c r="D8" s="24"/>
      <c r="F8" s="25"/>
      <c r="G8" s="25"/>
      <c r="H8" s="25"/>
    </row>
    <row r="9" spans="1:8" ht="30" customHeight="1" thickTop="1" x14ac:dyDescent="0.35">
      <c r="A9" s="2688" t="s">
        <v>1059</v>
      </c>
      <c r="B9" s="2690"/>
      <c r="C9" s="2690"/>
      <c r="D9" s="2690"/>
      <c r="E9" s="2741"/>
    </row>
    <row r="10" spans="1:8" s="2012" customFormat="1" ht="320.14999999999998" customHeight="1" x14ac:dyDescent="0.35">
      <c r="A10" s="2013" t="s">
        <v>1060</v>
      </c>
      <c r="B10" s="2009" t="s">
        <v>1061</v>
      </c>
      <c r="C10" s="2009" t="s">
        <v>1062</v>
      </c>
      <c r="D10" s="2009" t="s">
        <v>1063</v>
      </c>
      <c r="E10" s="2008" t="s">
        <v>1064</v>
      </c>
    </row>
    <row r="11" spans="1:8" s="2012" customFormat="1" ht="15.75" customHeight="1" x14ac:dyDescent="0.35">
      <c r="A11" s="2014" t="s">
        <v>122</v>
      </c>
      <c r="B11" s="2010" t="s">
        <v>1065</v>
      </c>
      <c r="C11" s="2010" t="s">
        <v>1066</v>
      </c>
      <c r="D11" s="2010" t="s">
        <v>1067</v>
      </c>
      <c r="E11" s="581" t="s">
        <v>1068</v>
      </c>
    </row>
    <row r="12" spans="1:8" s="2012" customFormat="1" ht="55" customHeight="1" x14ac:dyDescent="0.35">
      <c r="A12" s="2014" t="s">
        <v>1069</v>
      </c>
      <c r="B12" s="2010" t="s">
        <v>1070</v>
      </c>
      <c r="C12" s="2010" t="s">
        <v>1071</v>
      </c>
      <c r="D12" s="2010" t="s">
        <v>1071</v>
      </c>
      <c r="E12" s="581" t="s">
        <v>1072</v>
      </c>
    </row>
    <row r="13" spans="1:8" s="2012" customFormat="1" ht="31" customHeight="1" x14ac:dyDescent="0.35">
      <c r="A13" s="2014" t="s">
        <v>1073</v>
      </c>
      <c r="B13" s="2010" t="s">
        <v>1074</v>
      </c>
      <c r="C13" s="2010" t="s">
        <v>1074</v>
      </c>
      <c r="D13" s="2010" t="s">
        <v>1074</v>
      </c>
      <c r="E13" s="581" t="s">
        <v>1075</v>
      </c>
    </row>
    <row r="14" spans="1:8" s="2012" customFormat="1" ht="15.75" customHeight="1" x14ac:dyDescent="0.35">
      <c r="A14" s="2014" t="s">
        <v>1076</v>
      </c>
      <c r="B14" s="2010">
        <v>2011</v>
      </c>
      <c r="C14" s="2010">
        <v>2009</v>
      </c>
      <c r="D14" s="2010">
        <v>1999</v>
      </c>
      <c r="E14" s="581">
        <v>1995</v>
      </c>
    </row>
    <row r="15" spans="1:8" s="2012" customFormat="1" ht="31.5" customHeight="1" x14ac:dyDescent="0.35">
      <c r="A15" s="2014" t="s">
        <v>1077</v>
      </c>
      <c r="B15" s="2010" t="s">
        <v>1078</v>
      </c>
      <c r="C15" s="2010" t="s">
        <v>1079</v>
      </c>
      <c r="D15" s="2010" t="s">
        <v>1080</v>
      </c>
      <c r="E15" s="581" t="s">
        <v>1080</v>
      </c>
    </row>
    <row r="16" spans="1:8" s="2012" customFormat="1" ht="15.75" customHeight="1" x14ac:dyDescent="0.35">
      <c r="A16" s="2014" t="s">
        <v>1081</v>
      </c>
      <c r="B16" s="2010" t="s">
        <v>1082</v>
      </c>
      <c r="C16" s="2010" t="s">
        <v>1083</v>
      </c>
      <c r="D16" s="2010" t="s">
        <v>1083</v>
      </c>
      <c r="E16" s="581" t="s">
        <v>1083</v>
      </c>
    </row>
    <row r="17" spans="1:6" s="2012" customFormat="1" ht="31.5" customHeight="1" x14ac:dyDescent="0.35">
      <c r="A17" s="2014" t="s">
        <v>1084</v>
      </c>
      <c r="B17" s="2010" t="s">
        <v>1085</v>
      </c>
      <c r="C17" s="2010" t="s">
        <v>1086</v>
      </c>
      <c r="D17" s="2048" t="s">
        <v>1087</v>
      </c>
      <c r="E17" s="581" t="s">
        <v>1088</v>
      </c>
    </row>
    <row r="18" spans="1:6" s="2012" customFormat="1" ht="15.75" customHeight="1" x14ac:dyDescent="0.35">
      <c r="A18" s="2014" t="s">
        <v>1515</v>
      </c>
      <c r="B18" s="2010" t="s">
        <v>1089</v>
      </c>
      <c r="C18" s="2010" t="s">
        <v>1090</v>
      </c>
      <c r="D18" s="2010" t="s">
        <v>1091</v>
      </c>
      <c r="E18" s="581" t="s">
        <v>1092</v>
      </c>
    </row>
    <row r="19" spans="1:6" s="2012" customFormat="1" ht="31.5" customHeight="1" x14ac:dyDescent="0.35">
      <c r="A19" s="2014" t="s">
        <v>1516</v>
      </c>
      <c r="B19" s="2010" t="s">
        <v>1093</v>
      </c>
      <c r="C19" s="2010" t="s">
        <v>1094</v>
      </c>
      <c r="D19" s="2010" t="s">
        <v>1091</v>
      </c>
      <c r="E19" s="581" t="s">
        <v>1095</v>
      </c>
    </row>
    <row r="20" spans="1:6" s="2012" customFormat="1" ht="75" customHeight="1" x14ac:dyDescent="0.35">
      <c r="A20" s="2014" t="s">
        <v>1096</v>
      </c>
      <c r="B20" s="2010" t="s">
        <v>1097</v>
      </c>
      <c r="C20" s="2010" t="s">
        <v>1098</v>
      </c>
      <c r="D20" s="2010" t="s">
        <v>1099</v>
      </c>
      <c r="E20" s="581" t="s">
        <v>1100</v>
      </c>
    </row>
    <row r="21" spans="1:6" s="2012" customFormat="1" ht="55" customHeight="1" x14ac:dyDescent="0.35">
      <c r="A21" s="2014" t="s">
        <v>1101</v>
      </c>
      <c r="B21" s="2010" t="s">
        <v>1102</v>
      </c>
      <c r="C21" s="2010" t="s">
        <v>1102</v>
      </c>
      <c r="D21" s="2010" t="s">
        <v>1103</v>
      </c>
      <c r="E21" s="581" t="s">
        <v>1104</v>
      </c>
    </row>
    <row r="22" spans="1:6" s="2012" customFormat="1" ht="220" customHeight="1" x14ac:dyDescent="0.35">
      <c r="A22" s="2014" t="s">
        <v>1105</v>
      </c>
      <c r="B22" s="2010" t="s">
        <v>1106</v>
      </c>
      <c r="C22" s="2010" t="s">
        <v>1107</v>
      </c>
      <c r="D22" s="2010" t="s">
        <v>1108</v>
      </c>
      <c r="E22" s="581" t="s">
        <v>1109</v>
      </c>
    </row>
    <row r="23" spans="1:6" s="2012" customFormat="1" ht="31.5" customHeight="1" x14ac:dyDescent="0.35">
      <c r="A23" s="2014" t="s">
        <v>1110</v>
      </c>
      <c r="B23" s="2010" t="s">
        <v>1111</v>
      </c>
      <c r="C23" s="2010" t="s">
        <v>1111</v>
      </c>
      <c r="D23" s="2010" t="s">
        <v>1111</v>
      </c>
      <c r="E23" s="581" t="s">
        <v>1112</v>
      </c>
    </row>
    <row r="24" spans="1:6" s="2012" customFormat="1" ht="75" customHeight="1" x14ac:dyDescent="0.35">
      <c r="A24" s="2014" t="s">
        <v>1113</v>
      </c>
      <c r="B24" s="2010" t="s">
        <v>1114</v>
      </c>
      <c r="C24" s="2010" t="s">
        <v>1114</v>
      </c>
      <c r="D24" s="2010" t="s">
        <v>1114</v>
      </c>
      <c r="E24" s="581" t="s">
        <v>1114</v>
      </c>
    </row>
    <row r="25" spans="1:6" s="2012" customFormat="1" ht="55" customHeight="1" x14ac:dyDescent="0.35">
      <c r="A25" s="2014" t="s">
        <v>1115</v>
      </c>
      <c r="B25" s="2010" t="s">
        <v>1116</v>
      </c>
      <c r="C25" s="2010" t="s">
        <v>1116</v>
      </c>
      <c r="D25" s="2010" t="s">
        <v>1116</v>
      </c>
      <c r="E25" s="581" t="s">
        <v>1117</v>
      </c>
    </row>
    <row r="26" spans="1:6" s="2012" customFormat="1" ht="85" customHeight="1" x14ac:dyDescent="0.35">
      <c r="A26" s="2014" t="s">
        <v>1118</v>
      </c>
      <c r="B26" s="2010" t="s">
        <v>1119</v>
      </c>
      <c r="C26" s="2010" t="s">
        <v>1120</v>
      </c>
      <c r="D26" s="2010" t="s">
        <v>1121</v>
      </c>
      <c r="E26" s="581" t="s">
        <v>1122</v>
      </c>
    </row>
    <row r="27" spans="1:6" s="2012" customFormat="1" ht="31.5" customHeight="1" x14ac:dyDescent="0.35">
      <c r="A27" s="2014" t="s">
        <v>1123</v>
      </c>
      <c r="B27" s="2010" t="s">
        <v>1124</v>
      </c>
      <c r="C27" s="2010" t="s">
        <v>1124</v>
      </c>
      <c r="D27" s="2010" t="s">
        <v>1125</v>
      </c>
      <c r="E27" s="581" t="s">
        <v>1126</v>
      </c>
      <c r="F27" s="28"/>
    </row>
    <row r="28" spans="1:6" s="2012" customFormat="1" ht="65.150000000000006" customHeight="1" x14ac:dyDescent="0.35">
      <c r="A28" s="2014" t="s">
        <v>1127</v>
      </c>
      <c r="B28" s="2010" t="s">
        <v>1128</v>
      </c>
      <c r="C28" s="2010" t="s">
        <v>1128</v>
      </c>
      <c r="D28" s="2010" t="s">
        <v>1128</v>
      </c>
      <c r="E28" s="581" t="s">
        <v>1129</v>
      </c>
    </row>
    <row r="29" spans="1:6" s="2012" customFormat="1" ht="75" customHeight="1" thickBot="1" x14ac:dyDescent="0.4">
      <c r="A29" s="2015" t="s">
        <v>1130</v>
      </c>
      <c r="B29" s="2011"/>
      <c r="C29" s="2011"/>
      <c r="D29" s="2011"/>
      <c r="E29" s="582" t="s">
        <v>1131</v>
      </c>
    </row>
    <row r="30" spans="1:6" ht="16" thickTop="1" x14ac:dyDescent="0.35">
      <c r="C30" s="2467"/>
    </row>
  </sheetData>
  <sheetProtection algorithmName="SHA-512" hashValue="iUg4atP8DZada857oZrRRWNI9rZ05lPLcufyeSQgeSpd3/HP+SJNSEFLLNNyWa2PLq+bKxsV4XMjIDbmWg4eDg==" saltValue="Z7ivN49FiHUtIp7TJglaGQ==" spinCount="100000" sheet="1" objects="1" scenarios="1" sort="0" autoFilter="0" pivotTables="0"/>
  <mergeCells count="3">
    <mergeCell ref="A1:B4"/>
    <mergeCell ref="A7:B7"/>
    <mergeCell ref="A9:E9"/>
  </mergeCells>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A89205-D118-477E-8E2C-E26B29BE05D8}">
  <sheetPr>
    <tabColor theme="7" tint="-0.249977111117893"/>
    <pageSetUpPr autoPageBreaks="0"/>
  </sheetPr>
  <dimension ref="A1:O38"/>
  <sheetViews>
    <sheetView showGridLines="0" zoomScale="80" zoomScaleNormal="80" workbookViewId="0">
      <pane xSplit="1" topLeftCell="B1" activePane="topRight" state="frozen"/>
      <selection activeCell="B9" sqref="B9:C10"/>
      <selection pane="topRight" activeCell="B6" sqref="B6"/>
    </sheetView>
  </sheetViews>
  <sheetFormatPr baseColWidth="10" defaultColWidth="11" defaultRowHeight="15.5" x14ac:dyDescent="0.35"/>
  <cols>
    <col min="1" max="1" width="22.08203125" style="27" customWidth="1"/>
    <col min="2" max="2" width="181.5" style="577" customWidth="1"/>
    <col min="3" max="3" width="181.5" style="27" customWidth="1"/>
    <col min="4" max="5" width="191.5" style="27" customWidth="1"/>
    <col min="6" max="7" width="11" style="27"/>
    <col min="8" max="8" width="11" style="27" customWidth="1"/>
    <col min="9" max="11" width="11" style="27"/>
    <col min="12" max="15" width="25.58203125" style="27" customWidth="1"/>
    <col min="16" max="16384" width="11" style="27"/>
  </cols>
  <sheetData>
    <row r="1" spans="1:5" s="26" customFormat="1" ht="15.65" customHeight="1" x14ac:dyDescent="0.35">
      <c r="A1" s="3036" t="s">
        <v>1132</v>
      </c>
      <c r="B1" s="3036"/>
      <c r="C1" s="578"/>
    </row>
    <row r="2" spans="1:5" s="26" customFormat="1" ht="15.65" customHeight="1" x14ac:dyDescent="0.35">
      <c r="A2" s="3036"/>
      <c r="B2" s="3036"/>
      <c r="C2" s="578"/>
    </row>
    <row r="3" spans="1:5" s="26" customFormat="1" ht="15.65" customHeight="1" x14ac:dyDescent="0.35">
      <c r="A3" s="3036"/>
      <c r="B3" s="3036"/>
      <c r="C3" s="578"/>
    </row>
    <row r="4" spans="1:5" s="26" customFormat="1" ht="15.65" customHeight="1" x14ac:dyDescent="0.35">
      <c r="A4" s="3036"/>
      <c r="B4" s="3036"/>
      <c r="C4" s="578"/>
    </row>
    <row r="5" spans="1:5" s="26" customFormat="1" ht="15.65" customHeight="1" x14ac:dyDescent="0.35">
      <c r="A5" s="2016"/>
      <c r="B5" s="2016"/>
      <c r="C5" s="40"/>
    </row>
    <row r="6" spans="1:5" s="26" customFormat="1" ht="15.65" customHeight="1" x14ac:dyDescent="0.35">
      <c r="A6" s="2016"/>
      <c r="B6" s="2016"/>
      <c r="C6" s="40"/>
    </row>
    <row r="7" spans="1:5" s="26" customFormat="1" ht="15.75" customHeight="1" x14ac:dyDescent="0.35">
      <c r="A7" s="2687" t="s">
        <v>2024</v>
      </c>
      <c r="B7" s="2687"/>
      <c r="C7" s="40"/>
    </row>
    <row r="8" spans="1:5" x14ac:dyDescent="0.35">
      <c r="C8" s="2467"/>
    </row>
    <row r="9" spans="1:5" ht="30" customHeight="1" x14ac:dyDescent="0.35">
      <c r="A9" s="2736" t="s">
        <v>1133</v>
      </c>
      <c r="B9" s="2737"/>
      <c r="C9" s="2737"/>
      <c r="D9" s="2737"/>
      <c r="E9" s="2737"/>
    </row>
    <row r="10" spans="1:5" ht="31.5" customHeight="1" x14ac:dyDescent="0.35">
      <c r="A10" s="2013" t="s">
        <v>1134</v>
      </c>
      <c r="B10" s="2468" t="s">
        <v>1135</v>
      </c>
      <c r="C10" s="2598" t="s">
        <v>1136</v>
      </c>
      <c r="D10" s="2601" t="s">
        <v>1997</v>
      </c>
      <c r="E10" s="2601" t="s">
        <v>2017</v>
      </c>
    </row>
    <row r="11" spans="1:5" ht="180" customHeight="1" x14ac:dyDescent="0.35">
      <c r="A11" s="2014" t="s">
        <v>1695</v>
      </c>
      <c r="B11" s="2469" t="s">
        <v>1685</v>
      </c>
      <c r="C11" s="2599" t="s">
        <v>1681</v>
      </c>
      <c r="D11" s="2605" t="s">
        <v>1996</v>
      </c>
      <c r="E11" s="2605" t="s">
        <v>2008</v>
      </c>
    </row>
    <row r="12" spans="1:5" ht="255.65" customHeight="1" x14ac:dyDescent="0.35">
      <c r="A12" s="2014" t="s">
        <v>1696</v>
      </c>
      <c r="B12" s="2470" t="s">
        <v>1686</v>
      </c>
      <c r="C12" s="2600" t="s">
        <v>1682</v>
      </c>
      <c r="D12" s="2606" t="s">
        <v>1998</v>
      </c>
      <c r="E12" s="2606" t="s">
        <v>2009</v>
      </c>
    </row>
    <row r="13" spans="1:5" ht="409.5" customHeight="1" x14ac:dyDescent="0.35">
      <c r="A13" s="2014" t="s">
        <v>1697</v>
      </c>
      <c r="B13" s="2471" t="s">
        <v>1687</v>
      </c>
      <c r="C13" s="2600" t="s">
        <v>1137</v>
      </c>
      <c r="D13" s="2605" t="s">
        <v>1999</v>
      </c>
      <c r="E13" s="2605"/>
    </row>
    <row r="14" spans="1:5" ht="225" customHeight="1" x14ac:dyDescent="0.35">
      <c r="A14" s="2014" t="s">
        <v>1698</v>
      </c>
      <c r="B14" s="2469" t="s">
        <v>1138</v>
      </c>
      <c r="C14" s="2599" t="s">
        <v>1683</v>
      </c>
      <c r="D14" s="2605" t="s">
        <v>2000</v>
      </c>
      <c r="E14" s="2605" t="s">
        <v>2010</v>
      </c>
    </row>
    <row r="15" spans="1:5" ht="409.5" customHeight="1" x14ac:dyDescent="0.35">
      <c r="A15" s="3037" t="s">
        <v>1699</v>
      </c>
      <c r="B15" s="3039" t="s">
        <v>1688</v>
      </c>
      <c r="C15" s="3041" t="s">
        <v>1694</v>
      </c>
      <c r="D15" s="3046" t="s">
        <v>2001</v>
      </c>
      <c r="E15" s="3043" t="s">
        <v>2011</v>
      </c>
    </row>
    <row r="16" spans="1:5" ht="147" customHeight="1" x14ac:dyDescent="0.35">
      <c r="A16" s="3038"/>
      <c r="B16" s="3040"/>
      <c r="C16" s="3042"/>
      <c r="D16" s="3047"/>
      <c r="E16" s="3044"/>
    </row>
    <row r="17" spans="1:8" ht="400" customHeight="1" x14ac:dyDescent="0.35">
      <c r="A17" s="3037" t="s">
        <v>1700</v>
      </c>
      <c r="B17" s="3032" t="s">
        <v>1689</v>
      </c>
      <c r="C17" s="3034" t="s">
        <v>2007</v>
      </c>
      <c r="D17" s="3043" t="s">
        <v>2006</v>
      </c>
      <c r="E17" s="3043" t="s">
        <v>2012</v>
      </c>
    </row>
    <row r="18" spans="1:8" ht="409.5" customHeight="1" x14ac:dyDescent="0.35">
      <c r="A18" s="3038"/>
      <c r="B18" s="3033"/>
      <c r="C18" s="3035"/>
      <c r="D18" s="3044"/>
      <c r="E18" s="3044"/>
    </row>
    <row r="19" spans="1:8" ht="409.5" customHeight="1" x14ac:dyDescent="0.35">
      <c r="A19" s="3037" t="s">
        <v>1701</v>
      </c>
      <c r="B19" s="3032" t="s">
        <v>1690</v>
      </c>
      <c r="C19" s="3034" t="s">
        <v>1692</v>
      </c>
      <c r="D19" s="3043" t="s">
        <v>2002</v>
      </c>
      <c r="E19" s="3043" t="s">
        <v>2013</v>
      </c>
    </row>
    <row r="20" spans="1:8" ht="195" customHeight="1" x14ac:dyDescent="0.35">
      <c r="A20" s="3038"/>
      <c r="B20" s="3033"/>
      <c r="C20" s="3035"/>
      <c r="D20" s="3044"/>
      <c r="E20" s="3044"/>
    </row>
    <row r="21" spans="1:8" ht="190.9" customHeight="1" x14ac:dyDescent="0.35">
      <c r="A21" s="3037" t="s">
        <v>1702</v>
      </c>
      <c r="B21" s="3032" t="s">
        <v>1691</v>
      </c>
      <c r="C21" s="3041" t="s">
        <v>1684</v>
      </c>
      <c r="D21" s="3046" t="s">
        <v>2003</v>
      </c>
      <c r="E21" s="3043" t="s">
        <v>2014</v>
      </c>
    </row>
    <row r="22" spans="1:8" ht="400" customHeight="1" x14ac:dyDescent="0.35">
      <c r="A22" s="3049"/>
      <c r="B22" s="3050"/>
      <c r="C22" s="3051"/>
      <c r="D22" s="3048"/>
      <c r="E22" s="3045"/>
    </row>
    <row r="23" spans="1:8" ht="409" customHeight="1" x14ac:dyDescent="0.35">
      <c r="A23" s="3038"/>
      <c r="B23" s="3033"/>
      <c r="C23" s="3042"/>
      <c r="D23" s="3047"/>
      <c r="E23" s="3044"/>
    </row>
    <row r="24" spans="1:8" ht="246" customHeight="1" x14ac:dyDescent="0.35">
      <c r="A24" s="2014" t="s">
        <v>1703</v>
      </c>
      <c r="B24" s="2470" t="s">
        <v>1139</v>
      </c>
      <c r="C24" s="2600" t="s">
        <v>1139</v>
      </c>
      <c r="D24" s="2602" t="s">
        <v>1139</v>
      </c>
      <c r="E24" s="2602" t="s">
        <v>2015</v>
      </c>
      <c r="F24" s="2012"/>
      <c r="G24" s="2012"/>
      <c r="H24" s="2012"/>
    </row>
    <row r="25" spans="1:8" ht="409" customHeight="1" thickBot="1" x14ac:dyDescent="0.4">
      <c r="A25" s="2015" t="s">
        <v>1704</v>
      </c>
      <c r="B25" s="2472" t="s">
        <v>1693</v>
      </c>
      <c r="C25" s="2603" t="s">
        <v>2004</v>
      </c>
      <c r="D25" s="2604" t="s">
        <v>2005</v>
      </c>
      <c r="E25" s="2607" t="s">
        <v>2016</v>
      </c>
      <c r="F25" s="2012"/>
      <c r="G25" s="2012"/>
      <c r="H25" s="2012"/>
    </row>
    <row r="26" spans="1:8" ht="16" thickTop="1" x14ac:dyDescent="0.35">
      <c r="F26" s="2012"/>
      <c r="G26" s="2012"/>
      <c r="H26" s="2012"/>
    </row>
    <row r="35" spans="12:15" ht="47.15" customHeight="1" x14ac:dyDescent="0.35">
      <c r="L35" s="2210"/>
      <c r="M35" s="2210"/>
      <c r="N35" s="2210"/>
      <c r="O35" s="2210"/>
    </row>
    <row r="36" spans="12:15" ht="50.5" customHeight="1" x14ac:dyDescent="0.35">
      <c r="L36" s="2210"/>
      <c r="M36" s="2210"/>
      <c r="N36" s="2210"/>
      <c r="O36" s="2210"/>
    </row>
    <row r="37" spans="12:15" ht="48.65" customHeight="1" x14ac:dyDescent="0.35">
      <c r="L37" s="2210"/>
      <c r="M37" s="2210"/>
      <c r="N37" s="2210"/>
      <c r="O37" s="2210"/>
    </row>
    <row r="38" spans="12:15" ht="55" customHeight="1" x14ac:dyDescent="0.35">
      <c r="L38" s="2210"/>
      <c r="M38" s="2210"/>
      <c r="N38" s="2210"/>
      <c r="O38" s="2210"/>
    </row>
  </sheetData>
  <sheetProtection algorithmName="SHA-512" hashValue="PNbUd63HeLQMeEZVxFqnpVfK6vWWkWChg928BmJ7WdLlpPP7htAP2u4JVoY6K1EBE54DfgCQGdMucLW2rF+MIQ==" saltValue="FTQy4WMK+uOW/p/JFyGb8Q==" spinCount="100000" sheet="1" objects="1" scenarios="1"/>
  <mergeCells count="23">
    <mergeCell ref="E15:E16"/>
    <mergeCell ref="E17:E18"/>
    <mergeCell ref="E19:E20"/>
    <mergeCell ref="E21:E23"/>
    <mergeCell ref="A9:E9"/>
    <mergeCell ref="D15:D16"/>
    <mergeCell ref="D17:D18"/>
    <mergeCell ref="D19:D20"/>
    <mergeCell ref="D21:D23"/>
    <mergeCell ref="A21:A23"/>
    <mergeCell ref="B21:B23"/>
    <mergeCell ref="C21:C23"/>
    <mergeCell ref="A17:A18"/>
    <mergeCell ref="B17:B18"/>
    <mergeCell ref="C17:C18"/>
    <mergeCell ref="A19:A20"/>
    <mergeCell ref="B19:B20"/>
    <mergeCell ref="C19:C20"/>
    <mergeCell ref="A1:B4"/>
    <mergeCell ref="A7:B7"/>
    <mergeCell ref="A15:A16"/>
    <mergeCell ref="B15:B16"/>
    <mergeCell ref="C15:C16"/>
  </mergeCells>
  <hyperlinks>
    <hyperlink ref="C25" r:id="rId1" display="Minera Los Pelambres cuenta con un plan de cierre autorizado por Sernageomin cuyo objetivo es permitir un cierre seguro de la faena incluyendo el Tranque El Mauro. El plan considera una evaluación de los riesgos socio ambientales asociado al cierre, como también obras y medidas, las cuales han sido diseñadas, cuantificadas y valorizadas para implementación, incluyendo también actividades de post cierre._x000a__x000a_Minera Los Pelambres cuenta con garantías financieras robustas que se renuevan anualmente que permiten asegurar los costos asociados a la etapa de cierre de la instalación de relaves._x000a__x000a_Embalses de Agua y Depósitos de Relaves (Tranque El Mauro):  2.574.040,3 UF._x000a__x000a_Los costos de los planes de cierre se publican en los estados financieros públicos que ha presentado anualmente Minera Los Pelambres (ver acá)." xr:uid="{5E157C8F-AA03-421C-B369-41552EE2F6EE}"/>
    <hyperlink ref="B25" r:id="rId2" display="https://www.cmfchile.cl/institucional/mercados/entidad.php?mercado=O&amp;rut=76727040&amp;grupo=&amp;tipoentidad=SARYT&amp;row=AAAwy2ACTAAABzsAAh&amp;vig=VI&amp;control=svs&amp;pestania=49" xr:uid="{52118B9B-2996-486F-BAAD-DCF55149EAD5}"/>
    <hyperlink ref="D25" r:id="rId3" display="https://www.cmfchile.cl/institucional/mercados/entidad.php?mercado=O&amp;rut=96790240&amp;grupo=&amp;tipoentidad=SARYT&amp;row=A%20ABbBQABwAAABBVAAT&amp;vig=VI&amp;control=svs&amp;pestania=49" xr:uid="{422A18DE-97E2-4099-B4D0-AEB1E85E3EA9}"/>
    <hyperlink ref="E25" r:id="rId4" display="https://www.cmfchile.cl/institucional/mercados/entidad.php?mercado=O&amp;rut=76485762&amp;grupo=&amp;tipoentidad=SARYT&amp;row=AABbBQABwAAAA6dAAC&amp;vig=VI&amp;control=svs&amp;pestania=49" xr:uid="{076704AE-1593-457C-8E93-5B5C6F92BB0A}"/>
  </hyperlinks>
  <pageMargins left="0.7" right="0.7" top="0.75" bottom="0.75" header="0.3" footer="0.3"/>
  <pageSetup orientation="portrait" r:id="rId5"/>
  <drawing r:id="rId6"/>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DCD742-5A23-4904-BF03-AD7A77A20238}">
  <sheetPr>
    <tabColor theme="7" tint="-0.249977111117893"/>
    <pageSetUpPr autoPageBreaks="0"/>
  </sheetPr>
  <dimension ref="A1:I22"/>
  <sheetViews>
    <sheetView zoomScale="90" zoomScaleNormal="90" workbookViewId="0">
      <pane xSplit="2" ySplit="10" topLeftCell="C11" activePane="bottomRight" state="frozen"/>
      <selection activeCell="B9" sqref="B9:C10"/>
      <selection pane="topRight" activeCell="B9" sqref="B9:C10"/>
      <selection pane="bottomLeft" activeCell="B9" sqref="B9:C10"/>
      <selection pane="bottomRight" activeCell="C6" sqref="C6"/>
    </sheetView>
  </sheetViews>
  <sheetFormatPr baseColWidth="10" defaultColWidth="11" defaultRowHeight="15.5" x14ac:dyDescent="0.35"/>
  <cols>
    <col min="1" max="1" width="18.58203125" style="27" customWidth="1"/>
    <col min="2" max="2" width="109.58203125" style="27" customWidth="1"/>
    <col min="3" max="3" width="30.58203125" style="27" customWidth="1"/>
    <col min="4" max="4" width="30.58203125" style="274" hidden="1" customWidth="1"/>
    <col min="5" max="16384" width="11" style="27"/>
  </cols>
  <sheetData>
    <row r="1" spans="1:9" s="26" customFormat="1" ht="15.65" customHeight="1" x14ac:dyDescent="0.35">
      <c r="A1" s="3055" t="s">
        <v>1140</v>
      </c>
      <c r="B1" s="3055"/>
      <c r="C1" s="2158"/>
      <c r="D1" s="40"/>
    </row>
    <row r="2" spans="1:9" s="26" customFormat="1" ht="15.65" customHeight="1" x14ac:dyDescent="0.35">
      <c r="A2" s="3055"/>
      <c r="B2" s="3055"/>
      <c r="C2" s="2158"/>
      <c r="D2" s="40"/>
    </row>
    <row r="3" spans="1:9" s="26" customFormat="1" ht="15.65" customHeight="1" x14ac:dyDescent="0.35">
      <c r="A3" s="3055"/>
      <c r="B3" s="3055"/>
      <c r="C3" s="2158"/>
      <c r="D3" s="40"/>
    </row>
    <row r="4" spans="1:9" s="26" customFormat="1" ht="15.65" customHeight="1" x14ac:dyDescent="0.35">
      <c r="A4" s="3055"/>
      <c r="B4" s="3055"/>
      <c r="C4" s="2158"/>
      <c r="D4" s="40"/>
    </row>
    <row r="5" spans="1:9" s="26" customFormat="1" ht="15.65" customHeight="1" x14ac:dyDescent="0.35">
      <c r="A5" s="40"/>
      <c r="B5" s="40"/>
      <c r="C5" s="40"/>
      <c r="D5" s="40"/>
    </row>
    <row r="6" spans="1:9" s="26" customFormat="1" ht="15.65" customHeight="1" x14ac:dyDescent="0.35">
      <c r="A6" s="40"/>
      <c r="B6" s="40"/>
      <c r="C6" s="40"/>
      <c r="D6" s="40"/>
    </row>
    <row r="7" spans="1:9" s="26" customFormat="1" ht="15.75" customHeight="1" x14ac:dyDescent="0.35">
      <c r="A7" s="2687" t="s">
        <v>1141</v>
      </c>
      <c r="B7" s="2687"/>
      <c r="C7" s="2157"/>
      <c r="D7" s="42"/>
    </row>
    <row r="8" spans="1:9" s="26" customFormat="1" ht="15.75" customHeight="1" thickBot="1" x14ac:dyDescent="0.4">
      <c r="A8" s="24"/>
      <c r="B8" s="24"/>
      <c r="C8" s="24"/>
      <c r="D8" s="2017"/>
    </row>
    <row r="9" spans="1:9" ht="30" customHeight="1" thickTop="1" x14ac:dyDescent="0.35">
      <c r="A9" s="2688" t="s">
        <v>1142</v>
      </c>
      <c r="B9" s="2690"/>
      <c r="C9" s="106">
        <v>2024</v>
      </c>
      <c r="D9" s="271">
        <v>2023</v>
      </c>
      <c r="E9" s="2012"/>
      <c r="F9" s="2012"/>
      <c r="G9" s="2012"/>
      <c r="H9" s="2012"/>
      <c r="I9" s="2012"/>
    </row>
    <row r="10" spans="1:9" ht="40" customHeight="1" x14ac:dyDescent="0.35">
      <c r="A10" s="63"/>
      <c r="B10" s="273" t="s">
        <v>121</v>
      </c>
      <c r="C10" s="2167" t="s">
        <v>1473</v>
      </c>
      <c r="D10" s="217" t="s">
        <v>1473</v>
      </c>
      <c r="E10" s="2012"/>
      <c r="F10" s="2012"/>
      <c r="G10" s="2012"/>
      <c r="H10" s="2012"/>
      <c r="I10" s="2012"/>
    </row>
    <row r="11" spans="1:9" ht="37" customHeight="1" x14ac:dyDescent="0.35">
      <c r="A11" s="3056" t="s">
        <v>433</v>
      </c>
      <c r="B11" s="2018" t="s">
        <v>1144</v>
      </c>
      <c r="C11" s="2161" t="s">
        <v>1849</v>
      </c>
      <c r="D11" s="2161" t="s">
        <v>1533</v>
      </c>
      <c r="E11" s="2012"/>
      <c r="F11" s="2012"/>
      <c r="G11" s="2012"/>
      <c r="H11" s="2012"/>
      <c r="I11" s="2012"/>
    </row>
    <row r="12" spans="1:9" ht="71" customHeight="1" thickBot="1" x14ac:dyDescent="0.4">
      <c r="A12" s="3057"/>
      <c r="B12" s="2019" t="s">
        <v>1145</v>
      </c>
      <c r="C12" s="2162" t="s">
        <v>1850</v>
      </c>
      <c r="D12" s="2162" t="s">
        <v>1534</v>
      </c>
    </row>
    <row r="13" spans="1:9" ht="37" customHeight="1" x14ac:dyDescent="0.35">
      <c r="A13" s="3052" t="s">
        <v>1146</v>
      </c>
      <c r="B13" s="2021" t="s">
        <v>1147</v>
      </c>
      <c r="C13" s="2163" t="s">
        <v>1851</v>
      </c>
      <c r="D13" s="2163" t="s">
        <v>1535</v>
      </c>
    </row>
    <row r="14" spans="1:9" ht="55" customHeight="1" x14ac:dyDescent="0.35">
      <c r="A14" s="3053"/>
      <c r="B14" s="2023" t="s">
        <v>1148</v>
      </c>
      <c r="C14" s="2161" t="s">
        <v>1851</v>
      </c>
      <c r="D14" s="2161" t="s">
        <v>1536</v>
      </c>
    </row>
    <row r="15" spans="1:9" ht="37" customHeight="1" thickBot="1" x14ac:dyDescent="0.4">
      <c r="A15" s="3058"/>
      <c r="B15" s="2026" t="s">
        <v>1149</v>
      </c>
      <c r="C15" s="2164" t="s">
        <v>1852</v>
      </c>
      <c r="D15" s="2164" t="s">
        <v>1537</v>
      </c>
    </row>
    <row r="16" spans="1:9" ht="37" customHeight="1" x14ac:dyDescent="0.35">
      <c r="A16" s="3052" t="s">
        <v>1150</v>
      </c>
      <c r="B16" s="2021" t="s">
        <v>1151</v>
      </c>
      <c r="C16" s="2163" t="s">
        <v>1853</v>
      </c>
      <c r="D16" s="2163" t="s">
        <v>1538</v>
      </c>
    </row>
    <row r="17" spans="1:4" ht="37" customHeight="1" x14ac:dyDescent="0.35">
      <c r="A17" s="3053"/>
      <c r="B17" s="2023" t="s">
        <v>1152</v>
      </c>
      <c r="C17" s="2161" t="s">
        <v>1853</v>
      </c>
      <c r="D17" s="2161" t="s">
        <v>1539</v>
      </c>
    </row>
    <row r="18" spans="1:4" ht="37" customHeight="1" thickBot="1" x14ac:dyDescent="0.4">
      <c r="A18" s="3058"/>
      <c r="B18" s="2026" t="s">
        <v>1153</v>
      </c>
      <c r="C18" s="2165" t="s">
        <v>1854</v>
      </c>
      <c r="D18" s="2165" t="s">
        <v>1540</v>
      </c>
    </row>
    <row r="19" spans="1:4" ht="37" customHeight="1" x14ac:dyDescent="0.35">
      <c r="A19" s="3052" t="s">
        <v>1154</v>
      </c>
      <c r="B19" s="2021" t="s">
        <v>1155</v>
      </c>
      <c r="C19" s="2163" t="s">
        <v>1855</v>
      </c>
      <c r="D19" s="2163" t="s">
        <v>1541</v>
      </c>
    </row>
    <row r="20" spans="1:4" ht="90" customHeight="1" x14ac:dyDescent="0.35">
      <c r="A20" s="3053"/>
      <c r="B20" s="2028" t="s">
        <v>1156</v>
      </c>
      <c r="C20" s="2161" t="s">
        <v>1856</v>
      </c>
      <c r="D20" s="2161" t="s">
        <v>1512</v>
      </c>
    </row>
    <row r="21" spans="1:4" ht="37" customHeight="1" thickBot="1" x14ac:dyDescent="0.4">
      <c r="A21" s="3054"/>
      <c r="B21" s="2029" t="s">
        <v>1157</v>
      </c>
      <c r="C21" s="2166" t="s">
        <v>1857</v>
      </c>
      <c r="D21" s="2166" t="s">
        <v>1542</v>
      </c>
    </row>
    <row r="22" spans="1:4" ht="16" thickTop="1" x14ac:dyDescent="0.35"/>
  </sheetData>
  <sheetProtection algorithmName="SHA-512" hashValue="i0IvjCjn/QDyYIqIhf92Bi120lB4fRJw0UTeeZB9qefldMV2t8bY4VUEzMrX3k0tzKLW74JwM0A6fNwa0y/UNw==" saltValue="pl6RWMqoml5y+MF+59eLbQ==" spinCount="100000" sheet="1" sort="0" autoFilter="0" pivotTables="0"/>
  <mergeCells count="7">
    <mergeCell ref="A19:A21"/>
    <mergeCell ref="A1:B4"/>
    <mergeCell ref="A7:B7"/>
    <mergeCell ref="A9:B9"/>
    <mergeCell ref="A11:A12"/>
    <mergeCell ref="A13:A15"/>
    <mergeCell ref="A16:A18"/>
  </mergeCells>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A6D47A-43A2-489B-BAE5-A86D6CE3FC89}">
  <sheetPr>
    <tabColor theme="7" tint="-0.249977111117893"/>
    <pageSetUpPr autoPageBreaks="0"/>
  </sheetPr>
  <dimension ref="A1:N37"/>
  <sheetViews>
    <sheetView zoomScale="90" zoomScaleNormal="90" workbookViewId="0">
      <selection activeCell="E6" sqref="E6"/>
    </sheetView>
  </sheetViews>
  <sheetFormatPr baseColWidth="10" defaultColWidth="11" defaultRowHeight="15.5" x14ac:dyDescent="0.35"/>
  <cols>
    <col min="1" max="1" width="17.58203125" style="27" customWidth="1"/>
    <col min="2" max="2" width="16.08203125" style="27" customWidth="1"/>
    <col min="3" max="3" width="24.33203125" style="27" customWidth="1"/>
    <col min="4" max="4" width="70.58203125" style="27" customWidth="1"/>
    <col min="5" max="5" width="13.83203125" style="27" customWidth="1"/>
    <col min="6" max="6" width="77.83203125" style="27" customWidth="1"/>
    <col min="7" max="7" width="70.58203125" style="27" hidden="1" customWidth="1"/>
    <col min="8" max="8" width="10.33203125" style="27" customWidth="1"/>
    <col min="9" max="9" width="11" style="27"/>
    <col min="10" max="10" width="37.08203125" style="27" customWidth="1"/>
    <col min="11" max="16384" width="11" style="27"/>
  </cols>
  <sheetData>
    <row r="1" spans="1:14" s="26" customFormat="1" ht="15.65" customHeight="1" x14ac:dyDescent="0.35">
      <c r="A1" s="3076" t="s">
        <v>1158</v>
      </c>
      <c r="B1" s="3076"/>
      <c r="C1" s="3076"/>
      <c r="D1" s="3076"/>
      <c r="E1" s="578"/>
      <c r="F1" s="578"/>
      <c r="G1" s="40"/>
    </row>
    <row r="2" spans="1:14" s="26" customFormat="1" ht="15.65" customHeight="1" x14ac:dyDescent="0.35">
      <c r="A2" s="3076"/>
      <c r="B2" s="3076"/>
      <c r="C2" s="3076"/>
      <c r="D2" s="3076"/>
      <c r="E2" s="578"/>
      <c r="F2" s="578"/>
      <c r="G2" s="40"/>
    </row>
    <row r="3" spans="1:14" s="26" customFormat="1" ht="15.65" customHeight="1" x14ac:dyDescent="0.35">
      <c r="A3" s="3076"/>
      <c r="B3" s="3076"/>
      <c r="C3" s="3076"/>
      <c r="D3" s="3076"/>
      <c r="E3" s="578"/>
      <c r="F3" s="578"/>
      <c r="G3" s="40"/>
      <c r="H3" s="25"/>
      <c r="I3" s="25"/>
      <c r="J3" s="25"/>
    </row>
    <row r="4" spans="1:14" s="26" customFormat="1" ht="15.65" customHeight="1" x14ac:dyDescent="0.35">
      <c r="A4" s="3076"/>
      <c r="B4" s="3076"/>
      <c r="C4" s="3076"/>
      <c r="D4" s="3076"/>
      <c r="E4" s="578"/>
      <c r="F4" s="578"/>
      <c r="G4" s="40"/>
      <c r="H4" s="25"/>
      <c r="I4" s="25"/>
      <c r="J4" s="25"/>
      <c r="K4" s="2635"/>
      <c r="L4" s="2635"/>
      <c r="M4" s="2635"/>
    </row>
    <row r="5" spans="1:14" s="26" customFormat="1" ht="15.65" customHeight="1" x14ac:dyDescent="0.35">
      <c r="A5" s="40"/>
      <c r="B5" s="40"/>
      <c r="C5" s="40"/>
      <c r="D5" s="40"/>
      <c r="E5" s="40"/>
      <c r="F5" s="40"/>
      <c r="G5" s="40"/>
      <c r="H5" s="25"/>
      <c r="I5" s="25"/>
      <c r="J5" s="25"/>
      <c r="K5" s="2635"/>
      <c r="L5" s="2635"/>
      <c r="M5" s="2635"/>
    </row>
    <row r="6" spans="1:14" s="26" customFormat="1" ht="15.65" customHeight="1" x14ac:dyDescent="0.35">
      <c r="A6" s="40"/>
      <c r="B6" s="40"/>
      <c r="C6" s="40"/>
      <c r="D6" s="40"/>
      <c r="E6" s="40"/>
      <c r="F6" s="40"/>
      <c r="G6" s="40"/>
      <c r="H6" s="25"/>
      <c r="I6" s="25"/>
      <c r="J6" s="25"/>
      <c r="K6" s="2635"/>
      <c r="L6" s="2635"/>
      <c r="M6" s="2635"/>
      <c r="N6" s="25"/>
    </row>
    <row r="7" spans="1:14" s="26" customFormat="1" ht="35.15" customHeight="1" x14ac:dyDescent="0.35">
      <c r="A7" s="2687" t="s">
        <v>1159</v>
      </c>
      <c r="B7" s="2687"/>
      <c r="C7" s="2687"/>
      <c r="D7" s="2687"/>
      <c r="E7" s="566"/>
      <c r="F7" s="566"/>
      <c r="G7" s="42"/>
      <c r="H7" s="25"/>
      <c r="I7" s="25"/>
      <c r="J7" s="25"/>
      <c r="K7" s="2635"/>
      <c r="L7" s="2635"/>
      <c r="M7" s="2635"/>
      <c r="N7" s="25"/>
    </row>
    <row r="8" spans="1:14" s="26" customFormat="1" ht="15.5" customHeight="1" thickBot="1" x14ac:dyDescent="0.4">
      <c r="A8" s="24"/>
      <c r="B8" s="24"/>
      <c r="C8" s="24"/>
      <c r="D8" s="24"/>
      <c r="H8" s="25"/>
      <c r="I8" s="25"/>
      <c r="J8" s="25"/>
      <c r="K8" s="40"/>
      <c r="L8" s="40"/>
      <c r="M8" s="40"/>
      <c r="N8" s="25"/>
    </row>
    <row r="9" spans="1:14" ht="30" customHeight="1" thickTop="1" x14ac:dyDescent="0.35">
      <c r="A9" s="2688" t="s">
        <v>1160</v>
      </c>
      <c r="B9" s="2690"/>
      <c r="C9" s="2690"/>
      <c r="D9" s="2690"/>
      <c r="E9" s="2690"/>
      <c r="F9" s="450">
        <v>2024</v>
      </c>
      <c r="G9" s="107">
        <v>2023</v>
      </c>
    </row>
    <row r="10" spans="1:14" ht="40" customHeight="1" x14ac:dyDescent="0.35">
      <c r="A10" s="63" t="s">
        <v>1161</v>
      </c>
      <c r="B10" s="273" t="s">
        <v>1162</v>
      </c>
      <c r="C10" s="273" t="s">
        <v>1163</v>
      </c>
      <c r="D10" s="273" t="s">
        <v>1164</v>
      </c>
      <c r="E10" s="273" t="s">
        <v>403</v>
      </c>
      <c r="F10" s="398" t="s">
        <v>1165</v>
      </c>
      <c r="G10" s="398" t="s">
        <v>1165</v>
      </c>
    </row>
    <row r="11" spans="1:14" ht="70" customHeight="1" x14ac:dyDescent="0.35">
      <c r="A11" s="3077" t="s">
        <v>1166</v>
      </c>
      <c r="B11" s="2030" t="s">
        <v>1167</v>
      </c>
      <c r="C11" s="2030" t="s">
        <v>1168</v>
      </c>
      <c r="D11" s="2030" t="s">
        <v>1169</v>
      </c>
      <c r="E11" s="2030" t="s">
        <v>1170</v>
      </c>
      <c r="F11" s="2031">
        <v>1228924</v>
      </c>
      <c r="G11" s="2031">
        <v>1188386</v>
      </c>
    </row>
    <row r="12" spans="1:14" ht="92.5" customHeight="1" thickBot="1" x14ac:dyDescent="0.4">
      <c r="A12" s="3078"/>
      <c r="B12" s="2032" t="s">
        <v>1171</v>
      </c>
      <c r="C12" s="2032" t="s">
        <v>1172</v>
      </c>
      <c r="D12" s="2032" t="s">
        <v>1173</v>
      </c>
      <c r="E12" s="2032"/>
      <c r="F12" s="2020" t="s">
        <v>1174</v>
      </c>
      <c r="G12" s="2020" t="s">
        <v>1174</v>
      </c>
    </row>
    <row r="13" spans="1:14" ht="20.149999999999999" customHeight="1" x14ac:dyDescent="0.35">
      <c r="A13" s="3067" t="s">
        <v>1175</v>
      </c>
      <c r="B13" s="3064" t="s">
        <v>1176</v>
      </c>
      <c r="C13" s="2033" t="s">
        <v>1177</v>
      </c>
      <c r="D13" s="2033" t="s">
        <v>1178</v>
      </c>
      <c r="E13" s="2033" t="s">
        <v>1179</v>
      </c>
      <c r="F13" s="2022">
        <v>30888452.413099974</v>
      </c>
      <c r="G13" s="2473">
        <f>[2]Environment!Q41</f>
        <v>28935081.122705996</v>
      </c>
    </row>
    <row r="14" spans="1:14" ht="20.149999999999999" customHeight="1" thickBot="1" x14ac:dyDescent="0.4">
      <c r="A14" s="3069"/>
      <c r="B14" s="3065"/>
      <c r="C14" s="2032" t="s">
        <v>1180</v>
      </c>
      <c r="D14" s="2032" t="s">
        <v>1181</v>
      </c>
      <c r="E14" s="2032" t="s">
        <v>480</v>
      </c>
      <c r="F14" s="2027">
        <v>0.46099386889147648</v>
      </c>
      <c r="G14" s="2474">
        <f>[2]Environment!Q43</f>
        <v>0.42268775183827817</v>
      </c>
    </row>
    <row r="15" spans="1:14" ht="35.15" customHeight="1" x14ac:dyDescent="0.35">
      <c r="A15" s="3067" t="s">
        <v>1182</v>
      </c>
      <c r="B15" s="3064" t="s">
        <v>1183</v>
      </c>
      <c r="C15" s="3064" t="s">
        <v>1184</v>
      </c>
      <c r="D15" s="2033" t="s">
        <v>1185</v>
      </c>
      <c r="E15" s="2033" t="s">
        <v>1186</v>
      </c>
      <c r="F15" s="2022">
        <v>102649781.54069568</v>
      </c>
      <c r="G15" s="2041">
        <v>81910388.567394182</v>
      </c>
      <c r="I15" s="2475"/>
    </row>
    <row r="16" spans="1:14" ht="35.15" customHeight="1" x14ac:dyDescent="0.35">
      <c r="A16" s="3068"/>
      <c r="B16" s="3070"/>
      <c r="C16" s="3070"/>
      <c r="D16" s="2034" t="s">
        <v>1187</v>
      </c>
      <c r="E16" s="2034" t="s">
        <v>480</v>
      </c>
      <c r="F16" s="2035">
        <v>1</v>
      </c>
      <c r="G16" s="2035">
        <v>1</v>
      </c>
    </row>
    <row r="17" spans="1:8" ht="35.15" customHeight="1" x14ac:dyDescent="0.35">
      <c r="A17" s="3068"/>
      <c r="B17" s="3070"/>
      <c r="C17" s="3070" t="s">
        <v>256</v>
      </c>
      <c r="D17" s="2034" t="s">
        <v>1188</v>
      </c>
      <c r="E17" s="2034" t="s">
        <v>1186</v>
      </c>
      <c r="F17" s="2025">
        <v>76225527.56722936</v>
      </c>
      <c r="G17" s="2025">
        <v>70042885.979444519</v>
      </c>
    </row>
    <row r="18" spans="1:8" ht="35.15" customHeight="1" thickBot="1" x14ac:dyDescent="0.4">
      <c r="A18" s="3075"/>
      <c r="B18" s="3065"/>
      <c r="C18" s="3065"/>
      <c r="D18" s="2032" t="s">
        <v>1189</v>
      </c>
      <c r="E18" s="2032" t="s">
        <v>480</v>
      </c>
      <c r="F18" s="2027">
        <v>1</v>
      </c>
      <c r="G18" s="2027">
        <v>1</v>
      </c>
    </row>
    <row r="19" spans="1:8" ht="35.15" customHeight="1" x14ac:dyDescent="0.35">
      <c r="A19" s="3067" t="s">
        <v>1190</v>
      </c>
      <c r="B19" s="2033" t="s">
        <v>1191</v>
      </c>
      <c r="C19" s="2033" t="s">
        <v>1192</v>
      </c>
      <c r="D19" s="2033" t="s">
        <v>1193</v>
      </c>
      <c r="E19" s="2033" t="s">
        <v>818</v>
      </c>
      <c r="F19" s="2022">
        <v>50932.332687500006</v>
      </c>
      <c r="G19" s="2022">
        <v>50708.953999999998</v>
      </c>
    </row>
    <row r="20" spans="1:8" ht="35.15" customHeight="1" x14ac:dyDescent="0.35">
      <c r="A20" s="3068"/>
      <c r="B20" s="2034" t="s">
        <v>1194</v>
      </c>
      <c r="C20" s="2034" t="s">
        <v>1195</v>
      </c>
      <c r="D20" s="2034" t="s">
        <v>1196</v>
      </c>
      <c r="E20" s="2034" t="s">
        <v>818</v>
      </c>
      <c r="F20" s="2025">
        <v>103050610</v>
      </c>
      <c r="G20" s="2025">
        <v>91456894</v>
      </c>
    </row>
    <row r="21" spans="1:8" ht="35.15" customHeight="1" x14ac:dyDescent="0.35">
      <c r="A21" s="3068"/>
      <c r="B21" s="2034" t="s">
        <v>1197</v>
      </c>
      <c r="C21" s="2034" t="s">
        <v>1198</v>
      </c>
      <c r="D21" s="2034" t="s">
        <v>1199</v>
      </c>
      <c r="E21" s="2034" t="s">
        <v>818</v>
      </c>
      <c r="F21" s="2025">
        <v>279847324.3422119</v>
      </c>
      <c r="G21" s="2025">
        <v>393839769</v>
      </c>
    </row>
    <row r="22" spans="1:8" ht="35.15" customHeight="1" x14ac:dyDescent="0.35">
      <c r="A22" s="3068"/>
      <c r="B22" s="2034" t="s">
        <v>1200</v>
      </c>
      <c r="C22" s="2034" t="s">
        <v>1201</v>
      </c>
      <c r="D22" s="2034" t="s">
        <v>1202</v>
      </c>
      <c r="E22" s="2034" t="s">
        <v>818</v>
      </c>
      <c r="F22" s="2025">
        <v>13198.852680000002</v>
      </c>
      <c r="G22" s="2025">
        <v>20823.984</v>
      </c>
    </row>
    <row r="23" spans="1:8" ht="35.15" customHeight="1" thickBot="1" x14ac:dyDescent="0.4">
      <c r="A23" s="3069"/>
      <c r="B23" s="2032" t="s">
        <v>1203</v>
      </c>
      <c r="C23" s="2032" t="s">
        <v>1204</v>
      </c>
      <c r="D23" s="2032" t="s">
        <v>1205</v>
      </c>
      <c r="E23" s="2032" t="s">
        <v>818</v>
      </c>
      <c r="F23" s="2036">
        <v>620.93499999999995</v>
      </c>
      <c r="G23" s="2036">
        <v>4916.6970000000001</v>
      </c>
    </row>
    <row r="24" spans="1:8" ht="60" customHeight="1" x14ac:dyDescent="0.35">
      <c r="A24" s="3067" t="s">
        <v>1206</v>
      </c>
      <c r="B24" s="3064" t="s">
        <v>1207</v>
      </c>
      <c r="C24" s="3064" t="s">
        <v>1208</v>
      </c>
      <c r="D24" s="2033" t="s">
        <v>1209</v>
      </c>
      <c r="E24" s="2033" t="s">
        <v>480</v>
      </c>
      <c r="F24" s="3061" t="s">
        <v>1210</v>
      </c>
      <c r="G24" s="3061" t="s">
        <v>1210</v>
      </c>
    </row>
    <row r="25" spans="1:8" ht="60" customHeight="1" x14ac:dyDescent="0.35">
      <c r="A25" s="3068"/>
      <c r="B25" s="3070"/>
      <c r="C25" s="3070"/>
      <c r="D25" s="2034" t="s">
        <v>1211</v>
      </c>
      <c r="E25" s="2034" t="s">
        <v>480</v>
      </c>
      <c r="F25" s="3062"/>
      <c r="G25" s="3062"/>
    </row>
    <row r="26" spans="1:8" ht="70" customHeight="1" x14ac:dyDescent="0.35">
      <c r="A26" s="3068"/>
      <c r="B26" s="2034" t="s">
        <v>1212</v>
      </c>
      <c r="C26" s="2034" t="s">
        <v>1213</v>
      </c>
      <c r="D26" s="2034" t="s">
        <v>1214</v>
      </c>
      <c r="E26" s="2034" t="s">
        <v>480</v>
      </c>
      <c r="F26" s="2037" t="s">
        <v>1215</v>
      </c>
      <c r="G26" s="2037" t="s">
        <v>1215</v>
      </c>
    </row>
    <row r="27" spans="1:8" ht="120" customHeight="1" thickBot="1" x14ac:dyDescent="0.4">
      <c r="A27" s="3069"/>
      <c r="B27" s="2032" t="s">
        <v>1216</v>
      </c>
      <c r="C27" s="2032" t="s">
        <v>1514</v>
      </c>
      <c r="D27" s="2032"/>
      <c r="E27" s="2032"/>
      <c r="F27" s="2020" t="s">
        <v>1858</v>
      </c>
      <c r="G27" s="2020" t="s">
        <v>1217</v>
      </c>
    </row>
    <row r="28" spans="1:8" ht="20.149999999999999" customHeight="1" x14ac:dyDescent="0.35">
      <c r="A28" s="3059" t="s">
        <v>1218</v>
      </c>
      <c r="B28" s="3064" t="s">
        <v>1219</v>
      </c>
      <c r="C28" s="3064" t="s">
        <v>1220</v>
      </c>
      <c r="D28" s="2033" t="s">
        <v>1221</v>
      </c>
      <c r="E28" s="2033"/>
      <c r="F28" s="3061" t="s">
        <v>1859</v>
      </c>
      <c r="G28" s="3061" t="s">
        <v>1222</v>
      </c>
      <c r="H28" s="28"/>
    </row>
    <row r="29" spans="1:8" ht="35.15" customHeight="1" thickBot="1" x14ac:dyDescent="0.4">
      <c r="A29" s="3063"/>
      <c r="B29" s="3065"/>
      <c r="C29" s="3065"/>
      <c r="D29" s="2032" t="s">
        <v>1223</v>
      </c>
      <c r="E29" s="2032" t="s">
        <v>1224</v>
      </c>
      <c r="F29" s="3066"/>
      <c r="G29" s="3066"/>
    </row>
    <row r="30" spans="1:8" ht="35.15" customHeight="1" x14ac:dyDescent="0.35">
      <c r="A30" s="3059" t="s">
        <v>1225</v>
      </c>
      <c r="B30" s="2033" t="s">
        <v>1226</v>
      </c>
      <c r="C30" s="2033" t="s">
        <v>186</v>
      </c>
      <c r="D30" s="2033" t="s">
        <v>1227</v>
      </c>
      <c r="E30" s="2033" t="s">
        <v>480</v>
      </c>
      <c r="F30" s="2038">
        <v>0.77013277712774086</v>
      </c>
      <c r="G30" s="2038">
        <v>0.7851083883129123</v>
      </c>
    </row>
    <row r="31" spans="1:8" ht="70" customHeight="1" thickBot="1" x14ac:dyDescent="0.4">
      <c r="A31" s="3063"/>
      <c r="B31" s="2032" t="s">
        <v>1228</v>
      </c>
      <c r="C31" s="2032" t="s">
        <v>1229</v>
      </c>
      <c r="D31" s="2032" t="s">
        <v>1230</v>
      </c>
      <c r="E31" s="2032"/>
      <c r="F31" s="2020" t="s">
        <v>1860</v>
      </c>
      <c r="G31" s="2020" t="s">
        <v>1231</v>
      </c>
    </row>
    <row r="32" spans="1:8" ht="35.15" customHeight="1" x14ac:dyDescent="0.35">
      <c r="A32" s="3059" t="s">
        <v>1232</v>
      </c>
      <c r="B32" s="3072" t="s">
        <v>1233</v>
      </c>
      <c r="C32" s="3064" t="s">
        <v>1234</v>
      </c>
      <c r="D32" s="2033" t="s">
        <v>1235</v>
      </c>
      <c r="E32" s="2033" t="s">
        <v>139</v>
      </c>
      <c r="F32" s="2043">
        <v>70.97836200828246</v>
      </c>
      <c r="G32" s="2043">
        <v>75.254493736957613</v>
      </c>
    </row>
    <row r="33" spans="1:7" ht="35.15" customHeight="1" x14ac:dyDescent="0.35">
      <c r="A33" s="3071"/>
      <c r="B33" s="3073"/>
      <c r="C33" s="3070"/>
      <c r="D33" s="2042" t="s">
        <v>1236</v>
      </c>
      <c r="E33" s="2042" t="s">
        <v>569</v>
      </c>
      <c r="F33" s="2044">
        <v>39.617908977755718</v>
      </c>
      <c r="G33" s="2044">
        <v>41.334198418138534</v>
      </c>
    </row>
    <row r="34" spans="1:7" ht="35.15" customHeight="1" thickBot="1" x14ac:dyDescent="0.4">
      <c r="A34" s="3063"/>
      <c r="B34" s="3074"/>
      <c r="C34" s="3065"/>
      <c r="D34" s="399" t="s">
        <v>1237</v>
      </c>
      <c r="E34" s="399" t="s">
        <v>1238</v>
      </c>
      <c r="F34" s="2045">
        <v>45.731954078270959</v>
      </c>
      <c r="G34" s="2045">
        <v>47.730512158993911</v>
      </c>
    </row>
    <row r="35" spans="1:7" ht="80.150000000000006" customHeight="1" x14ac:dyDescent="0.35">
      <c r="A35" s="3059" t="s">
        <v>1239</v>
      </c>
      <c r="B35" s="2033" t="s">
        <v>1240</v>
      </c>
      <c r="C35" s="2033" t="s">
        <v>1241</v>
      </c>
      <c r="D35" s="2033" t="s">
        <v>1242</v>
      </c>
      <c r="E35" s="2033"/>
      <c r="F35" s="2125" t="s">
        <v>1861</v>
      </c>
      <c r="G35" s="2125" t="s">
        <v>1243</v>
      </c>
    </row>
    <row r="36" spans="1:7" ht="80.150000000000006" customHeight="1" thickBot="1" x14ac:dyDescent="0.4">
      <c r="A36" s="3060"/>
      <c r="B36" s="2039" t="s">
        <v>1244</v>
      </c>
      <c r="C36" s="2040" t="s">
        <v>1245</v>
      </c>
      <c r="D36" s="2040" t="s">
        <v>1246</v>
      </c>
      <c r="E36" s="2040" t="s">
        <v>1247</v>
      </c>
      <c r="F36" s="2126" t="s">
        <v>1248</v>
      </c>
      <c r="G36" s="2126" t="s">
        <v>1248</v>
      </c>
    </row>
    <row r="37" spans="1:7" ht="16" thickTop="1" x14ac:dyDescent="0.35">
      <c r="C37" s="2467"/>
    </row>
  </sheetData>
  <sheetProtection algorithmName="SHA-512" hashValue="HhR0DC0XhymLqKAHR8qtN1Bn7LMS0mDmeobCk49jHbJTJSavjHVK1rLiCYyu7BX94ihSNKZgZLKap3l/plhqdA==" saltValue="Nn7fx2hHD8nMP4TFYJtGhw==" spinCount="100000" sheet="1" sort="0" autoFilter="0" pivotTables="0"/>
  <mergeCells count="27">
    <mergeCell ref="K4:M7"/>
    <mergeCell ref="A30:A31"/>
    <mergeCell ref="A32:A34"/>
    <mergeCell ref="B32:B34"/>
    <mergeCell ref="C32:C34"/>
    <mergeCell ref="A15:A18"/>
    <mergeCell ref="B15:B18"/>
    <mergeCell ref="C15:C16"/>
    <mergeCell ref="C17:C18"/>
    <mergeCell ref="A19:A23"/>
    <mergeCell ref="A1:D4"/>
    <mergeCell ref="A7:D7"/>
    <mergeCell ref="A9:E9"/>
    <mergeCell ref="A11:A12"/>
    <mergeCell ref="A13:A14"/>
    <mergeCell ref="B13:B14"/>
    <mergeCell ref="A35:A36"/>
    <mergeCell ref="F24:F25"/>
    <mergeCell ref="G24:G25"/>
    <mergeCell ref="A28:A29"/>
    <mergeCell ref="B28:B29"/>
    <mergeCell ref="C28:C29"/>
    <mergeCell ref="F28:F29"/>
    <mergeCell ref="G28:G29"/>
    <mergeCell ref="A24:A27"/>
    <mergeCell ref="B24:B25"/>
    <mergeCell ref="C24:C25"/>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E7BBFC-235A-4B4F-AB9C-5773FE249314}">
  <sheetPr>
    <tabColor theme="7" tint="-0.249977111117893"/>
    <pageSetUpPr autoPageBreaks="0"/>
  </sheetPr>
  <dimension ref="A1:L53"/>
  <sheetViews>
    <sheetView zoomScale="90" zoomScaleNormal="90" workbookViewId="0">
      <pane ySplit="12" topLeftCell="A13" activePane="bottomLeft" state="frozen"/>
      <selection activeCell="B9" sqref="B9:C10"/>
      <selection pane="bottomLeft" activeCell="I4" sqref="I4"/>
    </sheetView>
  </sheetViews>
  <sheetFormatPr baseColWidth="10" defaultColWidth="11" defaultRowHeight="15.5" x14ac:dyDescent="0.35"/>
  <cols>
    <col min="1" max="1" width="9.83203125" style="1" customWidth="1"/>
    <col min="2" max="2" width="3.58203125" style="1" customWidth="1"/>
    <col min="3" max="3" width="35.58203125" style="1" customWidth="1"/>
    <col min="4" max="4" width="50.58203125" style="1" customWidth="1"/>
    <col min="5" max="6" width="17.58203125" style="1" customWidth="1"/>
    <col min="7" max="7" width="11.75" style="1" customWidth="1"/>
    <col min="8" max="8" width="3.58203125" style="1" customWidth="1"/>
    <col min="9" max="9" width="35.58203125" style="74" customWidth="1"/>
    <col min="10" max="10" width="48.5" style="74" customWidth="1"/>
    <col min="11" max="11" width="17.58203125" style="74" customWidth="1"/>
    <col min="12" max="12" width="17.58203125" style="1" customWidth="1"/>
    <col min="13" max="16384" width="11" style="1"/>
  </cols>
  <sheetData>
    <row r="1" spans="1:12" s="5" customFormat="1" ht="15.65" customHeight="1" x14ac:dyDescent="0.35">
      <c r="A1" s="2635" t="s">
        <v>398</v>
      </c>
      <c r="B1" s="2635"/>
      <c r="C1" s="2635"/>
      <c r="D1" s="2635"/>
      <c r="E1" s="2635"/>
      <c r="F1" s="2635"/>
      <c r="I1" s="42"/>
      <c r="J1" s="42"/>
      <c r="K1" s="42"/>
    </row>
    <row r="2" spans="1:12" s="5" customFormat="1" ht="15.65" customHeight="1" x14ac:dyDescent="0.35">
      <c r="A2" s="2635"/>
      <c r="B2" s="2635"/>
      <c r="C2" s="2635"/>
      <c r="D2" s="2635"/>
      <c r="E2" s="2635"/>
      <c r="F2" s="2635"/>
      <c r="I2" s="42"/>
      <c r="J2" s="42"/>
      <c r="K2" s="42"/>
    </row>
    <row r="3" spans="1:12" s="5" customFormat="1" ht="15.65" customHeight="1" x14ac:dyDescent="0.35">
      <c r="A3" s="2635"/>
      <c r="B3" s="2635"/>
      <c r="C3" s="2635"/>
      <c r="D3" s="2635"/>
      <c r="E3" s="2635"/>
      <c r="F3" s="2635"/>
      <c r="I3" s="42"/>
      <c r="J3" s="42"/>
      <c r="K3" s="42"/>
    </row>
    <row r="4" spans="1:12" s="5" customFormat="1" ht="15.65" customHeight="1" x14ac:dyDescent="0.35">
      <c r="A4" s="2635"/>
      <c r="B4" s="2635"/>
      <c r="C4" s="2635"/>
      <c r="D4" s="2635"/>
      <c r="E4" s="2635"/>
      <c r="F4" s="2635"/>
      <c r="I4" s="42"/>
      <c r="J4" s="42"/>
      <c r="K4" s="42"/>
    </row>
    <row r="5" spans="1:12" s="5" customFormat="1" ht="15.65" customHeight="1" x14ac:dyDescent="0.35">
      <c r="A5" s="43"/>
      <c r="B5" s="43"/>
      <c r="C5" s="43"/>
      <c r="I5" s="42"/>
      <c r="J5" s="42"/>
      <c r="K5" s="42"/>
    </row>
    <row r="6" spans="1:12" s="5" customFormat="1" ht="15.65" customHeight="1" x14ac:dyDescent="0.35">
      <c r="A6" s="43"/>
      <c r="B6" s="43"/>
      <c r="C6" s="43"/>
      <c r="I6" s="42"/>
      <c r="J6" s="42"/>
      <c r="K6" s="42"/>
    </row>
    <row r="7" spans="1:12" s="5" customFormat="1" ht="15.75" customHeight="1" x14ac:dyDescent="0.35">
      <c r="A7" s="2807" t="s">
        <v>1288</v>
      </c>
      <c r="B7" s="2807"/>
      <c r="C7" s="2807"/>
      <c r="D7" s="2807"/>
      <c r="I7" s="42"/>
      <c r="J7" s="42"/>
      <c r="K7" s="42"/>
    </row>
    <row r="8" spans="1:12" s="5" customFormat="1" ht="15.65" customHeight="1" x14ac:dyDescent="0.35"/>
    <row r="9" spans="1:12" s="5" customFormat="1" ht="55" customHeight="1" x14ac:dyDescent="0.35">
      <c r="A9" s="2646" t="s">
        <v>1864</v>
      </c>
      <c r="B9" s="2646"/>
      <c r="C9" s="2646"/>
      <c r="D9" s="2646"/>
      <c r="E9" s="2646"/>
      <c r="F9" s="2646"/>
      <c r="G9" s="2646"/>
      <c r="I9" s="42"/>
      <c r="J9" s="42"/>
      <c r="K9" s="42"/>
    </row>
    <row r="10" spans="1:12" s="5" customFormat="1" ht="15.65" customHeight="1" thickBot="1" x14ac:dyDescent="0.4"/>
    <row r="11" spans="1:12" ht="25" customHeight="1" thickTop="1" thickBot="1" x14ac:dyDescent="0.4">
      <c r="B11" s="3081" t="s">
        <v>1865</v>
      </c>
      <c r="C11" s="3082"/>
      <c r="D11" s="3082"/>
      <c r="E11" s="2197" t="s">
        <v>1289</v>
      </c>
      <c r="F11" s="2190" t="s">
        <v>1289</v>
      </c>
      <c r="H11" s="3081" t="s">
        <v>1628</v>
      </c>
      <c r="I11" s="3082"/>
      <c r="J11" s="3083"/>
      <c r="K11" s="2191" t="s">
        <v>1289</v>
      </c>
      <c r="L11" s="2192" t="s">
        <v>1289</v>
      </c>
    </row>
    <row r="12" spans="1:12" ht="30" customHeight="1" thickTop="1" thickBot="1" x14ac:dyDescent="0.4">
      <c r="B12" s="3079" t="s">
        <v>1629</v>
      </c>
      <c r="C12" s="3080"/>
      <c r="D12" s="2195" t="s">
        <v>1595</v>
      </c>
      <c r="E12" s="2188" t="s">
        <v>1290</v>
      </c>
      <c r="F12" s="2189" t="s">
        <v>461</v>
      </c>
      <c r="H12" s="3079" t="s">
        <v>1629</v>
      </c>
      <c r="I12" s="3080"/>
      <c r="J12" s="2198" t="s">
        <v>1595</v>
      </c>
      <c r="K12" s="2193" t="s">
        <v>932</v>
      </c>
      <c r="L12" s="2194" t="s">
        <v>407</v>
      </c>
    </row>
    <row r="13" spans="1:12" ht="50.15" customHeight="1" thickTop="1" thickBot="1" x14ac:dyDescent="0.4">
      <c r="B13" s="3086" t="s">
        <v>1590</v>
      </c>
      <c r="C13" s="3087"/>
      <c r="D13" s="3087"/>
      <c r="E13" s="3087"/>
      <c r="F13" s="3088"/>
      <c r="H13" s="2060">
        <v>1</v>
      </c>
      <c r="I13" s="2062" t="s">
        <v>1291</v>
      </c>
      <c r="J13" s="2196" t="s">
        <v>1630</v>
      </c>
      <c r="K13" s="557" t="s">
        <v>1292</v>
      </c>
      <c r="L13" s="401" t="s">
        <v>1292</v>
      </c>
    </row>
    <row r="14" spans="1:12" ht="50.15" customHeight="1" thickTop="1" x14ac:dyDescent="0.35">
      <c r="B14" s="2060">
        <v>1</v>
      </c>
      <c r="C14" s="2062" t="s">
        <v>1558</v>
      </c>
      <c r="D14" s="2196" t="s">
        <v>1594</v>
      </c>
      <c r="E14" s="401" t="s">
        <v>1292</v>
      </c>
      <c r="F14" s="554" t="s">
        <v>1292</v>
      </c>
      <c r="H14" s="2060">
        <v>2</v>
      </c>
      <c r="I14" s="2062" t="s">
        <v>1293</v>
      </c>
      <c r="J14" s="2196" t="s">
        <v>1631</v>
      </c>
      <c r="K14" s="557" t="s">
        <v>1292</v>
      </c>
      <c r="L14" s="401" t="s">
        <v>1292</v>
      </c>
    </row>
    <row r="15" spans="1:12" ht="50.15" customHeight="1" x14ac:dyDescent="0.35">
      <c r="B15" s="2060">
        <v>2</v>
      </c>
      <c r="C15" s="2062" t="s">
        <v>1559</v>
      </c>
      <c r="D15" s="2196" t="s">
        <v>1596</v>
      </c>
      <c r="E15" s="401" t="s">
        <v>1292</v>
      </c>
      <c r="F15" s="554" t="s">
        <v>1292</v>
      </c>
      <c r="H15" s="2060">
        <v>3</v>
      </c>
      <c r="I15" s="2062" t="s">
        <v>1294</v>
      </c>
      <c r="J15" s="2196" t="s">
        <v>1632</v>
      </c>
      <c r="K15" s="557" t="s">
        <v>1292</v>
      </c>
      <c r="L15" s="401" t="s">
        <v>1292</v>
      </c>
    </row>
    <row r="16" spans="1:12" ht="50.15" customHeight="1" x14ac:dyDescent="0.35">
      <c r="B16" s="2060">
        <v>3</v>
      </c>
      <c r="C16" s="2062" t="s">
        <v>1560</v>
      </c>
      <c r="D16" s="2196" t="s">
        <v>1597</v>
      </c>
      <c r="E16" s="401" t="s">
        <v>1292</v>
      </c>
      <c r="F16" s="554" t="s">
        <v>1292</v>
      </c>
      <c r="H16" s="2060">
        <v>4</v>
      </c>
      <c r="I16" s="2062" t="s">
        <v>1296</v>
      </c>
      <c r="J16" s="2196" t="s">
        <v>1633</v>
      </c>
      <c r="K16" s="557" t="s">
        <v>1292</v>
      </c>
      <c r="L16" s="401" t="s">
        <v>1292</v>
      </c>
    </row>
    <row r="17" spans="2:12" ht="50.15" customHeight="1" x14ac:dyDescent="0.35">
      <c r="B17" s="2060">
        <v>4</v>
      </c>
      <c r="C17" s="2062" t="s">
        <v>1561</v>
      </c>
      <c r="D17" s="2196" t="s">
        <v>1598</v>
      </c>
      <c r="E17" s="401" t="s">
        <v>1292</v>
      </c>
      <c r="F17" s="554" t="s">
        <v>1292</v>
      </c>
      <c r="H17" s="2060">
        <v>5</v>
      </c>
      <c r="I17" s="2062" t="s">
        <v>1297</v>
      </c>
      <c r="J17" s="2196" t="s">
        <v>1634</v>
      </c>
      <c r="K17" s="557" t="s">
        <v>1292</v>
      </c>
      <c r="L17" s="401" t="s">
        <v>1292</v>
      </c>
    </row>
    <row r="18" spans="2:12" ht="50.15" customHeight="1" x14ac:dyDescent="0.35">
      <c r="B18" s="2060">
        <v>5</v>
      </c>
      <c r="C18" s="2062" t="s">
        <v>1562</v>
      </c>
      <c r="D18" s="2196" t="s">
        <v>1599</v>
      </c>
      <c r="E18" s="401" t="s">
        <v>1292</v>
      </c>
      <c r="F18" s="554" t="s">
        <v>1292</v>
      </c>
      <c r="H18" s="2060">
        <v>6</v>
      </c>
      <c r="I18" s="2062" t="s">
        <v>1298</v>
      </c>
      <c r="J18" s="2196" t="s">
        <v>1635</v>
      </c>
      <c r="K18" s="557" t="s">
        <v>1292</v>
      </c>
      <c r="L18" s="401" t="s">
        <v>1292</v>
      </c>
    </row>
    <row r="19" spans="2:12" ht="50.15" customHeight="1" x14ac:dyDescent="0.35">
      <c r="B19" s="2060">
        <v>6</v>
      </c>
      <c r="C19" s="2062" t="s">
        <v>1563</v>
      </c>
      <c r="D19" s="2196" t="s">
        <v>1600</v>
      </c>
      <c r="E19" s="401" t="s">
        <v>1292</v>
      </c>
      <c r="F19" s="554" t="s">
        <v>1292</v>
      </c>
      <c r="H19" s="2060">
        <v>7</v>
      </c>
      <c r="I19" s="2062" t="s">
        <v>1299</v>
      </c>
      <c r="J19" s="2196" t="s">
        <v>1636</v>
      </c>
      <c r="K19" s="557" t="s">
        <v>1292</v>
      </c>
      <c r="L19" s="401" t="s">
        <v>1292</v>
      </c>
    </row>
    <row r="20" spans="2:12" ht="50.15" customHeight="1" x14ac:dyDescent="0.35">
      <c r="B20" s="2060">
        <v>7</v>
      </c>
      <c r="C20" s="2062" t="s">
        <v>1564</v>
      </c>
      <c r="D20" s="2196" t="s">
        <v>1601</v>
      </c>
      <c r="E20" s="401" t="s">
        <v>1292</v>
      </c>
      <c r="F20" s="554" t="s">
        <v>1292</v>
      </c>
      <c r="H20" s="2060">
        <v>8</v>
      </c>
      <c r="I20" s="2062" t="s">
        <v>1300</v>
      </c>
      <c r="J20" s="2196" t="s">
        <v>1637</v>
      </c>
      <c r="K20" s="557" t="s">
        <v>1292</v>
      </c>
      <c r="L20" s="401" t="s">
        <v>1292</v>
      </c>
    </row>
    <row r="21" spans="2:12" ht="50.15" customHeight="1" x14ac:dyDescent="0.35">
      <c r="B21" s="2060">
        <v>8</v>
      </c>
      <c r="C21" s="2062" t="s">
        <v>571</v>
      </c>
      <c r="D21" s="2196" t="s">
        <v>1602</v>
      </c>
      <c r="E21" s="401" t="s">
        <v>1292</v>
      </c>
      <c r="F21" s="554" t="s">
        <v>1292</v>
      </c>
      <c r="H21" s="2060">
        <v>9</v>
      </c>
      <c r="I21" s="2062" t="s">
        <v>1301</v>
      </c>
      <c r="J21" s="2196" t="s">
        <v>1638</v>
      </c>
      <c r="K21" s="557" t="s">
        <v>1292</v>
      </c>
      <c r="L21" s="402" t="s">
        <v>1295</v>
      </c>
    </row>
    <row r="22" spans="2:12" ht="50.15" customHeight="1" x14ac:dyDescent="0.35">
      <c r="B22" s="2060">
        <v>9</v>
      </c>
      <c r="C22" s="2062" t="s">
        <v>1565</v>
      </c>
      <c r="D22" s="2196" t="s">
        <v>1603</v>
      </c>
      <c r="E22" s="401" t="s">
        <v>1292</v>
      </c>
      <c r="F22" s="555" t="s">
        <v>1292</v>
      </c>
      <c r="H22" s="2060">
        <v>10</v>
      </c>
      <c r="I22" s="2062" t="s">
        <v>1302</v>
      </c>
      <c r="J22" s="2196" t="s">
        <v>1639</v>
      </c>
      <c r="K22" s="557" t="s">
        <v>1292</v>
      </c>
      <c r="L22" s="402" t="s">
        <v>1292</v>
      </c>
    </row>
    <row r="23" spans="2:12" ht="50.15" customHeight="1" x14ac:dyDescent="0.35">
      <c r="B23" s="2060">
        <v>10</v>
      </c>
      <c r="C23" s="2062" t="s">
        <v>1566</v>
      </c>
      <c r="D23" s="2196" t="s">
        <v>1604</v>
      </c>
      <c r="E23" s="401" t="s">
        <v>1292</v>
      </c>
      <c r="F23" s="555" t="s">
        <v>1292</v>
      </c>
      <c r="H23" s="2060">
        <v>11</v>
      </c>
      <c r="I23" s="2062" t="s">
        <v>1303</v>
      </c>
      <c r="J23" s="2196" t="s">
        <v>1640</v>
      </c>
      <c r="K23" s="557" t="s">
        <v>1292</v>
      </c>
      <c r="L23" s="402" t="s">
        <v>1292</v>
      </c>
    </row>
    <row r="24" spans="2:12" ht="50.15" customHeight="1" x14ac:dyDescent="0.35">
      <c r="B24" s="2060">
        <v>11</v>
      </c>
      <c r="C24" s="2062" t="s">
        <v>1567</v>
      </c>
      <c r="D24" s="2196" t="s">
        <v>1605</v>
      </c>
      <c r="E24" s="401" t="s">
        <v>1292</v>
      </c>
      <c r="F24" s="555" t="s">
        <v>1292</v>
      </c>
      <c r="H24" s="2060">
        <v>12</v>
      </c>
      <c r="I24" s="2062" t="s">
        <v>1304</v>
      </c>
      <c r="J24" s="2196" t="s">
        <v>1641</v>
      </c>
      <c r="K24" s="557" t="s">
        <v>1292</v>
      </c>
      <c r="L24" s="402" t="s">
        <v>1292</v>
      </c>
    </row>
    <row r="25" spans="2:12" ht="50.15" customHeight="1" x14ac:dyDescent="0.35">
      <c r="B25" s="2060">
        <v>12</v>
      </c>
      <c r="C25" s="2062" t="s">
        <v>1568</v>
      </c>
      <c r="D25" s="2196" t="s">
        <v>1606</v>
      </c>
      <c r="E25" s="401" t="s">
        <v>1588</v>
      </c>
      <c r="F25" s="555" t="s">
        <v>1588</v>
      </c>
      <c r="H25" s="2060">
        <v>13</v>
      </c>
      <c r="I25" s="2062" t="s">
        <v>1305</v>
      </c>
      <c r="J25" s="2196" t="s">
        <v>1642</v>
      </c>
      <c r="K25" s="557" t="s">
        <v>1292</v>
      </c>
      <c r="L25" s="402" t="s">
        <v>1292</v>
      </c>
    </row>
    <row r="26" spans="2:12" ht="50.15" customHeight="1" x14ac:dyDescent="0.35">
      <c r="B26" s="2060">
        <v>13</v>
      </c>
      <c r="C26" s="2062" t="s">
        <v>1569</v>
      </c>
      <c r="D26" s="2196" t="s">
        <v>1607</v>
      </c>
      <c r="E26" s="401" t="s">
        <v>1292</v>
      </c>
      <c r="F26" s="555" t="s">
        <v>1292</v>
      </c>
      <c r="H26" s="2060">
        <v>14</v>
      </c>
      <c r="I26" s="2062" t="s">
        <v>1306</v>
      </c>
      <c r="J26" s="2196" t="s">
        <v>1643</v>
      </c>
      <c r="K26" s="557" t="s">
        <v>1292</v>
      </c>
      <c r="L26" s="402" t="s">
        <v>1292</v>
      </c>
    </row>
    <row r="27" spans="2:12" ht="50.15" customHeight="1" x14ac:dyDescent="0.35">
      <c r="B27" s="2060">
        <v>14</v>
      </c>
      <c r="C27" s="2062" t="s">
        <v>1570</v>
      </c>
      <c r="D27" s="2196" t="s">
        <v>1608</v>
      </c>
      <c r="E27" s="401" t="s">
        <v>1588</v>
      </c>
      <c r="F27" s="555" t="s">
        <v>1588</v>
      </c>
      <c r="H27" s="2060">
        <v>15</v>
      </c>
      <c r="I27" s="2062" t="s">
        <v>1307</v>
      </c>
      <c r="J27" s="2196" t="s">
        <v>1644</v>
      </c>
      <c r="K27" s="557" t="s">
        <v>1292</v>
      </c>
      <c r="L27" s="402" t="s">
        <v>1292</v>
      </c>
    </row>
    <row r="28" spans="2:12" ht="50.15" customHeight="1" x14ac:dyDescent="0.35">
      <c r="B28" s="2060">
        <v>15</v>
      </c>
      <c r="C28" s="2062" t="s">
        <v>1571</v>
      </c>
      <c r="D28" s="2196" t="s">
        <v>1609</v>
      </c>
      <c r="E28" s="401" t="s">
        <v>1292</v>
      </c>
      <c r="F28" s="555" t="s">
        <v>1292</v>
      </c>
      <c r="H28" s="2060">
        <v>16</v>
      </c>
      <c r="I28" s="2062" t="s">
        <v>1308</v>
      </c>
      <c r="J28" s="2196" t="s">
        <v>1645</v>
      </c>
      <c r="K28" s="557" t="s">
        <v>1292</v>
      </c>
      <c r="L28" s="402" t="s">
        <v>1292</v>
      </c>
    </row>
    <row r="29" spans="2:12" ht="61.5" customHeight="1" x14ac:dyDescent="0.35">
      <c r="B29" s="2060">
        <v>16</v>
      </c>
      <c r="C29" s="2062" t="s">
        <v>1572</v>
      </c>
      <c r="D29" s="2196" t="s">
        <v>1610</v>
      </c>
      <c r="E29" s="401" t="s">
        <v>1588</v>
      </c>
      <c r="F29" s="555" t="s">
        <v>1588</v>
      </c>
      <c r="H29" s="2060">
        <v>17</v>
      </c>
      <c r="I29" s="2062" t="s">
        <v>1309</v>
      </c>
      <c r="J29" s="2196" t="s">
        <v>1646</v>
      </c>
      <c r="K29" s="557" t="s">
        <v>1292</v>
      </c>
      <c r="L29" s="402" t="s">
        <v>1292</v>
      </c>
    </row>
    <row r="30" spans="2:12" ht="50.15" customHeight="1" x14ac:dyDescent="0.35">
      <c r="B30" s="2060">
        <v>17</v>
      </c>
      <c r="C30" s="2062" t="s">
        <v>690</v>
      </c>
      <c r="D30" s="2196" t="s">
        <v>1611</v>
      </c>
      <c r="E30" s="401" t="s">
        <v>1292</v>
      </c>
      <c r="F30" s="555" t="s">
        <v>1588</v>
      </c>
      <c r="H30" s="2060">
        <v>18</v>
      </c>
      <c r="I30" s="2062" t="s">
        <v>1310</v>
      </c>
      <c r="J30" s="2196" t="s">
        <v>1647</v>
      </c>
      <c r="K30" s="557" t="s">
        <v>1292</v>
      </c>
      <c r="L30" s="402" t="s">
        <v>1292</v>
      </c>
    </row>
    <row r="31" spans="2:12" ht="50.15" customHeight="1" x14ac:dyDescent="0.35">
      <c r="B31" s="2060">
        <v>18</v>
      </c>
      <c r="C31" s="2062" t="s">
        <v>1573</v>
      </c>
      <c r="D31" s="2196" t="s">
        <v>1612</v>
      </c>
      <c r="E31" s="401" t="s">
        <v>1588</v>
      </c>
      <c r="F31" s="555" t="s">
        <v>1292</v>
      </c>
      <c r="H31" s="2060">
        <v>19</v>
      </c>
      <c r="I31" s="2062" t="s">
        <v>1311</v>
      </c>
      <c r="J31" s="2196" t="s">
        <v>1648</v>
      </c>
      <c r="K31" s="557" t="s">
        <v>1292</v>
      </c>
      <c r="L31" s="402" t="s">
        <v>10</v>
      </c>
    </row>
    <row r="32" spans="2:12" ht="50.15" customHeight="1" x14ac:dyDescent="0.35">
      <c r="B32" s="2060">
        <v>19</v>
      </c>
      <c r="C32" s="2062" t="s">
        <v>1574</v>
      </c>
      <c r="D32" s="2196" t="s">
        <v>1613</v>
      </c>
      <c r="E32" s="401" t="s">
        <v>1588</v>
      </c>
      <c r="F32" s="555" t="s">
        <v>1292</v>
      </c>
      <c r="H32" s="2060">
        <v>20</v>
      </c>
      <c r="I32" s="2062" t="s">
        <v>1312</v>
      </c>
      <c r="J32" s="2196" t="s">
        <v>1649</v>
      </c>
      <c r="K32" s="557" t="s">
        <v>1292</v>
      </c>
      <c r="L32" s="402" t="s">
        <v>1292</v>
      </c>
    </row>
    <row r="33" spans="1:12" ht="55" customHeight="1" x14ac:dyDescent="0.35">
      <c r="B33" s="2060">
        <v>20</v>
      </c>
      <c r="C33" s="2062" t="s">
        <v>1575</v>
      </c>
      <c r="D33" s="2196" t="s">
        <v>1614</v>
      </c>
      <c r="E33" s="401" t="s">
        <v>1588</v>
      </c>
      <c r="F33" s="555" t="s">
        <v>1292</v>
      </c>
      <c r="H33" s="2060">
        <v>21</v>
      </c>
      <c r="I33" s="2062" t="s">
        <v>1313</v>
      </c>
      <c r="J33" s="2196" t="s">
        <v>1650</v>
      </c>
      <c r="K33" s="557" t="s">
        <v>1292</v>
      </c>
      <c r="L33" s="402" t="s">
        <v>1292</v>
      </c>
    </row>
    <row r="34" spans="1:12" ht="50.15" customHeight="1" x14ac:dyDescent="0.35">
      <c r="B34" s="2060">
        <v>21</v>
      </c>
      <c r="C34" s="2062" t="s">
        <v>1576</v>
      </c>
      <c r="D34" s="2196" t="s">
        <v>1615</v>
      </c>
      <c r="E34" s="401" t="s">
        <v>10</v>
      </c>
      <c r="F34" s="555" t="s">
        <v>10</v>
      </c>
      <c r="H34" s="2060">
        <v>22</v>
      </c>
      <c r="I34" s="2062" t="s">
        <v>1314</v>
      </c>
      <c r="J34" s="2196" t="s">
        <v>1651</v>
      </c>
      <c r="K34" s="557" t="s">
        <v>1292</v>
      </c>
      <c r="L34" s="402" t="s">
        <v>1292</v>
      </c>
    </row>
    <row r="35" spans="1:12" ht="50.15" customHeight="1" x14ac:dyDescent="0.35">
      <c r="B35" s="2060">
        <v>22</v>
      </c>
      <c r="C35" s="2062" t="s">
        <v>1577</v>
      </c>
      <c r="D35" s="2196" t="s">
        <v>1616</v>
      </c>
      <c r="E35" s="401" t="s">
        <v>1292</v>
      </c>
      <c r="F35" s="555" t="s">
        <v>1292</v>
      </c>
      <c r="H35" s="2060">
        <v>23</v>
      </c>
      <c r="I35" s="2062" t="s">
        <v>1315</v>
      </c>
      <c r="J35" s="2196" t="s">
        <v>1652</v>
      </c>
      <c r="K35" s="557" t="s">
        <v>1292</v>
      </c>
      <c r="L35" s="402" t="s">
        <v>1292</v>
      </c>
    </row>
    <row r="36" spans="1:12" ht="50.15" customHeight="1" x14ac:dyDescent="0.35">
      <c r="B36" s="2060">
        <v>23</v>
      </c>
      <c r="C36" s="2062" t="s">
        <v>1578</v>
      </c>
      <c r="D36" s="2196" t="s">
        <v>1617</v>
      </c>
      <c r="E36" s="401" t="s">
        <v>10</v>
      </c>
      <c r="F36" s="555" t="s">
        <v>1292</v>
      </c>
      <c r="H36" s="2060">
        <v>24</v>
      </c>
      <c r="I36" s="2062" t="s">
        <v>1316</v>
      </c>
      <c r="J36" s="2196" t="s">
        <v>1653</v>
      </c>
      <c r="K36" s="557" t="s">
        <v>1292</v>
      </c>
      <c r="L36" s="402" t="s">
        <v>1292</v>
      </c>
    </row>
    <row r="37" spans="1:12" ht="50.15" customHeight="1" x14ac:dyDescent="0.35">
      <c r="B37" s="2060">
        <v>24</v>
      </c>
      <c r="C37" s="2062" t="s">
        <v>1579</v>
      </c>
      <c r="D37" s="2196" t="s">
        <v>1618</v>
      </c>
      <c r="E37" s="401" t="s">
        <v>10</v>
      </c>
      <c r="F37" s="555" t="s">
        <v>10</v>
      </c>
      <c r="H37" s="2060">
        <v>25</v>
      </c>
      <c r="I37" s="2062" t="s">
        <v>1317</v>
      </c>
      <c r="J37" s="2196" t="s">
        <v>1654</v>
      </c>
      <c r="K37" s="557" t="s">
        <v>10</v>
      </c>
      <c r="L37" s="402" t="s">
        <v>10</v>
      </c>
    </row>
    <row r="38" spans="1:12" ht="50.15" customHeight="1" x14ac:dyDescent="0.35">
      <c r="B38" s="2060">
        <v>25</v>
      </c>
      <c r="C38" s="2062" t="s">
        <v>1580</v>
      </c>
      <c r="D38" s="2196" t="s">
        <v>1619</v>
      </c>
      <c r="E38" s="401" t="s">
        <v>1292</v>
      </c>
      <c r="F38" s="555" t="s">
        <v>1292</v>
      </c>
      <c r="H38" s="2060">
        <v>26</v>
      </c>
      <c r="I38" s="2062" t="s">
        <v>1318</v>
      </c>
      <c r="J38" s="2196" t="s">
        <v>1655</v>
      </c>
      <c r="K38" s="557" t="s">
        <v>1292</v>
      </c>
      <c r="L38" s="402" t="s">
        <v>1292</v>
      </c>
    </row>
    <row r="39" spans="1:12" ht="50.15" customHeight="1" x14ac:dyDescent="0.35">
      <c r="B39" s="2060">
        <v>26</v>
      </c>
      <c r="C39" s="2062" t="s">
        <v>1581</v>
      </c>
      <c r="D39" s="2196" t="s">
        <v>1620</v>
      </c>
      <c r="E39" s="401" t="s">
        <v>1292</v>
      </c>
      <c r="F39" s="555" t="s">
        <v>1292</v>
      </c>
      <c r="H39" s="2060">
        <v>27</v>
      </c>
      <c r="I39" s="2062" t="s">
        <v>1319</v>
      </c>
      <c r="J39" s="2196" t="s">
        <v>1656</v>
      </c>
      <c r="K39" s="557" t="s">
        <v>1292</v>
      </c>
      <c r="L39" s="402" t="s">
        <v>1292</v>
      </c>
    </row>
    <row r="40" spans="1:12" ht="50.15" customHeight="1" x14ac:dyDescent="0.35">
      <c r="B40" s="2060">
        <v>27</v>
      </c>
      <c r="C40" s="2062" t="s">
        <v>1582</v>
      </c>
      <c r="D40" s="2196" t="s">
        <v>1621</v>
      </c>
      <c r="E40" s="401" t="s">
        <v>1292</v>
      </c>
      <c r="F40" s="555" t="s">
        <v>1292</v>
      </c>
      <c r="H40" s="2060">
        <v>28</v>
      </c>
      <c r="I40" s="2062" t="s">
        <v>1320</v>
      </c>
      <c r="J40" s="2196" t="s">
        <v>1657</v>
      </c>
      <c r="K40" s="557" t="s">
        <v>1292</v>
      </c>
      <c r="L40" s="402" t="s">
        <v>10</v>
      </c>
    </row>
    <row r="41" spans="1:12" ht="55" customHeight="1" x14ac:dyDescent="0.35">
      <c r="B41" s="2060">
        <v>28</v>
      </c>
      <c r="C41" s="2062" t="s">
        <v>1583</v>
      </c>
      <c r="D41" s="2196" t="s">
        <v>1622</v>
      </c>
      <c r="E41" s="401" t="s">
        <v>1292</v>
      </c>
      <c r="F41" s="555" t="s">
        <v>1292</v>
      </c>
      <c r="H41" s="2060">
        <v>29</v>
      </c>
      <c r="I41" s="2062" t="s">
        <v>1321</v>
      </c>
      <c r="J41" s="2196" t="s">
        <v>1658</v>
      </c>
      <c r="K41" s="557" t="s">
        <v>10</v>
      </c>
      <c r="L41" s="402" t="s">
        <v>10</v>
      </c>
    </row>
    <row r="42" spans="1:12" ht="50.15" customHeight="1" x14ac:dyDescent="0.35">
      <c r="B42" s="2060">
        <v>29</v>
      </c>
      <c r="C42" s="2062" t="s">
        <v>1584</v>
      </c>
      <c r="D42" s="2196" t="s">
        <v>1623</v>
      </c>
      <c r="E42" s="401" t="s">
        <v>1588</v>
      </c>
      <c r="F42" s="555" t="s">
        <v>1588</v>
      </c>
      <c r="H42" s="2060">
        <v>30</v>
      </c>
      <c r="I42" s="2062" t="s">
        <v>1322</v>
      </c>
      <c r="J42" s="2196" t="s">
        <v>1659</v>
      </c>
      <c r="K42" s="557" t="s">
        <v>1292</v>
      </c>
      <c r="L42" s="402" t="s">
        <v>1292</v>
      </c>
    </row>
    <row r="43" spans="1:12" ht="50.15" customHeight="1" x14ac:dyDescent="0.35">
      <c r="B43" s="2060">
        <v>30</v>
      </c>
      <c r="C43" s="2062" t="s">
        <v>1501</v>
      </c>
      <c r="D43" s="2196" t="s">
        <v>1624</v>
      </c>
      <c r="E43" s="401" t="s">
        <v>1292</v>
      </c>
      <c r="F43" s="555" t="s">
        <v>1292</v>
      </c>
      <c r="H43" s="2060">
        <v>31</v>
      </c>
      <c r="I43" s="2062" t="s">
        <v>1323</v>
      </c>
      <c r="J43" s="2196" t="s">
        <v>1660</v>
      </c>
      <c r="K43" s="557" t="s">
        <v>1292</v>
      </c>
      <c r="L43" s="402" t="s">
        <v>1292</v>
      </c>
    </row>
    <row r="44" spans="1:12" ht="50.15" customHeight="1" thickBot="1" x14ac:dyDescent="0.4">
      <c r="B44" s="2060">
        <v>31</v>
      </c>
      <c r="C44" s="2062" t="s">
        <v>1585</v>
      </c>
      <c r="D44" s="2196" t="s">
        <v>1625</v>
      </c>
      <c r="E44" s="401" t="s">
        <v>1292</v>
      </c>
      <c r="F44" s="555" t="s">
        <v>1588</v>
      </c>
      <c r="H44" s="2061">
        <v>32</v>
      </c>
      <c r="I44" s="2063" t="s">
        <v>1324</v>
      </c>
      <c r="J44" s="2199" t="s">
        <v>1661</v>
      </c>
      <c r="K44" s="400" t="s">
        <v>1292</v>
      </c>
      <c r="L44" s="403" t="s">
        <v>1292</v>
      </c>
    </row>
    <row r="45" spans="1:12" ht="50.15" customHeight="1" thickTop="1" x14ac:dyDescent="0.35">
      <c r="B45" s="2060">
        <v>32</v>
      </c>
      <c r="C45" s="2062" t="s">
        <v>1586</v>
      </c>
      <c r="D45" s="2196" t="s">
        <v>1626</v>
      </c>
      <c r="E45" s="401" t="s">
        <v>1292</v>
      </c>
      <c r="F45" s="555" t="s">
        <v>1292</v>
      </c>
    </row>
    <row r="46" spans="1:12" ht="50.15" customHeight="1" thickBot="1" x14ac:dyDescent="0.4">
      <c r="B46" s="2060">
        <v>33</v>
      </c>
      <c r="C46" s="2062" t="s">
        <v>1587</v>
      </c>
      <c r="D46" s="2196" t="s">
        <v>1627</v>
      </c>
      <c r="E46" s="401" t="s">
        <v>1292</v>
      </c>
      <c r="F46" s="555" t="s">
        <v>1292</v>
      </c>
    </row>
    <row r="47" spans="1:12" ht="50.15" customHeight="1" thickTop="1" thickBot="1" x14ac:dyDescent="0.4">
      <c r="B47" s="3086" t="s">
        <v>1589</v>
      </c>
      <c r="C47" s="3087"/>
      <c r="D47" s="3087"/>
      <c r="E47" s="3087"/>
      <c r="F47" s="3088"/>
    </row>
    <row r="48" spans="1:12" ht="50.15" customHeight="1" thickTop="1" x14ac:dyDescent="0.35">
      <c r="A48" s="451"/>
      <c r="B48" s="2060">
        <v>1</v>
      </c>
      <c r="C48" s="3089" t="s">
        <v>1592</v>
      </c>
      <c r="D48" s="3090"/>
      <c r="E48" s="401" t="s">
        <v>1292</v>
      </c>
      <c r="F48" s="554" t="s">
        <v>1292</v>
      </c>
    </row>
    <row r="49" spans="2:6" ht="50.15" customHeight="1" x14ac:dyDescent="0.35">
      <c r="B49" s="2060">
        <v>2</v>
      </c>
      <c r="C49" s="3091" t="s">
        <v>1591</v>
      </c>
      <c r="D49" s="3092"/>
      <c r="E49" s="401" t="s">
        <v>1292</v>
      </c>
      <c r="F49" s="554" t="s">
        <v>1292</v>
      </c>
    </row>
    <row r="50" spans="2:6" ht="50.15" customHeight="1" x14ac:dyDescent="0.35">
      <c r="B50" s="2060">
        <v>3</v>
      </c>
      <c r="C50" s="3091" t="s">
        <v>1559</v>
      </c>
      <c r="D50" s="3092"/>
      <c r="E50" s="401" t="s">
        <v>10</v>
      </c>
      <c r="F50" s="554" t="s">
        <v>10</v>
      </c>
    </row>
    <row r="51" spans="2:6" ht="50.15" customHeight="1" x14ac:dyDescent="0.35">
      <c r="B51" s="2060">
        <v>4</v>
      </c>
      <c r="C51" s="3091" t="s">
        <v>1150</v>
      </c>
      <c r="D51" s="3092"/>
      <c r="E51" s="401" t="s">
        <v>10</v>
      </c>
      <c r="F51" s="554" t="s">
        <v>10</v>
      </c>
    </row>
    <row r="52" spans="2:6" ht="50.15" customHeight="1" thickBot="1" x14ac:dyDescent="0.4">
      <c r="B52" s="2061">
        <v>5</v>
      </c>
      <c r="C52" s="3084" t="s">
        <v>1593</v>
      </c>
      <c r="D52" s="3085"/>
      <c r="E52" s="558" t="s">
        <v>1292</v>
      </c>
      <c r="F52" s="556" t="s">
        <v>1292</v>
      </c>
    </row>
    <row r="53" spans="2:6" ht="16" thickTop="1" x14ac:dyDescent="0.35"/>
  </sheetData>
  <sheetProtection algorithmName="SHA-512" hashValue="gv5yVlcMDPacGsw7S1XTRU4snL9aLCovGJJ2vfbk7o/V3Pq0NHViM1OeFXLTHeOR1HQYR90HlcOA0UjCOy+heg==" saltValue="LE4TBzZoguJ9gm/jSRlHUQ==" spinCount="100000" sheet="1" formatCells="0" formatColumns="0" formatRows="0" insertColumns="0" insertRows="0" insertHyperlinks="0" deleteColumns="0" deleteRows="0" sort="0" autoFilter="0" pivotTables="0"/>
  <mergeCells count="14">
    <mergeCell ref="C52:D52"/>
    <mergeCell ref="B13:F13"/>
    <mergeCell ref="B47:F47"/>
    <mergeCell ref="C48:D48"/>
    <mergeCell ref="C49:D49"/>
    <mergeCell ref="C50:D50"/>
    <mergeCell ref="C51:D51"/>
    <mergeCell ref="B12:C12"/>
    <mergeCell ref="H12:I12"/>
    <mergeCell ref="A1:F4"/>
    <mergeCell ref="A7:D7"/>
    <mergeCell ref="A9:G9"/>
    <mergeCell ref="B11:D11"/>
    <mergeCell ref="H11:J11"/>
  </mergeCells>
  <hyperlinks>
    <hyperlink ref="F11" r:id="rId1" xr:uid="{8F9E6085-A042-4D13-B461-D2781C88EFD1}"/>
    <hyperlink ref="E11" r:id="rId2" xr:uid="{C6D06B01-63FC-4D0F-8E35-C8B8E8765173}"/>
    <hyperlink ref="L11" r:id="rId3" xr:uid="{4ACF731D-009A-46F8-801D-CC143B72E0B1}"/>
    <hyperlink ref="K11" r:id="rId4" xr:uid="{45D2FEB0-1E52-4F91-9A7A-95CBDF69C2F7}"/>
  </hyperlinks>
  <pageMargins left="0.7" right="0.7" top="0.75" bottom="0.75" header="0.3" footer="0.3"/>
  <pageSetup orientation="portrait" r:id="rId5"/>
  <drawing r:id="rId6"/>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23CEA-1F2C-403E-894D-6B611C49D55A}">
  <sheetPr>
    <tabColor theme="7" tint="-0.249977111117893"/>
    <pageSetUpPr autoPageBreaks="0"/>
  </sheetPr>
  <dimension ref="A1:J30"/>
  <sheetViews>
    <sheetView zoomScale="90" zoomScaleNormal="90" workbookViewId="0">
      <selection activeCell="D4" sqref="D4"/>
    </sheetView>
  </sheetViews>
  <sheetFormatPr baseColWidth="10" defaultColWidth="11" defaultRowHeight="15.5" x14ac:dyDescent="0.35"/>
  <cols>
    <col min="1" max="1" width="17.58203125" style="27" customWidth="1"/>
    <col min="2" max="2" width="20.58203125" style="27" customWidth="1"/>
    <col min="3" max="3" width="70.58203125" style="27" customWidth="1"/>
    <col min="4" max="4" width="40.58203125" style="27" customWidth="1"/>
    <col min="5" max="5" width="29.9140625" style="27" customWidth="1"/>
    <col min="6" max="6" width="39" style="27" customWidth="1"/>
    <col min="7" max="7" width="11" style="27"/>
    <col min="8" max="8" width="17.58203125" style="27" customWidth="1"/>
    <col min="9" max="9" width="11" style="27"/>
    <col min="10" max="10" width="19.6640625" style="27" customWidth="1"/>
    <col min="11" max="16384" width="11" style="27"/>
  </cols>
  <sheetData>
    <row r="1" spans="1:4" s="26" customFormat="1" ht="15.65" customHeight="1" x14ac:dyDescent="0.35">
      <c r="A1" s="2635" t="s">
        <v>1249</v>
      </c>
      <c r="B1" s="2635"/>
      <c r="C1" s="2635"/>
    </row>
    <row r="2" spans="1:4" s="26" customFormat="1" ht="15.65" customHeight="1" x14ac:dyDescent="0.35">
      <c r="A2" s="2635"/>
      <c r="B2" s="2635"/>
      <c r="C2" s="2635"/>
    </row>
    <row r="3" spans="1:4" s="26" customFormat="1" ht="15.65" customHeight="1" x14ac:dyDescent="0.35">
      <c r="A3" s="2635"/>
      <c r="B3" s="2635"/>
      <c r="C3" s="2635"/>
      <c r="D3" s="25"/>
    </row>
    <row r="4" spans="1:4" s="26" customFormat="1" ht="15.65" customHeight="1" x14ac:dyDescent="0.35">
      <c r="A4" s="2635"/>
      <c r="B4" s="2635"/>
      <c r="C4" s="2635"/>
      <c r="D4" s="25"/>
    </row>
    <row r="5" spans="1:4" s="26" customFormat="1" ht="15.65" customHeight="1" x14ac:dyDescent="0.35">
      <c r="A5" s="40"/>
      <c r="B5" s="40"/>
      <c r="C5" s="40"/>
      <c r="D5" s="25"/>
    </row>
    <row r="6" spans="1:4" s="26" customFormat="1" ht="15.65" customHeight="1" x14ac:dyDescent="0.35">
      <c r="A6" s="40"/>
      <c r="B6" s="40"/>
      <c r="C6" s="40"/>
      <c r="D6" s="25"/>
    </row>
    <row r="7" spans="1:4" s="26" customFormat="1" ht="21" customHeight="1" x14ac:dyDescent="0.35">
      <c r="A7" s="2807" t="s">
        <v>1543</v>
      </c>
      <c r="B7" s="2807"/>
      <c r="C7" s="2807"/>
      <c r="D7" s="25"/>
    </row>
    <row r="8" spans="1:4" s="26" customFormat="1" ht="15.75" customHeight="1" thickBot="1" x14ac:dyDescent="0.4">
      <c r="A8" s="24"/>
      <c r="B8" s="24"/>
      <c r="C8" s="24"/>
      <c r="D8" s="25"/>
    </row>
    <row r="9" spans="1:4" ht="30" customHeight="1" thickTop="1" x14ac:dyDescent="0.35">
      <c r="A9" s="2837" t="s">
        <v>1250</v>
      </c>
      <c r="B9" s="2809"/>
      <c r="C9" s="2809"/>
      <c r="D9" s="107">
        <v>2024</v>
      </c>
    </row>
    <row r="10" spans="1:4" ht="35.15" customHeight="1" x14ac:dyDescent="0.35">
      <c r="A10" s="63" t="s">
        <v>1251</v>
      </c>
      <c r="B10" s="273" t="s">
        <v>1252</v>
      </c>
      <c r="C10" s="418" t="s">
        <v>1253</v>
      </c>
      <c r="D10" s="398" t="s">
        <v>1143</v>
      </c>
    </row>
    <row r="11" spans="1:4" ht="60" customHeight="1" x14ac:dyDescent="0.35">
      <c r="A11" s="3093" t="s">
        <v>1254</v>
      </c>
      <c r="B11" s="3096" t="s">
        <v>1255</v>
      </c>
      <c r="C11" s="2050" t="s">
        <v>1256</v>
      </c>
      <c r="D11" s="2031" t="s">
        <v>1862</v>
      </c>
    </row>
    <row r="12" spans="1:4" ht="220" customHeight="1" x14ac:dyDescent="0.35">
      <c r="A12" s="3094"/>
      <c r="B12" s="3070"/>
      <c r="C12" s="2024" t="s">
        <v>1257</v>
      </c>
      <c r="D12" s="2025" t="s">
        <v>1862</v>
      </c>
    </row>
    <row r="13" spans="1:4" ht="35.15" customHeight="1" thickBot="1" x14ac:dyDescent="0.4">
      <c r="A13" s="3095"/>
      <c r="B13" s="3065"/>
      <c r="C13" s="2476" t="s">
        <v>1258</v>
      </c>
      <c r="D13" s="2020" t="s">
        <v>1863</v>
      </c>
    </row>
    <row r="14" spans="1:4" ht="31.5" customHeight="1" x14ac:dyDescent="0.35">
      <c r="A14" s="3059" t="s">
        <v>1259</v>
      </c>
      <c r="B14" s="3064" t="s">
        <v>1260</v>
      </c>
      <c r="C14" s="2051" t="s">
        <v>1261</v>
      </c>
      <c r="D14" s="2022" t="s">
        <v>1262</v>
      </c>
    </row>
    <row r="15" spans="1:4" ht="31.5" customHeight="1" thickBot="1" x14ac:dyDescent="0.4">
      <c r="A15" s="3063"/>
      <c r="B15" s="3065"/>
      <c r="C15" s="2052" t="s">
        <v>1263</v>
      </c>
      <c r="D15" s="2027" t="s">
        <v>1262</v>
      </c>
    </row>
    <row r="16" spans="1:4" ht="40" customHeight="1" x14ac:dyDescent="0.35">
      <c r="A16" s="3059" t="s">
        <v>1264</v>
      </c>
      <c r="B16" s="3064" t="s">
        <v>1265</v>
      </c>
      <c r="C16" s="3097" t="s">
        <v>1266</v>
      </c>
      <c r="D16" s="3099" t="s">
        <v>1509</v>
      </c>
    </row>
    <row r="17" spans="1:10" ht="49.5" customHeight="1" thickBot="1" x14ac:dyDescent="0.4">
      <c r="A17" s="3063"/>
      <c r="B17" s="3065"/>
      <c r="C17" s="3098"/>
      <c r="D17" s="3100"/>
    </row>
    <row r="18" spans="1:10" ht="50.15" customHeight="1" x14ac:dyDescent="0.35">
      <c r="A18" s="3059" t="s">
        <v>1267</v>
      </c>
      <c r="B18" s="3064" t="s">
        <v>1265</v>
      </c>
      <c r="C18" s="2051" t="s">
        <v>1268</v>
      </c>
      <c r="D18" s="2022" t="s">
        <v>1509</v>
      </c>
      <c r="J18" s="2477"/>
    </row>
    <row r="19" spans="1:10" ht="31.5" customHeight="1" thickBot="1" x14ac:dyDescent="0.4">
      <c r="A19" s="3063"/>
      <c r="B19" s="3065"/>
      <c r="C19" s="2052" t="s">
        <v>1269</v>
      </c>
      <c r="D19" s="2036" t="s">
        <v>1509</v>
      </c>
    </row>
    <row r="20" spans="1:10" ht="70" customHeight="1" x14ac:dyDescent="0.35">
      <c r="A20" s="3059" t="s">
        <v>1270</v>
      </c>
      <c r="B20" s="3064" t="s">
        <v>1271</v>
      </c>
      <c r="C20" s="2053" t="s">
        <v>1272</v>
      </c>
      <c r="D20" s="2047" t="s">
        <v>1262</v>
      </c>
      <c r="J20" s="2478"/>
    </row>
    <row r="21" spans="1:10" ht="31.5" customHeight="1" x14ac:dyDescent="0.35">
      <c r="A21" s="3071"/>
      <c r="B21" s="3070"/>
      <c r="C21" s="2024" t="s">
        <v>1273</v>
      </c>
      <c r="D21" s="2037" t="s">
        <v>1262</v>
      </c>
    </row>
    <row r="22" spans="1:10" ht="31.5" customHeight="1" thickBot="1" x14ac:dyDescent="0.4">
      <c r="A22" s="3063"/>
      <c r="B22" s="3065"/>
      <c r="C22" s="2054" t="s">
        <v>1274</v>
      </c>
      <c r="D22" s="2020" t="s">
        <v>1262</v>
      </c>
    </row>
    <row r="23" spans="1:10" ht="60" customHeight="1" thickBot="1" x14ac:dyDescent="0.4">
      <c r="A23" s="2056" t="s">
        <v>1275</v>
      </c>
      <c r="B23" s="2057"/>
      <c r="C23" s="2058" t="s">
        <v>1276</v>
      </c>
      <c r="D23" s="2059" t="s">
        <v>1277</v>
      </c>
    </row>
    <row r="24" spans="1:10" ht="80.150000000000006" customHeight="1" x14ac:dyDescent="0.35">
      <c r="A24" s="3059" t="s">
        <v>1278</v>
      </c>
      <c r="B24" s="3064" t="s">
        <v>1279</v>
      </c>
      <c r="C24" s="2053" t="s">
        <v>1280</v>
      </c>
      <c r="D24" s="2479">
        <v>34</v>
      </c>
      <c r="H24" s="2480"/>
    </row>
    <row r="25" spans="1:10" ht="60" customHeight="1" x14ac:dyDescent="0.35">
      <c r="A25" s="3071"/>
      <c r="B25" s="3070"/>
      <c r="C25" s="2024" t="s">
        <v>1281</v>
      </c>
      <c r="D25" s="2481">
        <v>3337954.8188812817</v>
      </c>
      <c r="E25" s="2477"/>
      <c r="F25" s="2482"/>
      <c r="H25" s="2483"/>
      <c r="J25" s="2484"/>
    </row>
    <row r="26" spans="1:10" ht="60" customHeight="1" thickBot="1" x14ac:dyDescent="0.4">
      <c r="A26" s="3063"/>
      <c r="B26" s="3065"/>
      <c r="C26" s="2054" t="s">
        <v>1282</v>
      </c>
      <c r="D26" s="2485">
        <v>3007</v>
      </c>
      <c r="H26" s="2480"/>
    </row>
    <row r="27" spans="1:10" ht="100" customHeight="1" x14ac:dyDescent="0.35">
      <c r="A27" s="3059" t="s">
        <v>1283</v>
      </c>
      <c r="B27" s="3064" t="s">
        <v>1284</v>
      </c>
      <c r="C27" s="2053" t="s">
        <v>1285</v>
      </c>
      <c r="D27" s="2486">
        <v>4</v>
      </c>
      <c r="H27" s="2480"/>
    </row>
    <row r="28" spans="1:10" ht="31.5" customHeight="1" x14ac:dyDescent="0.35">
      <c r="A28" s="3071"/>
      <c r="B28" s="3070"/>
      <c r="C28" s="2024" t="s">
        <v>1286</v>
      </c>
      <c r="D28" s="2487">
        <v>216515.82271773458</v>
      </c>
      <c r="E28" s="2477"/>
      <c r="F28" s="2482"/>
      <c r="H28" s="2483"/>
      <c r="J28" s="2484"/>
    </row>
    <row r="29" spans="1:10" ht="55" customHeight="1" thickBot="1" x14ac:dyDescent="0.4">
      <c r="A29" s="3060"/>
      <c r="B29" s="3101"/>
      <c r="C29" s="2055" t="s">
        <v>1287</v>
      </c>
      <c r="D29" s="2488">
        <v>1109</v>
      </c>
      <c r="H29" s="2480"/>
    </row>
    <row r="30" spans="1:10" ht="16" thickTop="1" x14ac:dyDescent="0.35"/>
  </sheetData>
  <sheetProtection algorithmName="SHA-512" hashValue="8eIGGfcmOheGspD6YBEPWiPQIkcw1TukO8AIzMdA7FLfz5K2wQwGycIv+uJUdwf4n1mTWs8WZpTuZ2eBXevHTA==" saltValue="psWlkhCovXslbzVGn34g0w==" spinCount="100000" sheet="1" formatCells="0" formatColumns="0" formatRows="0" insertColumns="0" insertRows="0" insertHyperlinks="0" deleteColumns="0" deleteRows="0" sort="0" autoFilter="0" pivotTables="0"/>
  <mergeCells count="19">
    <mergeCell ref="A20:A22"/>
    <mergeCell ref="B20:B22"/>
    <mergeCell ref="A24:A26"/>
    <mergeCell ref="B24:B26"/>
    <mergeCell ref="A27:A29"/>
    <mergeCell ref="B27:B29"/>
    <mergeCell ref="A16:A17"/>
    <mergeCell ref="B16:B17"/>
    <mergeCell ref="C16:C17"/>
    <mergeCell ref="D16:D17"/>
    <mergeCell ref="A18:A19"/>
    <mergeCell ref="B18:B19"/>
    <mergeCell ref="A14:A15"/>
    <mergeCell ref="B14:B15"/>
    <mergeCell ref="A1:C4"/>
    <mergeCell ref="A7:C7"/>
    <mergeCell ref="A9:C9"/>
    <mergeCell ref="A11:A13"/>
    <mergeCell ref="B11:B13"/>
  </mergeCells>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054A35-ADB6-4790-8067-3B618B62D3E2}">
  <sheetPr>
    <tabColor theme="7" tint="-0.249977111117893"/>
    <pageSetUpPr autoPageBreaks="0"/>
  </sheetPr>
  <dimension ref="A1:M72"/>
  <sheetViews>
    <sheetView zoomScale="90" zoomScaleNormal="90" workbookViewId="0">
      <pane xSplit="3" topLeftCell="D1" activePane="topRight" state="frozen"/>
      <selection activeCell="B9" sqref="B9:C10"/>
      <selection pane="topRight" activeCell="D5" sqref="D5"/>
    </sheetView>
  </sheetViews>
  <sheetFormatPr baseColWidth="10" defaultColWidth="10.58203125" defaultRowHeight="15.5" x14ac:dyDescent="0.35"/>
  <cols>
    <col min="1" max="1" width="11" style="1" customWidth="1"/>
    <col min="2" max="2" width="9.33203125" style="1" customWidth="1"/>
    <col min="3" max="3" width="101.08203125" style="1" customWidth="1"/>
    <col min="4" max="8" width="15.58203125" style="1" customWidth="1"/>
    <col min="9" max="13" width="15.58203125" style="1" hidden="1" customWidth="1"/>
    <col min="14" max="16384" width="10.58203125" style="1"/>
  </cols>
  <sheetData>
    <row r="1" spans="1:13" ht="15.65" customHeight="1" x14ac:dyDescent="0.35">
      <c r="A1" s="2635" t="s">
        <v>398</v>
      </c>
      <c r="B1" s="2635"/>
      <c r="C1" s="2635"/>
      <c r="D1" s="49"/>
      <c r="F1" s="41"/>
      <c r="I1" s="49"/>
      <c r="K1" s="41"/>
    </row>
    <row r="2" spans="1:13" ht="15.65" customHeight="1" x14ac:dyDescent="0.35">
      <c r="A2" s="2635"/>
      <c r="B2" s="2635"/>
      <c r="C2" s="2635"/>
      <c r="D2" s="49"/>
      <c r="F2" s="41"/>
      <c r="I2" s="49"/>
      <c r="K2" s="41"/>
    </row>
    <row r="3" spans="1:13" ht="15.65" customHeight="1" x14ac:dyDescent="0.35">
      <c r="A3" s="2635"/>
      <c r="B3" s="2635"/>
      <c r="C3" s="2635"/>
      <c r="D3" s="49"/>
      <c r="F3" s="41"/>
      <c r="I3" s="49"/>
      <c r="K3" s="41"/>
    </row>
    <row r="4" spans="1:13" ht="15.65" customHeight="1" x14ac:dyDescent="0.35">
      <c r="A4" s="2635"/>
      <c r="B4" s="2635"/>
      <c r="C4" s="2635"/>
      <c r="D4" s="49"/>
      <c r="F4" s="41"/>
      <c r="I4" s="49"/>
      <c r="K4" s="41"/>
    </row>
    <row r="5" spans="1:13" ht="15.65" customHeight="1" x14ac:dyDescent="0.35"/>
    <row r="6" spans="1:13" ht="15.65" customHeight="1" x14ac:dyDescent="0.35"/>
    <row r="7" spans="1:13" x14ac:dyDescent="0.35">
      <c r="A7" s="3102" t="s">
        <v>1325</v>
      </c>
      <c r="B7" s="3102"/>
      <c r="C7" s="3102"/>
    </row>
    <row r="8" spans="1:13" ht="16" thickBot="1" x14ac:dyDescent="0.4"/>
    <row r="9" spans="1:13" ht="30" customHeight="1" thickTop="1" x14ac:dyDescent="0.35">
      <c r="B9" s="3103" t="s">
        <v>1326</v>
      </c>
      <c r="C9" s="3104"/>
      <c r="D9" s="3107" t="s">
        <v>1556</v>
      </c>
      <c r="E9" s="3108"/>
      <c r="F9" s="3108"/>
      <c r="G9" s="3108"/>
      <c r="H9" s="3109"/>
      <c r="I9" s="3107" t="s">
        <v>1427</v>
      </c>
      <c r="J9" s="3108"/>
      <c r="K9" s="3108"/>
      <c r="L9" s="3108"/>
      <c r="M9" s="3109"/>
    </row>
    <row r="10" spans="1:13" ht="40" customHeight="1" x14ac:dyDescent="0.35">
      <c r="B10" s="3105"/>
      <c r="C10" s="3106"/>
      <c r="D10" s="212" t="s">
        <v>1428</v>
      </c>
      <c r="E10" s="213" t="s">
        <v>405</v>
      </c>
      <c r="F10" s="213" t="s">
        <v>1290</v>
      </c>
      <c r="G10" s="213" t="s">
        <v>407</v>
      </c>
      <c r="H10" s="561" t="s">
        <v>461</v>
      </c>
      <c r="I10" s="212" t="s">
        <v>1428</v>
      </c>
      <c r="J10" s="213" t="s">
        <v>405</v>
      </c>
      <c r="K10" s="213" t="s">
        <v>1290</v>
      </c>
      <c r="L10" s="213" t="s">
        <v>407</v>
      </c>
      <c r="M10" s="561" t="s">
        <v>461</v>
      </c>
    </row>
    <row r="11" spans="1:13" ht="50.15" customHeight="1" x14ac:dyDescent="0.35">
      <c r="B11" s="2821" t="s">
        <v>1329</v>
      </c>
      <c r="C11" s="3110"/>
      <c r="D11" s="2170"/>
      <c r="E11" s="2168"/>
      <c r="F11" s="2168"/>
      <c r="G11" s="2168"/>
      <c r="H11" s="2169"/>
      <c r="I11" s="2170"/>
      <c r="J11" s="2168"/>
      <c r="K11" s="2168"/>
      <c r="L11" s="2168"/>
      <c r="M11" s="2169"/>
    </row>
    <row r="12" spans="1:13" ht="40" customHeight="1" x14ac:dyDescent="0.35">
      <c r="B12" s="31" t="s">
        <v>1330</v>
      </c>
      <c r="C12" s="567" t="s">
        <v>1429</v>
      </c>
      <c r="D12" s="2489" t="s">
        <v>1332</v>
      </c>
      <c r="E12" s="2207" t="s">
        <v>1332</v>
      </c>
      <c r="F12" s="2207" t="s">
        <v>1332</v>
      </c>
      <c r="G12" s="2207" t="s">
        <v>1332</v>
      </c>
      <c r="H12" s="2490" t="s">
        <v>1332</v>
      </c>
      <c r="I12" s="98" t="s">
        <v>1332</v>
      </c>
      <c r="J12" s="96" t="s">
        <v>1332</v>
      </c>
      <c r="K12" s="96" t="s">
        <v>1332</v>
      </c>
      <c r="L12" s="96" t="s">
        <v>1332</v>
      </c>
      <c r="M12" s="562" t="s">
        <v>1332</v>
      </c>
    </row>
    <row r="13" spans="1:13" ht="40" customHeight="1" x14ac:dyDescent="0.35">
      <c r="B13" s="31" t="s">
        <v>1334</v>
      </c>
      <c r="C13" s="567" t="s">
        <v>1679</v>
      </c>
      <c r="D13" s="2489" t="s">
        <v>1332</v>
      </c>
      <c r="E13" s="2207" t="s">
        <v>1332</v>
      </c>
      <c r="F13" s="2207" t="s">
        <v>1332</v>
      </c>
      <c r="G13" s="2207" t="s">
        <v>1332</v>
      </c>
      <c r="H13" s="2490" t="s">
        <v>1332</v>
      </c>
      <c r="I13" s="98" t="s">
        <v>1332</v>
      </c>
      <c r="J13" s="96" t="s">
        <v>1332</v>
      </c>
      <c r="K13" s="96" t="s">
        <v>1332</v>
      </c>
      <c r="L13" s="96" t="s">
        <v>1332</v>
      </c>
      <c r="M13" s="562" t="s">
        <v>1332</v>
      </c>
    </row>
    <row r="14" spans="1:13" ht="40" customHeight="1" x14ac:dyDescent="0.35">
      <c r="B14" s="31" t="s">
        <v>1336</v>
      </c>
      <c r="C14" s="567" t="s">
        <v>1337</v>
      </c>
      <c r="D14" s="2489" t="s">
        <v>1332</v>
      </c>
      <c r="E14" s="2207" t="s">
        <v>10</v>
      </c>
      <c r="F14" s="2207" t="s">
        <v>10</v>
      </c>
      <c r="G14" s="2207" t="s">
        <v>10</v>
      </c>
      <c r="H14" s="2490" t="s">
        <v>10</v>
      </c>
      <c r="I14" s="98" t="s">
        <v>1332</v>
      </c>
      <c r="J14" s="96" t="s">
        <v>10</v>
      </c>
      <c r="K14" s="96" t="s">
        <v>10</v>
      </c>
      <c r="L14" s="96" t="s">
        <v>10</v>
      </c>
      <c r="M14" s="562" t="s">
        <v>10</v>
      </c>
    </row>
    <row r="15" spans="1:13" ht="40" customHeight="1" x14ac:dyDescent="0.35">
      <c r="B15" s="31" t="s">
        <v>1339</v>
      </c>
      <c r="C15" s="567" t="s">
        <v>1340</v>
      </c>
      <c r="D15" s="2489" t="s">
        <v>1332</v>
      </c>
      <c r="E15" s="2207" t="s">
        <v>10</v>
      </c>
      <c r="F15" s="2207" t="s">
        <v>10</v>
      </c>
      <c r="G15" s="2207" t="s">
        <v>10</v>
      </c>
      <c r="H15" s="2490" t="s">
        <v>10</v>
      </c>
      <c r="I15" s="98" t="s">
        <v>1332</v>
      </c>
      <c r="J15" s="96" t="s">
        <v>10</v>
      </c>
      <c r="K15" s="96" t="s">
        <v>10</v>
      </c>
      <c r="L15" s="96" t="s">
        <v>10</v>
      </c>
      <c r="M15" s="562" t="s">
        <v>10</v>
      </c>
    </row>
    <row r="16" spans="1:13" ht="40" customHeight="1" x14ac:dyDescent="0.35">
      <c r="B16" s="31" t="s">
        <v>1341</v>
      </c>
      <c r="C16" s="567" t="s">
        <v>1342</v>
      </c>
      <c r="D16" s="2489" t="s">
        <v>1332</v>
      </c>
      <c r="E16" s="2207" t="s">
        <v>10</v>
      </c>
      <c r="F16" s="2207" t="s">
        <v>10</v>
      </c>
      <c r="G16" s="2207" t="s">
        <v>10</v>
      </c>
      <c r="H16" s="2490" t="s">
        <v>10</v>
      </c>
      <c r="I16" s="98" t="s">
        <v>1332</v>
      </c>
      <c r="J16" s="96" t="s">
        <v>10</v>
      </c>
      <c r="K16" s="96" t="s">
        <v>10</v>
      </c>
      <c r="L16" s="96" t="s">
        <v>10</v>
      </c>
      <c r="M16" s="562" t="s">
        <v>10</v>
      </c>
    </row>
    <row r="17" spans="2:13" ht="50.15" customHeight="1" x14ac:dyDescent="0.35">
      <c r="B17" s="2821" t="s">
        <v>1430</v>
      </c>
      <c r="C17" s="3110"/>
      <c r="D17" s="2170"/>
      <c r="E17" s="2208"/>
      <c r="F17" s="2168"/>
      <c r="G17" s="2208"/>
      <c r="H17" s="2169"/>
      <c r="I17" s="2170"/>
      <c r="J17" s="2168"/>
      <c r="K17" s="2168"/>
      <c r="L17" s="2168"/>
      <c r="M17" s="2169"/>
    </row>
    <row r="18" spans="2:13" ht="40" customHeight="1" x14ac:dyDescent="0.35">
      <c r="B18" s="31" t="s">
        <v>1344</v>
      </c>
      <c r="C18" s="567" t="s">
        <v>1345</v>
      </c>
      <c r="D18" s="2489" t="s">
        <v>1332</v>
      </c>
      <c r="E18" s="2207" t="s">
        <v>10</v>
      </c>
      <c r="F18" s="2207" t="s">
        <v>10</v>
      </c>
      <c r="G18" s="2207" t="s">
        <v>10</v>
      </c>
      <c r="H18" s="2490" t="s">
        <v>10</v>
      </c>
      <c r="I18" s="98" t="s">
        <v>1332</v>
      </c>
      <c r="J18" s="96" t="s">
        <v>10</v>
      </c>
      <c r="K18" s="96" t="s">
        <v>10</v>
      </c>
      <c r="L18" s="96" t="s">
        <v>10</v>
      </c>
      <c r="M18" s="562" t="s">
        <v>10</v>
      </c>
    </row>
    <row r="19" spans="2:13" ht="40" customHeight="1" x14ac:dyDescent="0.35">
      <c r="B19" s="31" t="s">
        <v>1346</v>
      </c>
      <c r="C19" s="567" t="s">
        <v>1431</v>
      </c>
      <c r="D19" s="2489" t="s">
        <v>1332</v>
      </c>
      <c r="E19" s="2207" t="s">
        <v>1332</v>
      </c>
      <c r="F19" s="2207" t="s">
        <v>1332</v>
      </c>
      <c r="G19" s="2207" t="s">
        <v>1332</v>
      </c>
      <c r="H19" s="2490" t="s">
        <v>1332</v>
      </c>
      <c r="I19" s="98" t="s">
        <v>1332</v>
      </c>
      <c r="J19" s="96" t="s">
        <v>1332</v>
      </c>
      <c r="K19" s="96" t="s">
        <v>1332</v>
      </c>
      <c r="L19" s="96" t="s">
        <v>1332</v>
      </c>
      <c r="M19" s="562" t="s">
        <v>1332</v>
      </c>
    </row>
    <row r="20" spans="2:13" ht="50.15" customHeight="1" x14ac:dyDescent="0.35">
      <c r="B20" s="2821" t="s">
        <v>1432</v>
      </c>
      <c r="C20" s="3110"/>
      <c r="D20" s="2170"/>
      <c r="E20" s="2208"/>
      <c r="F20" s="2168"/>
      <c r="G20" s="2208"/>
      <c r="H20" s="2169"/>
      <c r="I20" s="2170"/>
      <c r="J20" s="2168"/>
      <c r="K20" s="2168"/>
      <c r="L20" s="2168"/>
      <c r="M20" s="2169"/>
    </row>
    <row r="21" spans="2:13" ht="60" customHeight="1" x14ac:dyDescent="0.35">
      <c r="B21" s="31" t="s">
        <v>1349</v>
      </c>
      <c r="C21" s="567" t="s">
        <v>1350</v>
      </c>
      <c r="D21" s="2489" t="s">
        <v>1332</v>
      </c>
      <c r="E21" s="2207" t="s">
        <v>1332</v>
      </c>
      <c r="F21" s="2207" t="s">
        <v>1332</v>
      </c>
      <c r="G21" s="2207" t="s">
        <v>1332</v>
      </c>
      <c r="H21" s="2490" t="s">
        <v>1332</v>
      </c>
      <c r="I21" s="98" t="s">
        <v>1332</v>
      </c>
      <c r="J21" s="96" t="s">
        <v>1332</v>
      </c>
      <c r="K21" s="96" t="s">
        <v>1332</v>
      </c>
      <c r="L21" s="96" t="s">
        <v>1332</v>
      </c>
      <c r="M21" s="562" t="s">
        <v>1332</v>
      </c>
    </row>
    <row r="22" spans="2:13" ht="60" customHeight="1" x14ac:dyDescent="0.35">
      <c r="B22" s="31" t="s">
        <v>1351</v>
      </c>
      <c r="C22" s="567" t="s">
        <v>1352</v>
      </c>
      <c r="D22" s="2489" t="s">
        <v>10</v>
      </c>
      <c r="E22" s="2207" t="s">
        <v>10</v>
      </c>
      <c r="F22" s="2207" t="s">
        <v>10</v>
      </c>
      <c r="G22" s="2207" t="s">
        <v>10</v>
      </c>
      <c r="H22" s="2490" t="s">
        <v>10</v>
      </c>
      <c r="I22" s="98" t="s">
        <v>10</v>
      </c>
      <c r="J22" s="96" t="s">
        <v>10</v>
      </c>
      <c r="K22" s="96" t="s">
        <v>10</v>
      </c>
      <c r="L22" s="96" t="s">
        <v>10</v>
      </c>
      <c r="M22" s="562" t="s">
        <v>10</v>
      </c>
    </row>
    <row r="23" spans="2:13" ht="40" customHeight="1" x14ac:dyDescent="0.35">
      <c r="B23" s="31" t="s">
        <v>1353</v>
      </c>
      <c r="C23" s="567" t="s">
        <v>1433</v>
      </c>
      <c r="D23" s="2489" t="s">
        <v>10</v>
      </c>
      <c r="E23" s="2207" t="s">
        <v>1332</v>
      </c>
      <c r="F23" s="2207" t="s">
        <v>1332</v>
      </c>
      <c r="G23" s="2207" t="s">
        <v>1332</v>
      </c>
      <c r="H23" s="2490" t="s">
        <v>1332</v>
      </c>
      <c r="I23" s="98" t="s">
        <v>10</v>
      </c>
      <c r="J23" s="96" t="s">
        <v>1332</v>
      </c>
      <c r="K23" s="96" t="s">
        <v>1332</v>
      </c>
      <c r="L23" s="96" t="s">
        <v>1332</v>
      </c>
      <c r="M23" s="562" t="s">
        <v>1332</v>
      </c>
    </row>
    <row r="24" spans="2:13" ht="80.150000000000006" customHeight="1" x14ac:dyDescent="0.35">
      <c r="B24" s="31" t="s">
        <v>1355</v>
      </c>
      <c r="C24" s="567" t="s">
        <v>1434</v>
      </c>
      <c r="D24" s="2489" t="s">
        <v>1332</v>
      </c>
      <c r="E24" s="2207" t="s">
        <v>1332</v>
      </c>
      <c r="F24" s="2207" t="s">
        <v>1332</v>
      </c>
      <c r="G24" s="2207" t="s">
        <v>1332</v>
      </c>
      <c r="H24" s="2490" t="s">
        <v>1332</v>
      </c>
      <c r="I24" s="98" t="s">
        <v>1332</v>
      </c>
      <c r="J24" s="96" t="s">
        <v>1332</v>
      </c>
      <c r="K24" s="96" t="s">
        <v>1332</v>
      </c>
      <c r="L24" s="96" t="s">
        <v>1332</v>
      </c>
      <c r="M24" s="562" t="s">
        <v>1332</v>
      </c>
    </row>
    <row r="25" spans="2:13" ht="60" customHeight="1" x14ac:dyDescent="0.35">
      <c r="B25" s="31" t="s">
        <v>1359</v>
      </c>
      <c r="C25" s="567" t="s">
        <v>1435</v>
      </c>
      <c r="D25" s="2489" t="s">
        <v>1332</v>
      </c>
      <c r="E25" s="2207" t="s">
        <v>1332</v>
      </c>
      <c r="F25" s="2207" t="s">
        <v>1332</v>
      </c>
      <c r="G25" s="2207" t="s">
        <v>1332</v>
      </c>
      <c r="H25" s="2490" t="s">
        <v>1332</v>
      </c>
      <c r="I25" s="98" t="s">
        <v>1332</v>
      </c>
      <c r="J25" s="96" t="s">
        <v>1332</v>
      </c>
      <c r="K25" s="96" t="s">
        <v>1332</v>
      </c>
      <c r="L25" s="96" t="s">
        <v>1332</v>
      </c>
      <c r="M25" s="562" t="s">
        <v>1332</v>
      </c>
    </row>
    <row r="26" spans="2:13" ht="60" customHeight="1" x14ac:dyDescent="0.35">
      <c r="B26" s="31" t="s">
        <v>1361</v>
      </c>
      <c r="C26" s="567" t="s">
        <v>1436</v>
      </c>
      <c r="D26" s="2489" t="s">
        <v>10</v>
      </c>
      <c r="E26" s="2207" t="s">
        <v>1332</v>
      </c>
      <c r="F26" s="2207" t="s">
        <v>1332</v>
      </c>
      <c r="G26" s="2207" t="s">
        <v>1332</v>
      </c>
      <c r="H26" s="2490" t="s">
        <v>1332</v>
      </c>
      <c r="I26" s="98" t="s">
        <v>10</v>
      </c>
      <c r="J26" s="96" t="s">
        <v>1332</v>
      </c>
      <c r="K26" s="96" t="s">
        <v>1332</v>
      </c>
      <c r="L26" s="96" t="s">
        <v>1332</v>
      </c>
      <c r="M26" s="562" t="s">
        <v>1332</v>
      </c>
    </row>
    <row r="27" spans="2:13" ht="60" customHeight="1" x14ac:dyDescent="0.35">
      <c r="B27" s="31" t="s">
        <v>1364</v>
      </c>
      <c r="C27" s="567" t="s">
        <v>1437</v>
      </c>
      <c r="D27" s="2489" t="s">
        <v>10</v>
      </c>
      <c r="E27" s="2207" t="s">
        <v>1332</v>
      </c>
      <c r="F27" s="2207" t="s">
        <v>1332</v>
      </c>
      <c r="G27" s="2207" t="s">
        <v>1332</v>
      </c>
      <c r="H27" s="2490" t="s">
        <v>1332</v>
      </c>
      <c r="I27" s="98" t="s">
        <v>10</v>
      </c>
      <c r="J27" s="96" t="s">
        <v>1332</v>
      </c>
      <c r="K27" s="96" t="s">
        <v>1332</v>
      </c>
      <c r="L27" s="96" t="s">
        <v>1332</v>
      </c>
      <c r="M27" s="562" t="s">
        <v>1332</v>
      </c>
    </row>
    <row r="28" spans="2:13" ht="60" customHeight="1" x14ac:dyDescent="0.35">
      <c r="B28" s="31" t="s">
        <v>1366</v>
      </c>
      <c r="C28" s="567" t="s">
        <v>1438</v>
      </c>
      <c r="D28" s="2489" t="s">
        <v>1332</v>
      </c>
      <c r="E28" s="2207" t="s">
        <v>1332</v>
      </c>
      <c r="F28" s="2207" t="s">
        <v>1332</v>
      </c>
      <c r="G28" s="2207" t="s">
        <v>1332</v>
      </c>
      <c r="H28" s="2490" t="s">
        <v>1332</v>
      </c>
      <c r="I28" s="98" t="s">
        <v>1332</v>
      </c>
      <c r="J28" s="96" t="s">
        <v>1332</v>
      </c>
      <c r="K28" s="96" t="s">
        <v>1332</v>
      </c>
      <c r="L28" s="96" t="s">
        <v>1332</v>
      </c>
      <c r="M28" s="562" t="s">
        <v>1332</v>
      </c>
    </row>
    <row r="29" spans="2:13" ht="40" customHeight="1" x14ac:dyDescent="0.35">
      <c r="B29" s="31" t="s">
        <v>1439</v>
      </c>
      <c r="C29" s="567" t="s">
        <v>1440</v>
      </c>
      <c r="D29" s="2489" t="s">
        <v>1332</v>
      </c>
      <c r="E29" s="2207" t="s">
        <v>1332</v>
      </c>
      <c r="F29" s="2207" t="s">
        <v>1332</v>
      </c>
      <c r="G29" s="2207" t="s">
        <v>1332</v>
      </c>
      <c r="H29" s="2490" t="s">
        <v>1332</v>
      </c>
      <c r="I29" s="98" t="s">
        <v>1332</v>
      </c>
      <c r="J29" s="96" t="s">
        <v>1332</v>
      </c>
      <c r="K29" s="96" t="s">
        <v>1332</v>
      </c>
      <c r="L29" s="96" t="s">
        <v>1332</v>
      </c>
      <c r="M29" s="562" t="s">
        <v>1332</v>
      </c>
    </row>
    <row r="30" spans="2:13" ht="50.15" customHeight="1" x14ac:dyDescent="0.35">
      <c r="B30" s="2821" t="s">
        <v>1441</v>
      </c>
      <c r="C30" s="3110"/>
      <c r="D30" s="2170"/>
      <c r="E30" s="2208"/>
      <c r="F30" s="2168"/>
      <c r="G30" s="2208"/>
      <c r="H30" s="2169"/>
      <c r="I30" s="2170"/>
      <c r="J30" s="2168"/>
      <c r="K30" s="2168"/>
      <c r="L30" s="2168"/>
      <c r="M30" s="2169"/>
    </row>
    <row r="31" spans="2:13" ht="40" customHeight="1" x14ac:dyDescent="0.35">
      <c r="B31" s="31" t="s">
        <v>1369</v>
      </c>
      <c r="C31" s="567" t="s">
        <v>1442</v>
      </c>
      <c r="D31" s="2489" t="s">
        <v>1332</v>
      </c>
      <c r="E31" s="2207" t="s">
        <v>1332</v>
      </c>
      <c r="F31" s="2207" t="s">
        <v>1332</v>
      </c>
      <c r="G31" s="2207" t="s">
        <v>1332</v>
      </c>
      <c r="H31" s="2490" t="s">
        <v>1332</v>
      </c>
      <c r="I31" s="98" t="s">
        <v>1332</v>
      </c>
      <c r="J31" s="96" t="s">
        <v>1332</v>
      </c>
      <c r="K31" s="96" t="s">
        <v>1332</v>
      </c>
      <c r="L31" s="96" t="s">
        <v>1332</v>
      </c>
      <c r="M31" s="562" t="s">
        <v>1332</v>
      </c>
    </row>
    <row r="32" spans="2:13" ht="40" customHeight="1" x14ac:dyDescent="0.35">
      <c r="B32" s="31" t="s">
        <v>1371</v>
      </c>
      <c r="C32" s="567" t="s">
        <v>1443</v>
      </c>
      <c r="D32" s="2489" t="s">
        <v>1332</v>
      </c>
      <c r="E32" s="2207" t="s">
        <v>1332</v>
      </c>
      <c r="F32" s="2207" t="s">
        <v>1332</v>
      </c>
      <c r="G32" s="2207" t="s">
        <v>1332</v>
      </c>
      <c r="H32" s="2490" t="s">
        <v>1332</v>
      </c>
      <c r="I32" s="98" t="s">
        <v>1332</v>
      </c>
      <c r="J32" s="96" t="s">
        <v>1332</v>
      </c>
      <c r="K32" s="96" t="s">
        <v>1332</v>
      </c>
      <c r="L32" s="96" t="s">
        <v>1332</v>
      </c>
      <c r="M32" s="562" t="s">
        <v>1332</v>
      </c>
    </row>
    <row r="33" spans="2:13" ht="60" customHeight="1" x14ac:dyDescent="0.35">
      <c r="B33" s="31" t="s">
        <v>1373</v>
      </c>
      <c r="C33" s="567" t="s">
        <v>1444</v>
      </c>
      <c r="D33" s="2489" t="s">
        <v>10</v>
      </c>
      <c r="E33" s="2207" t="s">
        <v>1332</v>
      </c>
      <c r="F33" s="2207" t="s">
        <v>1332</v>
      </c>
      <c r="G33" s="2207" t="s">
        <v>1332</v>
      </c>
      <c r="H33" s="2490" t="s">
        <v>1332</v>
      </c>
      <c r="I33" s="98" t="s">
        <v>10</v>
      </c>
      <c r="J33" s="96" t="s">
        <v>1332</v>
      </c>
      <c r="K33" s="96" t="s">
        <v>1332</v>
      </c>
      <c r="L33" s="96" t="s">
        <v>1332</v>
      </c>
      <c r="M33" s="562" t="s">
        <v>1332</v>
      </c>
    </row>
    <row r="34" spans="2:13" ht="54.65" customHeight="1" x14ac:dyDescent="0.35">
      <c r="B34" s="31" t="s">
        <v>1375</v>
      </c>
      <c r="C34" s="567" t="s">
        <v>1445</v>
      </c>
      <c r="D34" s="2489" t="s">
        <v>10</v>
      </c>
      <c r="E34" s="2207" t="s">
        <v>1332</v>
      </c>
      <c r="F34" s="2207" t="s">
        <v>1332</v>
      </c>
      <c r="G34" s="2207" t="s">
        <v>1332</v>
      </c>
      <c r="H34" s="2490" t="s">
        <v>1332</v>
      </c>
      <c r="I34" s="98" t="s">
        <v>10</v>
      </c>
      <c r="J34" s="96" t="s">
        <v>1332</v>
      </c>
      <c r="K34" s="96" t="s">
        <v>1332</v>
      </c>
      <c r="L34" s="96" t="s">
        <v>1332</v>
      </c>
      <c r="M34" s="562" t="s">
        <v>1332</v>
      </c>
    </row>
    <row r="35" spans="2:13" ht="50.15" customHeight="1" x14ac:dyDescent="0.35">
      <c r="B35" s="2821" t="s">
        <v>1446</v>
      </c>
      <c r="C35" s="3110"/>
      <c r="D35" s="2170"/>
      <c r="E35" s="2208"/>
      <c r="F35" s="2168"/>
      <c r="G35" s="2208"/>
      <c r="H35" s="2169"/>
      <c r="I35" s="2170"/>
      <c r="J35" s="2168"/>
      <c r="K35" s="2168"/>
      <c r="L35" s="2168"/>
      <c r="M35" s="2169"/>
    </row>
    <row r="36" spans="2:13" ht="60" customHeight="1" x14ac:dyDescent="0.35">
      <c r="B36" s="31" t="s">
        <v>1378</v>
      </c>
      <c r="C36" s="567" t="s">
        <v>1447</v>
      </c>
      <c r="D36" s="98" t="s">
        <v>1332</v>
      </c>
      <c r="E36" s="2207" t="s">
        <v>1332</v>
      </c>
      <c r="F36" s="96" t="s">
        <v>1332</v>
      </c>
      <c r="G36" s="2207" t="s">
        <v>1332</v>
      </c>
      <c r="H36" s="562" t="s">
        <v>1332</v>
      </c>
      <c r="I36" s="98" t="s">
        <v>1332</v>
      </c>
      <c r="J36" s="96" t="s">
        <v>1332</v>
      </c>
      <c r="K36" s="96" t="s">
        <v>1332</v>
      </c>
      <c r="L36" s="96" t="s">
        <v>1332</v>
      </c>
      <c r="M36" s="562" t="s">
        <v>1332</v>
      </c>
    </row>
    <row r="37" spans="2:13" ht="40" customHeight="1" x14ac:dyDescent="0.35">
      <c r="B37" s="31" t="s">
        <v>1380</v>
      </c>
      <c r="C37" s="567" t="s">
        <v>1448</v>
      </c>
      <c r="D37" s="98" t="s">
        <v>1332</v>
      </c>
      <c r="E37" s="2207" t="s">
        <v>1332</v>
      </c>
      <c r="F37" s="96" t="s">
        <v>1332</v>
      </c>
      <c r="G37" s="2207" t="s">
        <v>1332</v>
      </c>
      <c r="H37" s="562" t="s">
        <v>1332</v>
      </c>
      <c r="I37" s="98" t="s">
        <v>1332</v>
      </c>
      <c r="J37" s="96" t="s">
        <v>1332</v>
      </c>
      <c r="K37" s="96" t="s">
        <v>1332</v>
      </c>
      <c r="L37" s="96" t="s">
        <v>1332</v>
      </c>
      <c r="M37" s="562" t="s">
        <v>1332</v>
      </c>
    </row>
    <row r="38" spans="2:13" ht="50.15" customHeight="1" x14ac:dyDescent="0.35">
      <c r="B38" s="2821" t="s">
        <v>1449</v>
      </c>
      <c r="C38" s="3110"/>
      <c r="D38" s="2170"/>
      <c r="E38" s="2208"/>
      <c r="F38" s="2168"/>
      <c r="G38" s="2208"/>
      <c r="H38" s="2169"/>
      <c r="I38" s="2170"/>
      <c r="J38" s="2168"/>
      <c r="K38" s="2168"/>
      <c r="L38" s="2168"/>
      <c r="M38" s="2169"/>
    </row>
    <row r="39" spans="2:13" ht="60" customHeight="1" x14ac:dyDescent="0.35">
      <c r="B39" s="31" t="s">
        <v>1383</v>
      </c>
      <c r="C39" s="567" t="s">
        <v>1450</v>
      </c>
      <c r="D39" s="2489" t="s">
        <v>1332</v>
      </c>
      <c r="E39" s="2207" t="s">
        <v>1332</v>
      </c>
      <c r="F39" s="2207" t="s">
        <v>1332</v>
      </c>
      <c r="G39" s="2207" t="s">
        <v>1332</v>
      </c>
      <c r="H39" s="2490" t="s">
        <v>1332</v>
      </c>
      <c r="I39" s="98" t="s">
        <v>1332</v>
      </c>
      <c r="J39" s="96" t="s">
        <v>1332</v>
      </c>
      <c r="K39" s="96" t="s">
        <v>1332</v>
      </c>
      <c r="L39" s="96" t="s">
        <v>1332</v>
      </c>
      <c r="M39" s="562" t="s">
        <v>1332</v>
      </c>
    </row>
    <row r="40" spans="2:13" ht="60" customHeight="1" x14ac:dyDescent="0.35">
      <c r="B40" s="31" t="s">
        <v>1385</v>
      </c>
      <c r="C40" s="567" t="s">
        <v>1451</v>
      </c>
      <c r="D40" s="2489" t="s">
        <v>1332</v>
      </c>
      <c r="E40" s="2207" t="s">
        <v>1332</v>
      </c>
      <c r="F40" s="2207" t="s">
        <v>1332</v>
      </c>
      <c r="G40" s="2207" t="s">
        <v>1332</v>
      </c>
      <c r="H40" s="2490" t="s">
        <v>1332</v>
      </c>
      <c r="I40" s="98" t="s">
        <v>1332</v>
      </c>
      <c r="J40" s="96" t="s">
        <v>1332</v>
      </c>
      <c r="K40" s="96" t="s">
        <v>1332</v>
      </c>
      <c r="L40" s="96" t="s">
        <v>1332</v>
      </c>
      <c r="M40" s="562" t="s">
        <v>1332</v>
      </c>
    </row>
    <row r="41" spans="2:13" ht="60" customHeight="1" x14ac:dyDescent="0.35">
      <c r="B41" s="31" t="s">
        <v>1387</v>
      </c>
      <c r="C41" s="567" t="s">
        <v>1452</v>
      </c>
      <c r="D41" s="2489" t="s">
        <v>1332</v>
      </c>
      <c r="E41" s="2207" t="s">
        <v>1332</v>
      </c>
      <c r="F41" s="2207" t="s">
        <v>1332</v>
      </c>
      <c r="G41" s="2207" t="s">
        <v>10</v>
      </c>
      <c r="H41" s="2490" t="s">
        <v>1866</v>
      </c>
      <c r="I41" s="98" t="s">
        <v>1332</v>
      </c>
      <c r="J41" s="96" t="s">
        <v>1332</v>
      </c>
      <c r="K41" s="96" t="s">
        <v>1332</v>
      </c>
      <c r="L41" s="96" t="s">
        <v>10</v>
      </c>
      <c r="M41" s="562" t="s">
        <v>1513</v>
      </c>
    </row>
    <row r="42" spans="2:13" ht="40" customHeight="1" x14ac:dyDescent="0.35">
      <c r="B42" s="31" t="s">
        <v>1390</v>
      </c>
      <c r="C42" s="567" t="s">
        <v>1453</v>
      </c>
      <c r="D42" s="2489" t="s">
        <v>10</v>
      </c>
      <c r="E42" s="2207" t="s">
        <v>1332</v>
      </c>
      <c r="F42" s="2207" t="s">
        <v>1332</v>
      </c>
      <c r="G42" s="2207" t="s">
        <v>1332</v>
      </c>
      <c r="H42" s="2490" t="s">
        <v>1332</v>
      </c>
      <c r="I42" s="98" t="s">
        <v>10</v>
      </c>
      <c r="J42" s="96" t="s">
        <v>1332</v>
      </c>
      <c r="K42" s="96" t="s">
        <v>1332</v>
      </c>
      <c r="L42" s="96" t="s">
        <v>1332</v>
      </c>
      <c r="M42" s="562" t="s">
        <v>1332</v>
      </c>
    </row>
    <row r="43" spans="2:13" ht="40" customHeight="1" x14ac:dyDescent="0.35">
      <c r="B43" s="31" t="s">
        <v>1392</v>
      </c>
      <c r="C43" s="567" t="s">
        <v>1454</v>
      </c>
      <c r="D43" s="2489" t="s">
        <v>1332</v>
      </c>
      <c r="E43" s="2207" t="s">
        <v>1332</v>
      </c>
      <c r="F43" s="2207" t="s">
        <v>1332</v>
      </c>
      <c r="G43" s="2207" t="s">
        <v>1332</v>
      </c>
      <c r="H43" s="2490" t="s">
        <v>1332</v>
      </c>
      <c r="I43" s="98" t="s">
        <v>1332</v>
      </c>
      <c r="J43" s="96" t="s">
        <v>1332</v>
      </c>
      <c r="K43" s="96" t="s">
        <v>1332</v>
      </c>
      <c r="L43" s="96" t="s">
        <v>1332</v>
      </c>
      <c r="M43" s="562" t="s">
        <v>1332</v>
      </c>
    </row>
    <row r="44" spans="2:13" ht="50.15" customHeight="1" x14ac:dyDescent="0.35">
      <c r="B44" s="2821" t="s">
        <v>1455</v>
      </c>
      <c r="C44" s="3110"/>
      <c r="D44" s="2170"/>
      <c r="E44" s="2208"/>
      <c r="F44" s="2168"/>
      <c r="G44" s="2208"/>
      <c r="H44" s="2169"/>
      <c r="I44" s="2170"/>
      <c r="J44" s="2168"/>
      <c r="K44" s="2168"/>
      <c r="L44" s="2168"/>
      <c r="M44" s="2169"/>
    </row>
    <row r="45" spans="2:13" ht="60" customHeight="1" x14ac:dyDescent="0.35">
      <c r="B45" s="31" t="s">
        <v>1395</v>
      </c>
      <c r="C45" s="567" t="s">
        <v>1456</v>
      </c>
      <c r="D45" s="98" t="s">
        <v>1332</v>
      </c>
      <c r="E45" s="2207" t="s">
        <v>1332</v>
      </c>
      <c r="F45" s="96" t="s">
        <v>1332</v>
      </c>
      <c r="G45" s="2207" t="s">
        <v>1332</v>
      </c>
      <c r="H45" s="562" t="s">
        <v>1332</v>
      </c>
      <c r="I45" s="98" t="s">
        <v>1332</v>
      </c>
      <c r="J45" s="96" t="s">
        <v>1332</v>
      </c>
      <c r="K45" s="96" t="s">
        <v>1332</v>
      </c>
      <c r="L45" s="96" t="s">
        <v>1332</v>
      </c>
      <c r="M45" s="562" t="s">
        <v>1332</v>
      </c>
    </row>
    <row r="46" spans="2:13" ht="40" customHeight="1" x14ac:dyDescent="0.35">
      <c r="B46" s="31" t="s">
        <v>1397</v>
      </c>
      <c r="C46" s="567" t="s">
        <v>1680</v>
      </c>
      <c r="D46" s="98" t="s">
        <v>1332</v>
      </c>
      <c r="E46" s="2207" t="s">
        <v>1332</v>
      </c>
      <c r="F46" s="96" t="s">
        <v>1332</v>
      </c>
      <c r="G46" s="2207" t="s">
        <v>1332</v>
      </c>
      <c r="H46" s="562" t="s">
        <v>1332</v>
      </c>
      <c r="I46" s="98" t="s">
        <v>1332</v>
      </c>
      <c r="J46" s="96" t="s">
        <v>1332</v>
      </c>
      <c r="K46" s="96" t="s">
        <v>1332</v>
      </c>
      <c r="L46" s="96" t="s">
        <v>1332</v>
      </c>
      <c r="M46" s="562" t="s">
        <v>1332</v>
      </c>
    </row>
    <row r="47" spans="2:13" ht="50.15" customHeight="1" x14ac:dyDescent="0.35">
      <c r="B47" s="2821" t="s">
        <v>1457</v>
      </c>
      <c r="C47" s="3110"/>
      <c r="D47" s="2170"/>
      <c r="E47" s="2208"/>
      <c r="F47" s="2168"/>
      <c r="G47" s="2208"/>
      <c r="H47" s="2169"/>
      <c r="I47" s="2170"/>
      <c r="J47" s="2168"/>
      <c r="K47" s="2168"/>
      <c r="L47" s="2168"/>
      <c r="M47" s="2169"/>
    </row>
    <row r="48" spans="2:13" ht="40" customHeight="1" x14ac:dyDescent="0.35">
      <c r="B48" s="31" t="s">
        <v>1400</v>
      </c>
      <c r="C48" s="567" t="s">
        <v>1458</v>
      </c>
      <c r="D48" s="98" t="s">
        <v>1332</v>
      </c>
      <c r="E48" s="2207" t="s">
        <v>1332</v>
      </c>
      <c r="F48" s="96" t="s">
        <v>1332</v>
      </c>
      <c r="G48" s="2207" t="s">
        <v>1332</v>
      </c>
      <c r="H48" s="562" t="s">
        <v>1332</v>
      </c>
      <c r="I48" s="98" t="s">
        <v>1332</v>
      </c>
      <c r="J48" s="96" t="s">
        <v>1332</v>
      </c>
      <c r="K48" s="96" t="s">
        <v>1332</v>
      </c>
      <c r="L48" s="96" t="s">
        <v>1332</v>
      </c>
      <c r="M48" s="562" t="s">
        <v>1332</v>
      </c>
    </row>
    <row r="49" spans="2:13" ht="60" customHeight="1" x14ac:dyDescent="0.35">
      <c r="B49" s="31" t="s">
        <v>1402</v>
      </c>
      <c r="C49" s="567" t="s">
        <v>1459</v>
      </c>
      <c r="D49" s="98" t="s">
        <v>1332</v>
      </c>
      <c r="E49" s="2207" t="s">
        <v>1332</v>
      </c>
      <c r="F49" s="96" t="s">
        <v>1332</v>
      </c>
      <c r="G49" s="2207" t="s">
        <v>1332</v>
      </c>
      <c r="H49" s="562" t="s">
        <v>1332</v>
      </c>
      <c r="I49" s="98" t="s">
        <v>1332</v>
      </c>
      <c r="J49" s="96" t="s">
        <v>1332</v>
      </c>
      <c r="K49" s="96" t="s">
        <v>1332</v>
      </c>
      <c r="L49" s="96" t="s">
        <v>1332</v>
      </c>
      <c r="M49" s="562" t="s">
        <v>1332</v>
      </c>
    </row>
    <row r="50" spans="2:13" ht="50.15" customHeight="1" x14ac:dyDescent="0.35">
      <c r="B50" s="2821" t="s">
        <v>1460</v>
      </c>
      <c r="C50" s="3110"/>
      <c r="D50" s="2170"/>
      <c r="E50" s="2208"/>
      <c r="F50" s="2168"/>
      <c r="G50" s="2208"/>
      <c r="H50" s="2169"/>
      <c r="I50" s="2170"/>
      <c r="J50" s="2168"/>
      <c r="K50" s="2168"/>
      <c r="L50" s="2168"/>
      <c r="M50" s="2169"/>
    </row>
    <row r="51" spans="2:13" ht="60" customHeight="1" x14ac:dyDescent="0.35">
      <c r="B51" s="31" t="s">
        <v>1405</v>
      </c>
      <c r="C51" s="567" t="s">
        <v>1461</v>
      </c>
      <c r="D51" s="2489" t="s">
        <v>1332</v>
      </c>
      <c r="E51" s="2207" t="s">
        <v>1332</v>
      </c>
      <c r="F51" s="2207" t="s">
        <v>1332</v>
      </c>
      <c r="G51" s="2207" t="s">
        <v>1332</v>
      </c>
      <c r="H51" s="2490" t="s">
        <v>1332</v>
      </c>
      <c r="I51" s="98" t="s">
        <v>1332</v>
      </c>
      <c r="J51" s="96" t="s">
        <v>1332</v>
      </c>
      <c r="K51" s="96" t="s">
        <v>1332</v>
      </c>
      <c r="L51" s="96" t="s">
        <v>1332</v>
      </c>
      <c r="M51" s="562" t="s">
        <v>1332</v>
      </c>
    </row>
    <row r="52" spans="2:13" ht="60" customHeight="1" x14ac:dyDescent="0.35">
      <c r="B52" s="31" t="s">
        <v>1407</v>
      </c>
      <c r="C52" s="567" t="s">
        <v>1462</v>
      </c>
      <c r="D52" s="2489" t="s">
        <v>1332</v>
      </c>
      <c r="E52" s="2207" t="s">
        <v>1332</v>
      </c>
      <c r="F52" s="2207" t="s">
        <v>1332</v>
      </c>
      <c r="G52" s="2207" t="s">
        <v>1332</v>
      </c>
      <c r="H52" s="2490" t="s">
        <v>1332</v>
      </c>
      <c r="I52" s="98" t="s">
        <v>1332</v>
      </c>
      <c r="J52" s="96" t="s">
        <v>1332</v>
      </c>
      <c r="K52" s="96" t="s">
        <v>1332</v>
      </c>
      <c r="L52" s="96" t="s">
        <v>1332</v>
      </c>
      <c r="M52" s="562" t="s">
        <v>1332</v>
      </c>
    </row>
    <row r="53" spans="2:13" ht="60" customHeight="1" x14ac:dyDescent="0.35">
      <c r="B53" s="31" t="s">
        <v>1409</v>
      </c>
      <c r="C53" s="567" t="s">
        <v>1463</v>
      </c>
      <c r="D53" s="2489" t="s">
        <v>10</v>
      </c>
      <c r="E53" s="2207" t="s">
        <v>1332</v>
      </c>
      <c r="F53" s="2207" t="s">
        <v>1332</v>
      </c>
      <c r="G53" s="2207" t="s">
        <v>1332</v>
      </c>
      <c r="H53" s="2490" t="s">
        <v>1332</v>
      </c>
      <c r="I53" s="98" t="s">
        <v>10</v>
      </c>
      <c r="J53" s="96" t="s">
        <v>1332</v>
      </c>
      <c r="K53" s="96" t="s">
        <v>1332</v>
      </c>
      <c r="L53" s="96" t="s">
        <v>1332</v>
      </c>
      <c r="M53" s="562" t="s">
        <v>1332</v>
      </c>
    </row>
    <row r="54" spans="2:13" ht="40" customHeight="1" x14ac:dyDescent="0.35">
      <c r="B54" s="31" t="s">
        <v>1411</v>
      </c>
      <c r="C54" s="567" t="s">
        <v>1464</v>
      </c>
      <c r="D54" s="2489" t="s">
        <v>10</v>
      </c>
      <c r="E54" s="2207" t="s">
        <v>10</v>
      </c>
      <c r="F54" s="2207" t="s">
        <v>10</v>
      </c>
      <c r="G54" s="2207" t="s">
        <v>10</v>
      </c>
      <c r="H54" s="2490" t="s">
        <v>10</v>
      </c>
      <c r="I54" s="98" t="s">
        <v>10</v>
      </c>
      <c r="J54" s="96" t="s">
        <v>10</v>
      </c>
      <c r="K54" s="96" t="s">
        <v>10</v>
      </c>
      <c r="L54" s="96" t="s">
        <v>10</v>
      </c>
      <c r="M54" s="562" t="s">
        <v>10</v>
      </c>
    </row>
    <row r="55" spans="2:13" ht="50.15" customHeight="1" x14ac:dyDescent="0.35">
      <c r="B55" s="2821" t="s">
        <v>1413</v>
      </c>
      <c r="C55" s="3110"/>
      <c r="D55" s="2170"/>
      <c r="E55" s="2208"/>
      <c r="F55" s="2168"/>
      <c r="G55" s="2208"/>
      <c r="H55" s="2169"/>
      <c r="I55" s="2170"/>
      <c r="J55" s="2168"/>
      <c r="K55" s="2168"/>
      <c r="L55" s="2168"/>
      <c r="M55" s="2169"/>
    </row>
    <row r="56" spans="2:13" ht="40" customHeight="1" x14ac:dyDescent="0.35">
      <c r="B56" s="31" t="s">
        <v>1414</v>
      </c>
      <c r="C56" s="567" t="s">
        <v>1465</v>
      </c>
      <c r="D56" s="2489" t="s">
        <v>1332</v>
      </c>
      <c r="E56" s="2207" t="s">
        <v>10</v>
      </c>
      <c r="F56" s="2207" t="s">
        <v>10</v>
      </c>
      <c r="G56" s="2207" t="s">
        <v>10</v>
      </c>
      <c r="H56" s="2490" t="s">
        <v>10</v>
      </c>
      <c r="I56" s="98" t="s">
        <v>1332</v>
      </c>
      <c r="J56" s="96" t="s">
        <v>10</v>
      </c>
      <c r="K56" s="96" t="s">
        <v>10</v>
      </c>
      <c r="L56" s="96" t="s">
        <v>10</v>
      </c>
      <c r="M56" s="562" t="s">
        <v>10</v>
      </c>
    </row>
    <row r="57" spans="2:13" ht="40" customHeight="1" x14ac:dyDescent="0.35">
      <c r="B57" s="31" t="s">
        <v>1416</v>
      </c>
      <c r="C57" s="567" t="s">
        <v>1466</v>
      </c>
      <c r="D57" s="2489" t="s">
        <v>1332</v>
      </c>
      <c r="E57" s="2207" t="s">
        <v>1332</v>
      </c>
      <c r="F57" s="2207" t="s">
        <v>1332</v>
      </c>
      <c r="G57" s="2207" t="s">
        <v>1332</v>
      </c>
      <c r="H57" s="2490" t="s">
        <v>1332</v>
      </c>
      <c r="I57" s="98" t="s">
        <v>1332</v>
      </c>
      <c r="J57" s="96" t="s">
        <v>1332</v>
      </c>
      <c r="K57" s="96" t="s">
        <v>1332</v>
      </c>
      <c r="L57" s="96" t="s">
        <v>1332</v>
      </c>
      <c r="M57" s="562" t="s">
        <v>1332</v>
      </c>
    </row>
    <row r="58" spans="2:13" ht="40" customHeight="1" x14ac:dyDescent="0.35">
      <c r="B58" s="31" t="s">
        <v>1418</v>
      </c>
      <c r="C58" s="567" t="s">
        <v>1467</v>
      </c>
      <c r="D58" s="2489" t="s">
        <v>1332</v>
      </c>
      <c r="E58" s="2207" t="s">
        <v>10</v>
      </c>
      <c r="F58" s="2207" t="s">
        <v>10</v>
      </c>
      <c r="G58" s="2207" t="s">
        <v>10</v>
      </c>
      <c r="H58" s="2490" t="s">
        <v>10</v>
      </c>
      <c r="I58" s="98" t="s">
        <v>1332</v>
      </c>
      <c r="J58" s="96" t="s">
        <v>10</v>
      </c>
      <c r="K58" s="96" t="s">
        <v>10</v>
      </c>
      <c r="L58" s="96" t="s">
        <v>10</v>
      </c>
      <c r="M58" s="562" t="s">
        <v>10</v>
      </c>
    </row>
    <row r="59" spans="2:13" ht="40" customHeight="1" thickBot="1" x14ac:dyDescent="0.4">
      <c r="B59" s="32" t="s">
        <v>1420</v>
      </c>
      <c r="C59" s="87" t="s">
        <v>1468</v>
      </c>
      <c r="D59" s="2491" t="s">
        <v>1332</v>
      </c>
      <c r="E59" s="2209" t="s">
        <v>10</v>
      </c>
      <c r="F59" s="2209" t="s">
        <v>10</v>
      </c>
      <c r="G59" s="2209" t="s">
        <v>10</v>
      </c>
      <c r="H59" s="2492" t="s">
        <v>10</v>
      </c>
      <c r="I59" s="99" t="s">
        <v>1332</v>
      </c>
      <c r="J59" s="100" t="s">
        <v>10</v>
      </c>
      <c r="K59" s="100" t="s">
        <v>10</v>
      </c>
      <c r="L59" s="100" t="s">
        <v>10</v>
      </c>
      <c r="M59" s="563" t="s">
        <v>10</v>
      </c>
    </row>
    <row r="60" spans="2:13" ht="16" thickTop="1" x14ac:dyDescent="0.35">
      <c r="B60" s="72"/>
      <c r="C60" s="72"/>
      <c r="D60" s="72"/>
      <c r="E60" s="73"/>
      <c r="F60" s="73"/>
      <c r="G60" s="73"/>
      <c r="H60" s="73"/>
      <c r="I60" s="72"/>
      <c r="J60" s="73"/>
      <c r="K60" s="73"/>
      <c r="L60" s="73"/>
      <c r="M60" s="73"/>
    </row>
    <row r="61" spans="2:13" ht="13" customHeight="1" x14ac:dyDescent="0.35"/>
    <row r="62" spans="2:13" ht="40" customHeight="1" x14ac:dyDescent="0.35">
      <c r="B62" s="2646" t="s">
        <v>1867</v>
      </c>
      <c r="C62" s="2646"/>
    </row>
    <row r="63" spans="2:13" ht="70" customHeight="1" x14ac:dyDescent="0.35">
      <c r="B63" s="2646" t="s">
        <v>1868</v>
      </c>
      <c r="C63" s="2646"/>
    </row>
    <row r="64" spans="2:13" ht="70" customHeight="1" x14ac:dyDescent="0.35">
      <c r="B64" s="2646" t="s">
        <v>1869</v>
      </c>
      <c r="C64" s="2646"/>
    </row>
    <row r="65" spans="2:3" ht="70" customHeight="1" x14ac:dyDescent="0.35">
      <c r="B65" s="2646" t="s">
        <v>1870</v>
      </c>
      <c r="C65" s="2646"/>
    </row>
    <row r="66" spans="2:3" ht="70" customHeight="1" x14ac:dyDescent="0.35">
      <c r="B66" s="2646" t="s">
        <v>1871</v>
      </c>
      <c r="C66" s="2646"/>
    </row>
    <row r="67" spans="2:3" ht="70" customHeight="1" x14ac:dyDescent="0.35">
      <c r="B67" s="2646" t="s">
        <v>1872</v>
      </c>
      <c r="C67" s="2646"/>
    </row>
    <row r="68" spans="2:3" ht="40" customHeight="1" x14ac:dyDescent="0.35">
      <c r="B68" s="2646" t="s">
        <v>1873</v>
      </c>
      <c r="C68" s="2646"/>
    </row>
    <row r="69" spans="2:3" ht="70" customHeight="1" x14ac:dyDescent="0.35">
      <c r="B69" s="2646" t="s">
        <v>1874</v>
      </c>
      <c r="C69" s="2646"/>
    </row>
    <row r="70" spans="2:3" ht="70" customHeight="1" x14ac:dyDescent="0.35">
      <c r="B70" s="2646" t="s">
        <v>1875</v>
      </c>
      <c r="C70" s="2646"/>
    </row>
    <row r="71" spans="2:3" ht="40" customHeight="1" x14ac:dyDescent="0.35">
      <c r="B71" s="2646" t="s">
        <v>1876</v>
      </c>
      <c r="C71" s="2646"/>
    </row>
    <row r="72" spans="2:3" ht="40" customHeight="1" x14ac:dyDescent="0.35">
      <c r="B72" s="2646" t="s">
        <v>1877</v>
      </c>
      <c r="C72" s="2646"/>
    </row>
  </sheetData>
  <sheetProtection algorithmName="SHA-512" hashValue="MLNL43/iwerRIJQVthViArBV35o5t3cNq9nRKiPYweDHwVW5EZPN6zSDA+nELpNt2yUI+61xY2Co2vaTu/4pxg==" saltValue="fIl0CEZpWFru8axC7EkOVA==" spinCount="100000" sheet="1" formatCells="0" formatColumns="0" formatRows="0" insertColumns="0" insertRows="0" insertHyperlinks="0" deleteColumns="0" deleteRows="0" sort="0" autoFilter="0" pivotTables="0"/>
  <mergeCells count="26">
    <mergeCell ref="B11:C11"/>
    <mergeCell ref="B71:C71"/>
    <mergeCell ref="B72:C72"/>
    <mergeCell ref="B65:C65"/>
    <mergeCell ref="B66:C66"/>
    <mergeCell ref="B67:C67"/>
    <mergeCell ref="B68:C68"/>
    <mergeCell ref="B69:C69"/>
    <mergeCell ref="B70:C70"/>
    <mergeCell ref="B64:C64"/>
    <mergeCell ref="B17:C17"/>
    <mergeCell ref="B20:C20"/>
    <mergeCell ref="B30:C30"/>
    <mergeCell ref="B35:C35"/>
    <mergeCell ref="B38:C38"/>
    <mergeCell ref="B44:C44"/>
    <mergeCell ref="B47:C47"/>
    <mergeCell ref="B50:C50"/>
    <mergeCell ref="B55:C55"/>
    <mergeCell ref="B62:C62"/>
    <mergeCell ref="B63:C63"/>
    <mergeCell ref="A1:C4"/>
    <mergeCell ref="A7:C7"/>
    <mergeCell ref="B9:C10"/>
    <mergeCell ref="D9:H9"/>
    <mergeCell ref="I9:M9"/>
  </mergeCells>
  <pageMargins left="0.7" right="0.7" top="0.75" bottom="0.75" header="0.3" footer="0.3"/>
  <pageSetup paperSize="9" orientation="portrait" horizontalDpi="1200" verticalDpi="1200"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1EA1B9-CFE8-40E0-A66C-AFB2408F271C}">
  <sheetPr>
    <tabColor theme="7" tint="-0.249977111117893"/>
    <pageSetUpPr autoPageBreaks="0"/>
  </sheetPr>
  <dimension ref="A1:L64"/>
  <sheetViews>
    <sheetView zoomScale="90" zoomScaleNormal="90" workbookViewId="0">
      <pane ySplit="10" topLeftCell="A11" activePane="bottomLeft" state="frozen"/>
      <selection activeCell="B9" sqref="B9:C10"/>
      <selection pane="bottomLeft" sqref="A1:C4"/>
    </sheetView>
  </sheetViews>
  <sheetFormatPr baseColWidth="10" defaultColWidth="10.58203125" defaultRowHeight="15.5" x14ac:dyDescent="0.35"/>
  <cols>
    <col min="1" max="1" width="11" style="1" customWidth="1"/>
    <col min="2" max="2" width="10.58203125" style="1"/>
    <col min="3" max="3" width="101.08203125" style="1" customWidth="1"/>
    <col min="4" max="7" width="15.58203125" style="1" customWidth="1"/>
    <col min="8" max="11" width="15.58203125" style="74" customWidth="1"/>
    <col min="12" max="13" width="15.58203125" style="1" customWidth="1"/>
    <col min="14" max="16384" width="10.58203125" style="1"/>
  </cols>
  <sheetData>
    <row r="1" spans="1:11" ht="15.65" customHeight="1" x14ac:dyDescent="0.35">
      <c r="A1" s="2635" t="s">
        <v>398</v>
      </c>
      <c r="B1" s="2635"/>
      <c r="C1" s="2635"/>
      <c r="D1" s="74"/>
      <c r="K1" s="1"/>
    </row>
    <row r="2" spans="1:11" ht="15.65" customHeight="1" x14ac:dyDescent="0.35">
      <c r="A2" s="2635"/>
      <c r="B2" s="2635"/>
      <c r="C2" s="2635"/>
      <c r="D2" s="74"/>
      <c r="K2" s="1"/>
    </row>
    <row r="3" spans="1:11" ht="15.65" customHeight="1" x14ac:dyDescent="0.35">
      <c r="A3" s="2635"/>
      <c r="B3" s="2635"/>
      <c r="C3" s="2635"/>
      <c r="D3" s="74"/>
      <c r="K3" s="1"/>
    </row>
    <row r="4" spans="1:11" ht="15.65" customHeight="1" x14ac:dyDescent="0.35">
      <c r="A4" s="2635"/>
      <c r="B4" s="2635"/>
      <c r="C4" s="2635"/>
      <c r="D4" s="74"/>
      <c r="K4" s="1"/>
    </row>
    <row r="5" spans="1:11" ht="15.65" customHeight="1" x14ac:dyDescent="0.35">
      <c r="D5" s="74"/>
      <c r="K5" s="1"/>
    </row>
    <row r="6" spans="1:11" ht="15.65" customHeight="1" x14ac:dyDescent="0.35">
      <c r="D6" s="74"/>
      <c r="K6" s="1"/>
    </row>
    <row r="7" spans="1:11" x14ac:dyDescent="0.35">
      <c r="A7" s="3102" t="s">
        <v>1325</v>
      </c>
      <c r="B7" s="3102"/>
      <c r="C7" s="3102"/>
      <c r="D7" s="74"/>
      <c r="K7" s="1"/>
    </row>
    <row r="8" spans="1:11" ht="16" thickBot="1" x14ac:dyDescent="0.4"/>
    <row r="9" spans="1:11" ht="30" customHeight="1" thickTop="1" x14ac:dyDescent="0.35">
      <c r="B9" s="3103" t="s">
        <v>1326</v>
      </c>
      <c r="C9" s="3104"/>
      <c r="D9" s="3107" t="s">
        <v>1327</v>
      </c>
      <c r="E9" s="3108"/>
      <c r="F9" s="3108"/>
      <c r="G9" s="3114"/>
      <c r="H9" s="3115" t="s">
        <v>1328</v>
      </c>
      <c r="I9" s="3115"/>
      <c r="J9" s="3115"/>
      <c r="K9" s="3116"/>
    </row>
    <row r="10" spans="1:11" ht="40" customHeight="1" x14ac:dyDescent="0.35">
      <c r="B10" s="3105"/>
      <c r="C10" s="3106"/>
      <c r="D10" s="212" t="s">
        <v>405</v>
      </c>
      <c r="E10" s="213" t="s">
        <v>1290</v>
      </c>
      <c r="F10" s="213" t="s">
        <v>407</v>
      </c>
      <c r="G10" s="214" t="s">
        <v>461</v>
      </c>
      <c r="H10" s="3117"/>
      <c r="I10" s="3117"/>
      <c r="J10" s="3117"/>
      <c r="K10" s="3118"/>
    </row>
    <row r="11" spans="1:11" ht="50.15" customHeight="1" x14ac:dyDescent="0.35">
      <c r="B11" s="3111" t="s">
        <v>1329</v>
      </c>
      <c r="C11" s="3112"/>
      <c r="D11" s="3112"/>
      <c r="E11" s="3112"/>
      <c r="F11" s="3112"/>
      <c r="G11" s="3112"/>
      <c r="H11" s="3112"/>
      <c r="I11" s="3112"/>
      <c r="J11" s="3112"/>
      <c r="K11" s="3113"/>
    </row>
    <row r="12" spans="1:11" ht="40" customHeight="1" x14ac:dyDescent="0.35">
      <c r="B12" s="31" t="s">
        <v>1330</v>
      </c>
      <c r="C12" s="567" t="s">
        <v>1331</v>
      </c>
      <c r="D12" s="568" t="s">
        <v>1332</v>
      </c>
      <c r="E12" s="96" t="s">
        <v>1332</v>
      </c>
      <c r="F12" s="404" t="s">
        <v>1332</v>
      </c>
      <c r="G12" s="97" t="s">
        <v>1332</v>
      </c>
      <c r="H12" s="3119" t="s">
        <v>1333</v>
      </c>
      <c r="I12" s="3119"/>
      <c r="J12" s="3119"/>
      <c r="K12" s="3120"/>
    </row>
    <row r="13" spans="1:11" ht="40" customHeight="1" x14ac:dyDescent="0.35">
      <c r="B13" s="31" t="s">
        <v>1334</v>
      </c>
      <c r="C13" s="567" t="s">
        <v>1335</v>
      </c>
      <c r="D13" s="568" t="s">
        <v>1332</v>
      </c>
      <c r="E13" s="96" t="s">
        <v>1332</v>
      </c>
      <c r="F13" s="404" t="s">
        <v>1332</v>
      </c>
      <c r="G13" s="97" t="s">
        <v>1332</v>
      </c>
      <c r="H13" s="3119" t="s">
        <v>1333</v>
      </c>
      <c r="I13" s="3119"/>
      <c r="J13" s="3119"/>
      <c r="K13" s="3120"/>
    </row>
    <row r="14" spans="1:11" ht="40" customHeight="1" x14ac:dyDescent="0.35">
      <c r="B14" s="31" t="s">
        <v>1336</v>
      </c>
      <c r="C14" s="567" t="s">
        <v>1337</v>
      </c>
      <c r="D14" s="568" t="s">
        <v>10</v>
      </c>
      <c r="E14" s="96" t="s">
        <v>10</v>
      </c>
      <c r="F14" s="404" t="s">
        <v>10</v>
      </c>
      <c r="G14" s="405" t="s">
        <v>10</v>
      </c>
      <c r="H14" s="3121" t="s">
        <v>1338</v>
      </c>
      <c r="I14" s="3121"/>
      <c r="J14" s="3121"/>
      <c r="K14" s="3122"/>
    </row>
    <row r="15" spans="1:11" ht="40" customHeight="1" x14ac:dyDescent="0.35">
      <c r="B15" s="31" t="s">
        <v>1339</v>
      </c>
      <c r="C15" s="567" t="s">
        <v>1340</v>
      </c>
      <c r="D15" s="568" t="s">
        <v>10</v>
      </c>
      <c r="E15" s="96" t="s">
        <v>10</v>
      </c>
      <c r="F15" s="404" t="s">
        <v>10</v>
      </c>
      <c r="G15" s="405" t="s">
        <v>10</v>
      </c>
      <c r="H15" s="3121" t="s">
        <v>1338</v>
      </c>
      <c r="I15" s="3121"/>
      <c r="J15" s="3121"/>
      <c r="K15" s="3122"/>
    </row>
    <row r="16" spans="1:11" ht="40" customHeight="1" x14ac:dyDescent="0.35">
      <c r="B16" s="31" t="s">
        <v>1341</v>
      </c>
      <c r="C16" s="567" t="s">
        <v>1342</v>
      </c>
      <c r="D16" s="568" t="s">
        <v>10</v>
      </c>
      <c r="E16" s="96" t="s">
        <v>10</v>
      </c>
      <c r="F16" s="404" t="s">
        <v>10</v>
      </c>
      <c r="G16" s="405" t="s">
        <v>10</v>
      </c>
      <c r="H16" s="3121" t="s">
        <v>1338</v>
      </c>
      <c r="I16" s="3121"/>
      <c r="J16" s="3121"/>
      <c r="K16" s="3122"/>
    </row>
    <row r="17" spans="2:11" ht="50.15" customHeight="1" x14ac:dyDescent="0.35">
      <c r="B17" s="3111" t="s">
        <v>1343</v>
      </c>
      <c r="C17" s="3112"/>
      <c r="D17" s="3112"/>
      <c r="E17" s="3112"/>
      <c r="F17" s="3112"/>
      <c r="G17" s="3112"/>
      <c r="H17" s="3112"/>
      <c r="I17" s="3112"/>
      <c r="J17" s="3112"/>
      <c r="K17" s="3113"/>
    </row>
    <row r="18" spans="2:11" ht="40" customHeight="1" x14ac:dyDescent="0.35">
      <c r="B18" s="31" t="s">
        <v>1344</v>
      </c>
      <c r="C18" s="567" t="s">
        <v>1345</v>
      </c>
      <c r="D18" s="568" t="s">
        <v>10</v>
      </c>
      <c r="E18" s="96" t="s">
        <v>10</v>
      </c>
      <c r="F18" s="404" t="s">
        <v>10</v>
      </c>
      <c r="G18" s="97" t="s">
        <v>10</v>
      </c>
      <c r="H18" s="3119" t="s">
        <v>1338</v>
      </c>
      <c r="I18" s="3119"/>
      <c r="J18" s="3119"/>
      <c r="K18" s="3120"/>
    </row>
    <row r="19" spans="2:11" ht="40" customHeight="1" x14ac:dyDescent="0.35">
      <c r="B19" s="31" t="s">
        <v>1346</v>
      </c>
      <c r="C19" s="567" t="s">
        <v>1347</v>
      </c>
      <c r="D19" s="568" t="s">
        <v>1332</v>
      </c>
      <c r="E19" s="96" t="s">
        <v>1332</v>
      </c>
      <c r="F19" s="404" t="s">
        <v>1332</v>
      </c>
      <c r="G19" s="97" t="s">
        <v>1332</v>
      </c>
      <c r="H19" s="3119" t="s">
        <v>1333</v>
      </c>
      <c r="I19" s="3119"/>
      <c r="J19" s="3119"/>
      <c r="K19" s="3120"/>
    </row>
    <row r="20" spans="2:11" ht="50.15" customHeight="1" x14ac:dyDescent="0.35">
      <c r="B20" s="3111" t="s">
        <v>1348</v>
      </c>
      <c r="C20" s="3112"/>
      <c r="D20" s="3112"/>
      <c r="E20" s="3112"/>
      <c r="F20" s="3112"/>
      <c r="G20" s="3112"/>
      <c r="H20" s="3112"/>
      <c r="I20" s="3112"/>
      <c r="J20" s="3112"/>
      <c r="K20" s="3113"/>
    </row>
    <row r="21" spans="2:11" ht="60" customHeight="1" x14ac:dyDescent="0.35">
      <c r="B21" s="31" t="s">
        <v>1349</v>
      </c>
      <c r="C21" s="567" t="s">
        <v>1350</v>
      </c>
      <c r="D21" s="568" t="s">
        <v>1332</v>
      </c>
      <c r="E21" s="96" t="s">
        <v>1332</v>
      </c>
      <c r="F21" s="404" t="s">
        <v>1332</v>
      </c>
      <c r="G21" s="97" t="s">
        <v>1332</v>
      </c>
      <c r="H21" s="3119" t="s">
        <v>1333</v>
      </c>
      <c r="I21" s="3119"/>
      <c r="J21" s="3119"/>
      <c r="K21" s="3120"/>
    </row>
    <row r="22" spans="2:11" ht="60" customHeight="1" x14ac:dyDescent="0.35">
      <c r="B22" s="31" t="s">
        <v>1351</v>
      </c>
      <c r="C22" s="567" t="s">
        <v>1352</v>
      </c>
      <c r="D22" s="568" t="s">
        <v>10</v>
      </c>
      <c r="E22" s="96" t="s">
        <v>10</v>
      </c>
      <c r="F22" s="96" t="s">
        <v>10</v>
      </c>
      <c r="G22" s="97" t="s">
        <v>10</v>
      </c>
      <c r="H22" s="3119" t="s">
        <v>1333</v>
      </c>
      <c r="I22" s="3119"/>
      <c r="J22" s="3119"/>
      <c r="K22" s="3120"/>
    </row>
    <row r="23" spans="2:11" ht="40" customHeight="1" x14ac:dyDescent="0.35">
      <c r="B23" s="31" t="s">
        <v>1353</v>
      </c>
      <c r="C23" s="567" t="s">
        <v>1354</v>
      </c>
      <c r="D23" s="568" t="s">
        <v>1332</v>
      </c>
      <c r="E23" s="96" t="s">
        <v>1332</v>
      </c>
      <c r="F23" s="404" t="s">
        <v>1332</v>
      </c>
      <c r="G23" s="97" t="s">
        <v>1332</v>
      </c>
      <c r="H23" s="3119" t="s">
        <v>1333</v>
      </c>
      <c r="I23" s="3119"/>
      <c r="J23" s="3119"/>
      <c r="K23" s="3120"/>
    </row>
    <row r="24" spans="2:11" ht="60" customHeight="1" x14ac:dyDescent="0.35">
      <c r="B24" s="31" t="s">
        <v>1355</v>
      </c>
      <c r="C24" s="567" t="s">
        <v>1356</v>
      </c>
      <c r="D24" s="568" t="s">
        <v>1332</v>
      </c>
      <c r="E24" s="96" t="s">
        <v>1332</v>
      </c>
      <c r="F24" s="404" t="s">
        <v>1357</v>
      </c>
      <c r="G24" s="97" t="s">
        <v>1332</v>
      </c>
      <c r="H24" s="3119" t="s">
        <v>1358</v>
      </c>
      <c r="I24" s="3119"/>
      <c r="J24" s="3119"/>
      <c r="K24" s="3120"/>
    </row>
    <row r="25" spans="2:11" ht="40" customHeight="1" x14ac:dyDescent="0.35">
      <c r="B25" s="31" t="s">
        <v>1359</v>
      </c>
      <c r="C25" s="567" t="s">
        <v>1360</v>
      </c>
      <c r="D25" s="568" t="s">
        <v>1332</v>
      </c>
      <c r="E25" s="96" t="s">
        <v>1332</v>
      </c>
      <c r="F25" s="404" t="s">
        <v>1332</v>
      </c>
      <c r="G25" s="97" t="s">
        <v>1332</v>
      </c>
      <c r="H25" s="3119" t="s">
        <v>1333</v>
      </c>
      <c r="I25" s="3119"/>
      <c r="J25" s="3119"/>
      <c r="K25" s="3120"/>
    </row>
    <row r="26" spans="2:11" ht="60" customHeight="1" x14ac:dyDescent="0.35">
      <c r="B26" s="31" t="s">
        <v>1361</v>
      </c>
      <c r="C26" s="567" t="s">
        <v>1362</v>
      </c>
      <c r="D26" s="568" t="s">
        <v>1357</v>
      </c>
      <c r="E26" s="96" t="s">
        <v>1332</v>
      </c>
      <c r="F26" s="404" t="s">
        <v>1332</v>
      </c>
      <c r="G26" s="97" t="s">
        <v>1332</v>
      </c>
      <c r="H26" s="3119" t="s">
        <v>1363</v>
      </c>
      <c r="I26" s="3119"/>
      <c r="J26" s="3119"/>
      <c r="K26" s="3120"/>
    </row>
    <row r="27" spans="2:11" ht="60" customHeight="1" x14ac:dyDescent="0.35">
      <c r="B27" s="31" t="s">
        <v>1364</v>
      </c>
      <c r="C27" s="567" t="s">
        <v>1365</v>
      </c>
      <c r="D27" s="568" t="s">
        <v>1357</v>
      </c>
      <c r="E27" s="96" t="s">
        <v>1332</v>
      </c>
      <c r="F27" s="404" t="s">
        <v>1332</v>
      </c>
      <c r="G27" s="97" t="s">
        <v>1332</v>
      </c>
      <c r="H27" s="3119" t="s">
        <v>1363</v>
      </c>
      <c r="I27" s="3119"/>
      <c r="J27" s="3119"/>
      <c r="K27" s="3120"/>
    </row>
    <row r="28" spans="2:11" ht="40" customHeight="1" x14ac:dyDescent="0.35">
      <c r="B28" s="31" t="s">
        <v>1366</v>
      </c>
      <c r="C28" s="567" t="s">
        <v>1367</v>
      </c>
      <c r="D28" s="568" t="s">
        <v>1332</v>
      </c>
      <c r="E28" s="96" t="s">
        <v>1332</v>
      </c>
      <c r="F28" s="404" t="s">
        <v>1332</v>
      </c>
      <c r="G28" s="97" t="s">
        <v>1332</v>
      </c>
      <c r="H28" s="3119" t="s">
        <v>1333</v>
      </c>
      <c r="I28" s="3119"/>
      <c r="J28" s="3119"/>
      <c r="K28" s="3120"/>
    </row>
    <row r="29" spans="2:11" ht="50.15" customHeight="1" x14ac:dyDescent="0.35">
      <c r="B29" s="3111" t="s">
        <v>1368</v>
      </c>
      <c r="C29" s="3112"/>
      <c r="D29" s="3112"/>
      <c r="E29" s="3112"/>
      <c r="F29" s="3112"/>
      <c r="G29" s="3112"/>
      <c r="H29" s="3112"/>
      <c r="I29" s="3112"/>
      <c r="J29" s="3112"/>
      <c r="K29" s="3113"/>
    </row>
    <row r="30" spans="2:11" ht="40" customHeight="1" x14ac:dyDescent="0.35">
      <c r="B30" s="31" t="s">
        <v>1369</v>
      </c>
      <c r="C30" s="567" t="s">
        <v>1370</v>
      </c>
      <c r="D30" s="568" t="s">
        <v>1332</v>
      </c>
      <c r="E30" s="96" t="s">
        <v>1332</v>
      </c>
      <c r="F30" s="404" t="s">
        <v>1332</v>
      </c>
      <c r="G30" s="97" t="s">
        <v>1332</v>
      </c>
      <c r="H30" s="3119"/>
      <c r="I30" s="3119"/>
      <c r="J30" s="3119"/>
      <c r="K30" s="3120"/>
    </row>
    <row r="31" spans="2:11" ht="60" customHeight="1" x14ac:dyDescent="0.35">
      <c r="B31" s="31" t="s">
        <v>1371</v>
      </c>
      <c r="C31" s="567" t="s">
        <v>1372</v>
      </c>
      <c r="D31" s="568" t="s">
        <v>1357</v>
      </c>
      <c r="E31" s="96" t="s">
        <v>1332</v>
      </c>
      <c r="F31" s="404" t="s">
        <v>1332</v>
      </c>
      <c r="G31" s="97" t="s">
        <v>1332</v>
      </c>
      <c r="H31" s="3119" t="s">
        <v>1363</v>
      </c>
      <c r="I31" s="3119"/>
      <c r="J31" s="3119"/>
      <c r="K31" s="3120"/>
    </row>
    <row r="32" spans="2:11" ht="60" customHeight="1" x14ac:dyDescent="0.35">
      <c r="B32" s="31" t="s">
        <v>1373</v>
      </c>
      <c r="C32" s="567" t="s">
        <v>1374</v>
      </c>
      <c r="D32" s="568" t="s">
        <v>1332</v>
      </c>
      <c r="E32" s="96" t="s">
        <v>1332</v>
      </c>
      <c r="F32" s="404" t="s">
        <v>1332</v>
      </c>
      <c r="G32" s="97" t="s">
        <v>1332</v>
      </c>
      <c r="H32" s="3119" t="s">
        <v>1333</v>
      </c>
      <c r="I32" s="3119"/>
      <c r="J32" s="3119"/>
      <c r="K32" s="3120"/>
    </row>
    <row r="33" spans="2:12" ht="60" customHeight="1" x14ac:dyDescent="0.35">
      <c r="B33" s="31" t="s">
        <v>1375</v>
      </c>
      <c r="C33" s="567" t="s">
        <v>1376</v>
      </c>
      <c r="D33" s="568" t="s">
        <v>1357</v>
      </c>
      <c r="E33" s="96" t="s">
        <v>1332</v>
      </c>
      <c r="F33" s="404" t="s">
        <v>1332</v>
      </c>
      <c r="G33" s="97" t="s">
        <v>1332</v>
      </c>
      <c r="H33" s="3119" t="s">
        <v>1363</v>
      </c>
      <c r="I33" s="3119"/>
      <c r="J33" s="3119"/>
      <c r="K33" s="3120"/>
    </row>
    <row r="34" spans="2:12" ht="50.15" customHeight="1" x14ac:dyDescent="0.35">
      <c r="B34" s="3111" t="s">
        <v>1377</v>
      </c>
      <c r="C34" s="3112"/>
      <c r="D34" s="3112"/>
      <c r="E34" s="3112"/>
      <c r="F34" s="3112"/>
      <c r="G34" s="3112"/>
      <c r="H34" s="3112"/>
      <c r="I34" s="3112"/>
      <c r="J34" s="3112"/>
      <c r="K34" s="3113"/>
    </row>
    <row r="35" spans="2:12" ht="60" customHeight="1" x14ac:dyDescent="0.35">
      <c r="B35" s="31" t="s">
        <v>1378</v>
      </c>
      <c r="C35" s="567" t="s">
        <v>1379</v>
      </c>
      <c r="D35" s="98" t="s">
        <v>1357</v>
      </c>
      <c r="E35" s="404" t="s">
        <v>1332</v>
      </c>
      <c r="F35" s="404" t="s">
        <v>1332</v>
      </c>
      <c r="G35" s="97" t="s">
        <v>1332</v>
      </c>
      <c r="H35" s="3119" t="s">
        <v>1363</v>
      </c>
      <c r="I35" s="3119"/>
      <c r="J35" s="3119"/>
      <c r="K35" s="3120"/>
    </row>
    <row r="36" spans="2:12" ht="60" customHeight="1" x14ac:dyDescent="0.35">
      <c r="B36" s="31" t="s">
        <v>1380</v>
      </c>
      <c r="C36" s="567" t="s">
        <v>1381</v>
      </c>
      <c r="D36" s="98" t="s">
        <v>1357</v>
      </c>
      <c r="E36" s="404" t="s">
        <v>1332</v>
      </c>
      <c r="F36" s="404" t="s">
        <v>1332</v>
      </c>
      <c r="G36" s="97" t="s">
        <v>1332</v>
      </c>
      <c r="H36" s="3119" t="s">
        <v>1363</v>
      </c>
      <c r="I36" s="3119"/>
      <c r="J36" s="3119"/>
      <c r="K36" s="3120"/>
    </row>
    <row r="37" spans="2:12" ht="50.15" customHeight="1" x14ac:dyDescent="0.35">
      <c r="B37" s="3111" t="s">
        <v>1382</v>
      </c>
      <c r="C37" s="3112"/>
      <c r="D37" s="3112"/>
      <c r="E37" s="3112"/>
      <c r="F37" s="3112"/>
      <c r="G37" s="3112"/>
      <c r="H37" s="3112"/>
      <c r="I37" s="3112"/>
      <c r="J37" s="3112"/>
      <c r="K37" s="3113"/>
    </row>
    <row r="38" spans="2:12" ht="60" customHeight="1" x14ac:dyDescent="0.35">
      <c r="B38" s="31" t="s">
        <v>1383</v>
      </c>
      <c r="C38" s="567" t="s">
        <v>1384</v>
      </c>
      <c r="D38" s="568" t="s">
        <v>1332</v>
      </c>
      <c r="E38" s="404" t="s">
        <v>1332</v>
      </c>
      <c r="F38" s="404" t="s">
        <v>1332</v>
      </c>
      <c r="G38" s="97" t="s">
        <v>1332</v>
      </c>
      <c r="H38" s="3119" t="s">
        <v>1333</v>
      </c>
      <c r="I38" s="3119"/>
      <c r="J38" s="3119"/>
      <c r="K38" s="3120"/>
    </row>
    <row r="39" spans="2:12" ht="60" customHeight="1" x14ac:dyDescent="0.35">
      <c r="B39" s="31" t="s">
        <v>1385</v>
      </c>
      <c r="C39" s="567" t="s">
        <v>1386</v>
      </c>
      <c r="D39" s="568" t="s">
        <v>1332</v>
      </c>
      <c r="E39" s="404" t="s">
        <v>1332</v>
      </c>
      <c r="F39" s="404" t="s">
        <v>1332</v>
      </c>
      <c r="G39" s="97" t="s">
        <v>1332</v>
      </c>
      <c r="H39" s="3119"/>
      <c r="I39" s="3119"/>
      <c r="J39" s="3119"/>
      <c r="K39" s="3120"/>
    </row>
    <row r="40" spans="2:12" ht="60" customHeight="1" x14ac:dyDescent="0.35">
      <c r="B40" s="31" t="s">
        <v>1387</v>
      </c>
      <c r="C40" s="567" t="s">
        <v>1388</v>
      </c>
      <c r="D40" s="568" t="s">
        <v>1357</v>
      </c>
      <c r="E40" s="404" t="s">
        <v>1357</v>
      </c>
      <c r="F40" s="96" t="s">
        <v>10</v>
      </c>
      <c r="G40" s="97" t="s">
        <v>1357</v>
      </c>
      <c r="H40" s="3119" t="s">
        <v>1389</v>
      </c>
      <c r="I40" s="3119"/>
      <c r="J40" s="3119"/>
      <c r="K40" s="3120"/>
      <c r="L40" s="560"/>
    </row>
    <row r="41" spans="2:12" ht="40" customHeight="1" x14ac:dyDescent="0.35">
      <c r="B41" s="31" t="s">
        <v>1390</v>
      </c>
      <c r="C41" s="567" t="s">
        <v>1391</v>
      </c>
      <c r="D41" s="568" t="s">
        <v>1332</v>
      </c>
      <c r="E41" s="404" t="s">
        <v>1332</v>
      </c>
      <c r="F41" s="404" t="s">
        <v>1332</v>
      </c>
      <c r="G41" s="97" t="s">
        <v>1332</v>
      </c>
      <c r="H41" s="3119"/>
      <c r="I41" s="3119"/>
      <c r="J41" s="3119"/>
      <c r="K41" s="3120"/>
    </row>
    <row r="42" spans="2:12" ht="40" customHeight="1" x14ac:dyDescent="0.35">
      <c r="B42" s="31" t="s">
        <v>1392</v>
      </c>
      <c r="C42" s="567" t="s">
        <v>1393</v>
      </c>
      <c r="D42" s="568" t="s">
        <v>1332</v>
      </c>
      <c r="E42" s="404" t="s">
        <v>1332</v>
      </c>
      <c r="F42" s="404" t="s">
        <v>1332</v>
      </c>
      <c r="G42" s="97" t="s">
        <v>1332</v>
      </c>
      <c r="H42" s="3119"/>
      <c r="I42" s="3119"/>
      <c r="J42" s="3119"/>
      <c r="K42" s="3120"/>
    </row>
    <row r="43" spans="2:12" ht="50.15" customHeight="1" x14ac:dyDescent="0.35">
      <c r="B43" s="3111" t="s">
        <v>1394</v>
      </c>
      <c r="C43" s="3112"/>
      <c r="D43" s="3112"/>
      <c r="E43" s="3112"/>
      <c r="F43" s="3112"/>
      <c r="G43" s="3112"/>
      <c r="H43" s="3112"/>
      <c r="I43" s="3112"/>
      <c r="J43" s="3112"/>
      <c r="K43" s="3113"/>
    </row>
    <row r="44" spans="2:12" ht="60" customHeight="1" x14ac:dyDescent="0.35">
      <c r="B44" s="31" t="s">
        <v>1395</v>
      </c>
      <c r="C44" s="567" t="s">
        <v>1396</v>
      </c>
      <c r="D44" s="568" t="s">
        <v>1332</v>
      </c>
      <c r="E44" s="404" t="s">
        <v>1332</v>
      </c>
      <c r="F44" s="404" t="s">
        <v>1332</v>
      </c>
      <c r="G44" s="97" t="s">
        <v>1332</v>
      </c>
      <c r="H44" s="3119"/>
      <c r="I44" s="3119"/>
      <c r="J44" s="3119"/>
      <c r="K44" s="3120"/>
    </row>
    <row r="45" spans="2:12" ht="40" customHeight="1" x14ac:dyDescent="0.35">
      <c r="B45" s="31" t="s">
        <v>1397</v>
      </c>
      <c r="C45" s="567" t="s">
        <v>1398</v>
      </c>
      <c r="D45" s="568" t="s">
        <v>1332</v>
      </c>
      <c r="E45" s="404" t="s">
        <v>1332</v>
      </c>
      <c r="F45" s="404" t="s">
        <v>1332</v>
      </c>
      <c r="G45" s="97" t="s">
        <v>1332</v>
      </c>
      <c r="H45" s="3119"/>
      <c r="I45" s="3119"/>
      <c r="J45" s="3119"/>
      <c r="K45" s="3120"/>
    </row>
    <row r="46" spans="2:12" ht="50.15" customHeight="1" x14ac:dyDescent="0.35">
      <c r="B46" s="3111" t="s">
        <v>1399</v>
      </c>
      <c r="C46" s="3112"/>
      <c r="D46" s="3112"/>
      <c r="E46" s="3112"/>
      <c r="F46" s="3112"/>
      <c r="G46" s="3112"/>
      <c r="H46" s="3112"/>
      <c r="I46" s="3112"/>
      <c r="J46" s="3112"/>
      <c r="K46" s="3113"/>
    </row>
    <row r="47" spans="2:12" ht="40" customHeight="1" x14ac:dyDescent="0.35">
      <c r="B47" s="31" t="s">
        <v>1400</v>
      </c>
      <c r="C47" s="567" t="s">
        <v>1401</v>
      </c>
      <c r="D47" s="568" t="s">
        <v>1332</v>
      </c>
      <c r="E47" s="404" t="s">
        <v>1332</v>
      </c>
      <c r="F47" s="404" t="s">
        <v>1332</v>
      </c>
      <c r="G47" s="97" t="s">
        <v>1332</v>
      </c>
      <c r="H47" s="3119" t="s">
        <v>1333</v>
      </c>
      <c r="I47" s="3119"/>
      <c r="J47" s="3119"/>
      <c r="K47" s="3120"/>
    </row>
    <row r="48" spans="2:12" ht="60" customHeight="1" x14ac:dyDescent="0.35">
      <c r="B48" s="31" t="s">
        <v>1402</v>
      </c>
      <c r="C48" s="567" t="s">
        <v>1403</v>
      </c>
      <c r="D48" s="568" t="s">
        <v>1332</v>
      </c>
      <c r="E48" s="404" t="s">
        <v>1332</v>
      </c>
      <c r="F48" s="404" t="s">
        <v>1332</v>
      </c>
      <c r="G48" s="97" t="s">
        <v>1332</v>
      </c>
      <c r="H48" s="3119"/>
      <c r="I48" s="3119"/>
      <c r="J48" s="3119"/>
      <c r="K48" s="3120"/>
    </row>
    <row r="49" spans="2:11" ht="50.15" customHeight="1" x14ac:dyDescent="0.35">
      <c r="B49" s="3111" t="s">
        <v>1404</v>
      </c>
      <c r="C49" s="3112"/>
      <c r="D49" s="3112"/>
      <c r="E49" s="3112"/>
      <c r="F49" s="3112"/>
      <c r="G49" s="3112"/>
      <c r="H49" s="3112"/>
      <c r="I49" s="3112"/>
      <c r="J49" s="3112"/>
      <c r="K49" s="3113"/>
    </row>
    <row r="50" spans="2:11" ht="60" customHeight="1" x14ac:dyDescent="0.35">
      <c r="B50" s="31" t="s">
        <v>1405</v>
      </c>
      <c r="C50" s="567" t="s">
        <v>1406</v>
      </c>
      <c r="D50" s="568" t="s">
        <v>1332</v>
      </c>
      <c r="E50" s="404" t="s">
        <v>1332</v>
      </c>
      <c r="F50" s="404" t="s">
        <v>1332</v>
      </c>
      <c r="G50" s="97" t="s">
        <v>1332</v>
      </c>
      <c r="H50" s="3119" t="s">
        <v>1333</v>
      </c>
      <c r="I50" s="3119"/>
      <c r="J50" s="3119"/>
      <c r="K50" s="3120"/>
    </row>
    <row r="51" spans="2:11" ht="60" customHeight="1" x14ac:dyDescent="0.35">
      <c r="B51" s="31" t="s">
        <v>1407</v>
      </c>
      <c r="C51" s="567" t="s">
        <v>1408</v>
      </c>
      <c r="D51" s="568" t="s">
        <v>1332</v>
      </c>
      <c r="E51" s="404" t="s">
        <v>1332</v>
      </c>
      <c r="F51" s="404" t="s">
        <v>1332</v>
      </c>
      <c r="G51" s="97" t="s">
        <v>1332</v>
      </c>
      <c r="H51" s="3119" t="s">
        <v>1333</v>
      </c>
      <c r="I51" s="3119"/>
      <c r="J51" s="3119"/>
      <c r="K51" s="3120"/>
    </row>
    <row r="52" spans="2:11" ht="40" customHeight="1" x14ac:dyDescent="0.35">
      <c r="B52" s="31" t="s">
        <v>1409</v>
      </c>
      <c r="C52" s="567" t="s">
        <v>1410</v>
      </c>
      <c r="D52" s="568" t="s">
        <v>1332</v>
      </c>
      <c r="E52" s="404" t="s">
        <v>1332</v>
      </c>
      <c r="F52" s="404" t="s">
        <v>1332</v>
      </c>
      <c r="G52" s="97" t="s">
        <v>1332</v>
      </c>
      <c r="H52" s="3119" t="s">
        <v>1333</v>
      </c>
      <c r="I52" s="3119"/>
      <c r="J52" s="3119"/>
      <c r="K52" s="3120"/>
    </row>
    <row r="53" spans="2:11" ht="40" customHeight="1" x14ac:dyDescent="0.35">
      <c r="B53" s="31" t="s">
        <v>1411</v>
      </c>
      <c r="C53" s="567" t="s">
        <v>1412</v>
      </c>
      <c r="D53" s="568" t="s">
        <v>10</v>
      </c>
      <c r="E53" s="404" t="s">
        <v>10</v>
      </c>
      <c r="F53" s="96" t="s">
        <v>10</v>
      </c>
      <c r="G53" s="97" t="s">
        <v>10</v>
      </c>
      <c r="H53" s="3119" t="s">
        <v>1333</v>
      </c>
      <c r="I53" s="3119"/>
      <c r="J53" s="3119"/>
      <c r="K53" s="3120"/>
    </row>
    <row r="54" spans="2:11" ht="50.15" customHeight="1" x14ac:dyDescent="0.35">
      <c r="B54" s="3111" t="s">
        <v>1413</v>
      </c>
      <c r="C54" s="3112"/>
      <c r="D54" s="3112"/>
      <c r="E54" s="3112"/>
      <c r="F54" s="3112"/>
      <c r="G54" s="3112"/>
      <c r="H54" s="3112"/>
      <c r="I54" s="3112"/>
      <c r="J54" s="3112"/>
      <c r="K54" s="3113"/>
    </row>
    <row r="55" spans="2:11" ht="40" customHeight="1" x14ac:dyDescent="0.35">
      <c r="B55" s="31" t="s">
        <v>1414</v>
      </c>
      <c r="C55" s="567" t="s">
        <v>1415</v>
      </c>
      <c r="D55" s="568" t="s">
        <v>10</v>
      </c>
      <c r="E55" s="404" t="s">
        <v>10</v>
      </c>
      <c r="F55" s="404" t="s">
        <v>10</v>
      </c>
      <c r="G55" s="97" t="s">
        <v>10</v>
      </c>
      <c r="H55" s="3119" t="s">
        <v>1338</v>
      </c>
      <c r="I55" s="3119"/>
      <c r="J55" s="3119"/>
      <c r="K55" s="3120"/>
    </row>
    <row r="56" spans="2:11" ht="40" customHeight="1" x14ac:dyDescent="0.35">
      <c r="B56" s="31" t="s">
        <v>1416</v>
      </c>
      <c r="C56" s="567" t="s">
        <v>1417</v>
      </c>
      <c r="D56" s="568" t="s">
        <v>1332</v>
      </c>
      <c r="E56" s="404" t="s">
        <v>1332</v>
      </c>
      <c r="F56" s="404" t="s">
        <v>1332</v>
      </c>
      <c r="G56" s="97" t="s">
        <v>1332</v>
      </c>
      <c r="H56" s="3119" t="s">
        <v>1333</v>
      </c>
      <c r="I56" s="3119"/>
      <c r="J56" s="3119"/>
      <c r="K56" s="3120"/>
    </row>
    <row r="57" spans="2:11" ht="40" customHeight="1" x14ac:dyDescent="0.35">
      <c r="B57" s="31" t="s">
        <v>1418</v>
      </c>
      <c r="C57" s="567" t="s">
        <v>1419</v>
      </c>
      <c r="D57" s="568" t="s">
        <v>10</v>
      </c>
      <c r="E57" s="404" t="s">
        <v>10</v>
      </c>
      <c r="F57" s="404" t="s">
        <v>10</v>
      </c>
      <c r="G57" s="97" t="s">
        <v>10</v>
      </c>
      <c r="H57" s="3119" t="s">
        <v>1338</v>
      </c>
      <c r="I57" s="3119"/>
      <c r="J57" s="3119"/>
      <c r="K57" s="3120"/>
    </row>
    <row r="58" spans="2:11" ht="40" customHeight="1" thickBot="1" x14ac:dyDescent="0.4">
      <c r="B58" s="32" t="s">
        <v>1420</v>
      </c>
      <c r="C58" s="87" t="s">
        <v>1421</v>
      </c>
      <c r="D58" s="569" t="s">
        <v>10</v>
      </c>
      <c r="E58" s="406" t="s">
        <v>10</v>
      </c>
      <c r="F58" s="406" t="s">
        <v>10</v>
      </c>
      <c r="G58" s="101" t="s">
        <v>10</v>
      </c>
      <c r="H58" s="3124" t="s">
        <v>1338</v>
      </c>
      <c r="I58" s="3124"/>
      <c r="J58" s="3124"/>
      <c r="K58" s="3125"/>
    </row>
    <row r="59" spans="2:11" ht="16" thickTop="1" x14ac:dyDescent="0.35">
      <c r="B59" s="72"/>
      <c r="C59" s="72"/>
      <c r="D59" s="73"/>
      <c r="E59" s="73"/>
      <c r="F59" s="73"/>
      <c r="G59" s="73"/>
      <c r="H59" s="75"/>
      <c r="I59" s="75"/>
      <c r="J59" s="75"/>
      <c r="K59" s="75"/>
    </row>
    <row r="60" spans="2:11" ht="90" customHeight="1" x14ac:dyDescent="0.35">
      <c r="B60" s="3126" t="s">
        <v>1422</v>
      </c>
      <c r="C60" s="3126"/>
      <c r="H60" s="1"/>
      <c r="I60" s="1"/>
      <c r="J60" s="1"/>
      <c r="K60" s="1"/>
    </row>
    <row r="61" spans="2:11" ht="55" customHeight="1" x14ac:dyDescent="0.35">
      <c r="B61" s="2646" t="s">
        <v>1423</v>
      </c>
      <c r="C61" s="2646"/>
    </row>
    <row r="62" spans="2:11" ht="55" customHeight="1" x14ac:dyDescent="0.35">
      <c r="B62" s="2646" t="s">
        <v>1424</v>
      </c>
      <c r="C62" s="2646"/>
    </row>
    <row r="63" spans="2:11" ht="80.150000000000006" customHeight="1" x14ac:dyDescent="0.35">
      <c r="B63" s="2807" t="s">
        <v>1425</v>
      </c>
      <c r="C63" s="2807"/>
      <c r="D63" s="74"/>
      <c r="K63" s="1"/>
    </row>
    <row r="64" spans="2:11" s="565" customFormat="1" ht="40" customHeight="1" x14ac:dyDescent="0.35">
      <c r="B64" s="3123" t="s">
        <v>1426</v>
      </c>
      <c r="C64" s="3123"/>
      <c r="H64" s="564"/>
      <c r="I64" s="564"/>
      <c r="J64" s="564"/>
      <c r="K64" s="564"/>
    </row>
  </sheetData>
  <sheetProtection algorithmName="SHA-512" hashValue="4cOCZhX3pAluwBh1XiqwTGVBu34HK1T3DGgE8I29/PQ+Ix7OgAL2Dv1K2Yi2fqnU6MGWVJVRB7u2x284NcOgrA==" saltValue="+eMG5VJHZXJfnvMAFA69zg==" spinCount="100000" sheet="1" objects="1" scenarios="1" sort="0" autoFilter="0" pivotTables="0"/>
  <mergeCells count="58">
    <mergeCell ref="B61:C61"/>
    <mergeCell ref="B62:C62"/>
    <mergeCell ref="B63:C63"/>
    <mergeCell ref="B64:C64"/>
    <mergeCell ref="B54:K54"/>
    <mergeCell ref="H55:K55"/>
    <mergeCell ref="H56:K56"/>
    <mergeCell ref="H57:K57"/>
    <mergeCell ref="H58:K58"/>
    <mergeCell ref="B60:C60"/>
    <mergeCell ref="H53:K53"/>
    <mergeCell ref="H42:K42"/>
    <mergeCell ref="B43:K43"/>
    <mergeCell ref="H44:K44"/>
    <mergeCell ref="H45:K45"/>
    <mergeCell ref="B46:K46"/>
    <mergeCell ref="H47:K47"/>
    <mergeCell ref="H48:K48"/>
    <mergeCell ref="B49:K49"/>
    <mergeCell ref="H50:K50"/>
    <mergeCell ref="H51:K51"/>
    <mergeCell ref="H52:K52"/>
    <mergeCell ref="H41:K41"/>
    <mergeCell ref="H30:K30"/>
    <mergeCell ref="H31:K31"/>
    <mergeCell ref="H32:K32"/>
    <mergeCell ref="H33:K33"/>
    <mergeCell ref="B34:K34"/>
    <mergeCell ref="H35:K35"/>
    <mergeCell ref="H36:K36"/>
    <mergeCell ref="B37:K37"/>
    <mergeCell ref="H38:K38"/>
    <mergeCell ref="H39:K39"/>
    <mergeCell ref="H40:K40"/>
    <mergeCell ref="B29:K29"/>
    <mergeCell ref="H18:K18"/>
    <mergeCell ref="H19:K19"/>
    <mergeCell ref="B20:K20"/>
    <mergeCell ref="H21:K21"/>
    <mergeCell ref="H22:K22"/>
    <mergeCell ref="H23:K23"/>
    <mergeCell ref="H24:K24"/>
    <mergeCell ref="H25:K25"/>
    <mergeCell ref="H26:K26"/>
    <mergeCell ref="H27:K27"/>
    <mergeCell ref="H28:K28"/>
    <mergeCell ref="B17:K17"/>
    <mergeCell ref="A1:C4"/>
    <mergeCell ref="A7:C7"/>
    <mergeCell ref="B9:C10"/>
    <mergeCell ref="D9:G9"/>
    <mergeCell ref="H9:K10"/>
    <mergeCell ref="B11:K11"/>
    <mergeCell ref="H12:K12"/>
    <mergeCell ref="H13:K13"/>
    <mergeCell ref="H14:K14"/>
    <mergeCell ref="H15:K15"/>
    <mergeCell ref="H16:K16"/>
  </mergeCell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1CCC74-D162-4180-A0AD-283DFB82DC1F}">
  <sheetPr>
    <tabColor theme="7" tint="-0.249977111117893"/>
    <pageSetUpPr autoPageBreaks="0"/>
  </sheetPr>
  <dimension ref="A1:H33"/>
  <sheetViews>
    <sheetView showGridLines="0" zoomScale="90" zoomScaleNormal="90" workbookViewId="0">
      <selection activeCell="H4" sqref="H4"/>
    </sheetView>
  </sheetViews>
  <sheetFormatPr baseColWidth="10" defaultColWidth="10.83203125" defaultRowHeight="15.5" x14ac:dyDescent="0.35"/>
  <cols>
    <col min="1" max="1" width="11" style="5" customWidth="1"/>
    <col min="2" max="2" width="30.58203125" style="5" customWidth="1"/>
    <col min="3" max="8" width="15.58203125" style="5" customWidth="1"/>
    <col min="9" max="16384" width="10.83203125" style="5"/>
  </cols>
  <sheetData>
    <row r="1" spans="1:8" ht="15.65" customHeight="1" x14ac:dyDescent="0.35">
      <c r="A1" s="2635" t="s">
        <v>1469</v>
      </c>
      <c r="B1" s="2635"/>
      <c r="C1" s="2635"/>
      <c r="D1" s="2635"/>
      <c r="E1" s="2635"/>
      <c r="F1" s="2635"/>
      <c r="G1" s="2635"/>
    </row>
    <row r="2" spans="1:8" ht="15.65" customHeight="1" x14ac:dyDescent="0.35">
      <c r="A2" s="2635"/>
      <c r="B2" s="2635"/>
      <c r="C2" s="2635"/>
      <c r="D2" s="2635"/>
      <c r="E2" s="2635"/>
      <c r="F2" s="2635"/>
      <c r="G2" s="2635"/>
    </row>
    <row r="3" spans="1:8" ht="15.65" customHeight="1" x14ac:dyDescent="0.35">
      <c r="A3" s="2635"/>
      <c r="B3" s="2635"/>
      <c r="C3" s="2635"/>
      <c r="D3" s="2635"/>
      <c r="E3" s="2635"/>
      <c r="F3" s="2635"/>
      <c r="G3" s="2635"/>
    </row>
    <row r="4" spans="1:8" ht="15.65" customHeight="1" x14ac:dyDescent="0.35">
      <c r="A4" s="2635"/>
      <c r="B4" s="2635"/>
      <c r="C4" s="2635"/>
      <c r="D4" s="2635"/>
      <c r="E4" s="2635"/>
      <c r="F4" s="2635"/>
      <c r="G4" s="2635"/>
    </row>
    <row r="5" spans="1:8" ht="15.65" customHeight="1" x14ac:dyDescent="0.35"/>
    <row r="6" spans="1:8" ht="15.65" customHeight="1" x14ac:dyDescent="0.35"/>
    <row r="7" spans="1:8" ht="15.75" customHeight="1" x14ac:dyDescent="0.35">
      <c r="A7" s="2807" t="s">
        <v>1470</v>
      </c>
      <c r="B7" s="2807"/>
      <c r="C7" s="45"/>
    </row>
    <row r="8" spans="1:8" ht="15.65" customHeight="1" thickBot="1" x14ac:dyDescent="0.4">
      <c r="A8" s="42"/>
      <c r="B8" s="42"/>
      <c r="C8" s="45"/>
    </row>
    <row r="9" spans="1:8" s="218" customFormat="1" ht="30" customHeight="1" thickTop="1" x14ac:dyDescent="0.35">
      <c r="B9" s="3103" t="s">
        <v>1471</v>
      </c>
      <c r="C9" s="3129"/>
      <c r="D9" s="3131" t="s">
        <v>1472</v>
      </c>
      <c r="E9" s="2064">
        <v>2024</v>
      </c>
      <c r="F9" s="2064">
        <v>2023</v>
      </c>
      <c r="G9" s="2046">
        <v>2022</v>
      </c>
      <c r="H9" s="2066">
        <v>2021</v>
      </c>
    </row>
    <row r="10" spans="1:8" s="218" customFormat="1" ht="40" customHeight="1" x14ac:dyDescent="0.35">
      <c r="B10" s="3105"/>
      <c r="C10" s="3130"/>
      <c r="D10" s="3132"/>
      <c r="E10" s="2086" t="s">
        <v>1473</v>
      </c>
      <c r="F10" s="2086" t="s">
        <v>1473</v>
      </c>
      <c r="G10" s="2087" t="s">
        <v>1473</v>
      </c>
      <c r="H10" s="594" t="s">
        <v>1473</v>
      </c>
    </row>
    <row r="11" spans="1:8" ht="20.149999999999999" customHeight="1" x14ac:dyDescent="0.35">
      <c r="B11" s="3133" t="s">
        <v>1474</v>
      </c>
      <c r="C11" s="3134"/>
      <c r="D11" s="2100">
        <v>100</v>
      </c>
      <c r="E11" s="2101">
        <v>72</v>
      </c>
      <c r="F11" s="2101">
        <v>71</v>
      </c>
      <c r="G11" s="2102">
        <v>74</v>
      </c>
      <c r="H11" s="2103">
        <v>71</v>
      </c>
    </row>
    <row r="12" spans="1:8" ht="20.149999999999999" customHeight="1" x14ac:dyDescent="0.35">
      <c r="B12" s="3135" t="s">
        <v>1475</v>
      </c>
      <c r="C12" s="3136"/>
      <c r="D12" s="2092">
        <v>100</v>
      </c>
      <c r="E12" s="2104">
        <v>65</v>
      </c>
      <c r="F12" s="2104">
        <v>68</v>
      </c>
      <c r="G12" s="2105">
        <v>70</v>
      </c>
      <c r="H12" s="2106">
        <v>66</v>
      </c>
    </row>
    <row r="13" spans="1:8" ht="20.149999999999999" customHeight="1" x14ac:dyDescent="0.35">
      <c r="B13" s="3137" t="s">
        <v>1476</v>
      </c>
      <c r="C13" s="3138"/>
      <c r="D13" s="647">
        <v>100</v>
      </c>
      <c r="E13" s="2067">
        <v>84</v>
      </c>
      <c r="F13" s="2067">
        <v>79</v>
      </c>
      <c r="G13" s="2068">
        <v>78</v>
      </c>
      <c r="H13" s="2069">
        <v>75</v>
      </c>
    </row>
    <row r="14" spans="1:8" ht="20.149999999999999" customHeight="1" x14ac:dyDescent="0.35">
      <c r="B14" s="3139" t="s">
        <v>1477</v>
      </c>
      <c r="C14" s="3140"/>
      <c r="D14" s="2071">
        <v>100</v>
      </c>
      <c r="E14" s="2072">
        <v>67</v>
      </c>
      <c r="F14" s="2072">
        <v>66</v>
      </c>
      <c r="G14" s="2073">
        <v>72</v>
      </c>
      <c r="H14" s="2074">
        <v>71</v>
      </c>
    </row>
    <row r="15" spans="1:8" s="6" customFormat="1" ht="20.149999999999999" customHeight="1" thickBot="1" x14ac:dyDescent="0.4">
      <c r="B15" s="3141" t="s">
        <v>1478</v>
      </c>
      <c r="C15" s="3142"/>
      <c r="D15" s="2070">
        <v>5</v>
      </c>
      <c r="E15" s="2493" t="s">
        <v>1359</v>
      </c>
      <c r="F15" s="2494" t="s">
        <v>1359</v>
      </c>
      <c r="G15" s="2495" t="s">
        <v>1361</v>
      </c>
      <c r="H15" s="2496" t="s">
        <v>1351</v>
      </c>
    </row>
    <row r="16" spans="1:8" ht="16" thickTop="1" x14ac:dyDescent="0.35"/>
    <row r="17" spans="1:8" s="52" customFormat="1" ht="16" thickBot="1" x14ac:dyDescent="0.4">
      <c r="A17" s="246"/>
    </row>
    <row r="18" spans="1:8" s="53" customFormat="1" ht="30" customHeight="1" thickTop="1" x14ac:dyDescent="0.35">
      <c r="B18" s="3103" t="s">
        <v>1479</v>
      </c>
      <c r="C18" s="3129"/>
      <c r="D18" s="3131" t="s">
        <v>1472</v>
      </c>
      <c r="E18" s="2065">
        <v>2024</v>
      </c>
      <c r="F18" s="2065">
        <v>2023</v>
      </c>
      <c r="G18" s="2046">
        <v>2022</v>
      </c>
      <c r="H18" s="2066">
        <v>2021</v>
      </c>
    </row>
    <row r="19" spans="1:8" s="53" customFormat="1" ht="40" customHeight="1" x14ac:dyDescent="0.35">
      <c r="B19" s="3105"/>
      <c r="C19" s="3130"/>
      <c r="D19" s="3132"/>
      <c r="E19" s="2086" t="s">
        <v>1473</v>
      </c>
      <c r="F19" s="2086" t="s">
        <v>1473</v>
      </c>
      <c r="G19" s="2087" t="s">
        <v>1473</v>
      </c>
      <c r="H19" s="594" t="s">
        <v>1473</v>
      </c>
    </row>
    <row r="20" spans="1:8" s="52" customFormat="1" ht="20.149999999999999" customHeight="1" x14ac:dyDescent="0.35">
      <c r="B20" s="3127" t="s">
        <v>1480</v>
      </c>
      <c r="C20" s="3128"/>
      <c r="D20" s="647" t="s">
        <v>1481</v>
      </c>
      <c r="E20" s="2075" t="s">
        <v>1482</v>
      </c>
      <c r="F20" s="2075" t="s">
        <v>1482</v>
      </c>
      <c r="G20" s="2068" t="s">
        <v>1482</v>
      </c>
      <c r="H20" s="2069" t="s">
        <v>1483</v>
      </c>
    </row>
    <row r="21" spans="1:8" s="52" customFormat="1" ht="20.149999999999999" customHeight="1" x14ac:dyDescent="0.35">
      <c r="B21" s="3143" t="s">
        <v>1484</v>
      </c>
      <c r="C21" s="3144"/>
      <c r="D21" s="2076" t="s">
        <v>1485</v>
      </c>
      <c r="E21" s="2077" t="s">
        <v>1486</v>
      </c>
      <c r="F21" s="2077" t="s">
        <v>1486</v>
      </c>
      <c r="G21" s="2078" t="s">
        <v>1486</v>
      </c>
      <c r="H21" s="2079" t="s">
        <v>1486</v>
      </c>
    </row>
    <row r="22" spans="1:8" s="52" customFormat="1" ht="20.149999999999999" customHeight="1" x14ac:dyDescent="0.35">
      <c r="B22" s="3145" t="s">
        <v>1487</v>
      </c>
      <c r="C22" s="3146"/>
      <c r="D22" s="2088" t="s">
        <v>1488</v>
      </c>
      <c r="E22" s="2089" t="s">
        <v>1489</v>
      </c>
      <c r="F22" s="2089" t="s">
        <v>1489</v>
      </c>
      <c r="G22" s="2090" t="s">
        <v>1489</v>
      </c>
      <c r="H22" s="2091" t="s">
        <v>1489</v>
      </c>
    </row>
    <row r="23" spans="1:8" s="52" customFormat="1" ht="20.149999999999999" customHeight="1" x14ac:dyDescent="0.35">
      <c r="B23" s="3135" t="s">
        <v>1490</v>
      </c>
      <c r="C23" s="3136"/>
      <c r="D23" s="2092" t="s">
        <v>1491</v>
      </c>
      <c r="E23" s="2093" t="s">
        <v>1491</v>
      </c>
      <c r="F23" s="2093" t="s">
        <v>1491</v>
      </c>
      <c r="G23" s="2107"/>
      <c r="H23" s="2108"/>
    </row>
    <row r="24" spans="1:8" s="52" customFormat="1" ht="20.149999999999999" customHeight="1" x14ac:dyDescent="0.35">
      <c r="B24" s="3137" t="s">
        <v>1492</v>
      </c>
      <c r="C24" s="3138"/>
      <c r="D24" s="2071" t="s">
        <v>1493</v>
      </c>
      <c r="E24" s="2080" t="s">
        <v>1493</v>
      </c>
      <c r="F24" s="2080" t="s">
        <v>1493</v>
      </c>
      <c r="G24" s="2109"/>
      <c r="H24" s="2110"/>
    </row>
    <row r="25" spans="1:8" s="52" customFormat="1" ht="20.149999999999999" customHeight="1" x14ac:dyDescent="0.35">
      <c r="B25" s="3145" t="s">
        <v>1494</v>
      </c>
      <c r="C25" s="3146"/>
      <c r="D25" s="2094">
        <v>1</v>
      </c>
      <c r="E25" s="2095">
        <v>0.83260000000000001</v>
      </c>
      <c r="F25" s="2095">
        <v>0.82799999999999996</v>
      </c>
      <c r="G25" s="2096">
        <v>0.75</v>
      </c>
      <c r="H25" s="2111"/>
    </row>
    <row r="26" spans="1:8" s="52" customFormat="1" ht="20.149999999999999" customHeight="1" x14ac:dyDescent="0.35">
      <c r="B26" s="3135" t="s">
        <v>1495</v>
      </c>
      <c r="C26" s="3136"/>
      <c r="D26" s="2097">
        <v>1</v>
      </c>
      <c r="E26" s="2098">
        <v>0.92</v>
      </c>
      <c r="F26" s="2098">
        <v>0.91</v>
      </c>
      <c r="G26" s="2099">
        <v>0.9</v>
      </c>
      <c r="H26" s="2108"/>
    </row>
    <row r="27" spans="1:8" s="52" customFormat="1" ht="20.149999999999999" customHeight="1" x14ac:dyDescent="0.35">
      <c r="B27" s="3137" t="s">
        <v>1496</v>
      </c>
      <c r="C27" s="3138"/>
      <c r="D27" s="117">
        <v>1</v>
      </c>
      <c r="E27" s="2081">
        <v>0.83</v>
      </c>
      <c r="F27" s="2081">
        <v>1</v>
      </c>
      <c r="G27" s="2082">
        <v>1</v>
      </c>
      <c r="H27" s="2112"/>
    </row>
    <row r="28" spans="1:8" s="52" customFormat="1" ht="20.149999999999999" customHeight="1" x14ac:dyDescent="0.35">
      <c r="B28" s="3137" t="s">
        <v>1497</v>
      </c>
      <c r="C28" s="3138"/>
      <c r="D28" s="117">
        <v>1</v>
      </c>
      <c r="E28" s="2081">
        <v>0.86</v>
      </c>
      <c r="F28" s="2081">
        <v>0.83</v>
      </c>
      <c r="G28" s="2082">
        <v>0.83</v>
      </c>
      <c r="H28" s="2112"/>
    </row>
    <row r="29" spans="1:8" s="52" customFormat="1" ht="20.149999999999999" customHeight="1" x14ac:dyDescent="0.35">
      <c r="B29" s="3137" t="s">
        <v>1498</v>
      </c>
      <c r="C29" s="3138"/>
      <c r="D29" s="117">
        <v>1</v>
      </c>
      <c r="E29" s="2081">
        <v>0.73</v>
      </c>
      <c r="F29" s="2081">
        <v>0.91</v>
      </c>
      <c r="G29" s="2082">
        <v>0.89</v>
      </c>
      <c r="H29" s="2112"/>
    </row>
    <row r="30" spans="1:8" s="52" customFormat="1" ht="20.149999999999999" customHeight="1" x14ac:dyDescent="0.35">
      <c r="B30" s="3137" t="s">
        <v>1499</v>
      </c>
      <c r="C30" s="3138"/>
      <c r="D30" s="117">
        <v>1</v>
      </c>
      <c r="E30" s="2081">
        <v>0.81</v>
      </c>
      <c r="F30" s="2081">
        <v>0.63</v>
      </c>
      <c r="G30" s="2082">
        <v>0.64</v>
      </c>
      <c r="H30" s="2112"/>
    </row>
    <row r="31" spans="1:8" s="52" customFormat="1" ht="20.149999999999999" customHeight="1" x14ac:dyDescent="0.35">
      <c r="B31" s="3137" t="s">
        <v>1500</v>
      </c>
      <c r="C31" s="3138"/>
      <c r="D31" s="117">
        <v>1</v>
      </c>
      <c r="E31" s="2081">
        <v>0.7</v>
      </c>
      <c r="F31" s="2081">
        <v>0.74</v>
      </c>
      <c r="G31" s="2082">
        <v>0.55000000000000004</v>
      </c>
      <c r="H31" s="2112"/>
    </row>
    <row r="32" spans="1:8" s="52" customFormat="1" ht="20.149999999999999" customHeight="1" thickBot="1" x14ac:dyDescent="0.4">
      <c r="B32" s="3147" t="s">
        <v>1501</v>
      </c>
      <c r="C32" s="3148"/>
      <c r="D32" s="2083">
        <v>1</v>
      </c>
      <c r="E32" s="2084">
        <v>1</v>
      </c>
      <c r="F32" s="2084">
        <v>0.67</v>
      </c>
      <c r="G32" s="2085">
        <v>0</v>
      </c>
      <c r="H32" s="2113" t="s">
        <v>7</v>
      </c>
    </row>
    <row r="33" ht="16" thickTop="1" x14ac:dyDescent="0.35"/>
  </sheetData>
  <sheetProtection algorithmName="SHA-512" hashValue="ztTJKRAd4WJjK1zXxy0tjik5NVMia4ejA+iRH5I7N9cqEVo2E8abnNUTSH7HRzMwZSvzwZQOQ6JID7P2OK9S5Q==" saltValue="lkcv/ZpU9NKxneGMxd8ZVQ==" spinCount="100000" sheet="1" sort="0" autoFilter="0" pivotTables="0"/>
  <mergeCells count="24">
    <mergeCell ref="B32:C32"/>
    <mergeCell ref="B26:C26"/>
    <mergeCell ref="B27:C27"/>
    <mergeCell ref="B28:C28"/>
    <mergeCell ref="B29:C29"/>
    <mergeCell ref="B30:C30"/>
    <mergeCell ref="B31:C31"/>
    <mergeCell ref="B21:C21"/>
    <mergeCell ref="B22:C22"/>
    <mergeCell ref="B23:C23"/>
    <mergeCell ref="B24:C24"/>
    <mergeCell ref="B25:C25"/>
    <mergeCell ref="B20:C20"/>
    <mergeCell ref="A1:G4"/>
    <mergeCell ref="A7:B7"/>
    <mergeCell ref="B9:C10"/>
    <mergeCell ref="D9:D10"/>
    <mergeCell ref="B11:C11"/>
    <mergeCell ref="B12:C12"/>
    <mergeCell ref="B13:C13"/>
    <mergeCell ref="B14:C14"/>
    <mergeCell ref="B15:C15"/>
    <mergeCell ref="B18:C19"/>
    <mergeCell ref="D18:D19"/>
  </mergeCells>
  <pageMargins left="0.7" right="0.7"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BCCA74B9968404180C2B0794F5DD92B" ma:contentTypeVersion="22" ma:contentTypeDescription="Crear nuevo documento." ma:contentTypeScope="" ma:versionID="9e9ef464e99ef7275d7de741a38b3257">
  <xsd:schema xmlns:xsd="http://www.w3.org/2001/XMLSchema" xmlns:xs="http://www.w3.org/2001/XMLSchema" xmlns:p="http://schemas.microsoft.com/office/2006/metadata/properties" xmlns:ns2="63f6bc9c-c4a4-4329-bc2a-3f6ed1b884f1" xmlns:ns3="8854263a-1cb6-4993-82bb-d977cdb56451" targetNamespace="http://schemas.microsoft.com/office/2006/metadata/properties" ma:root="true" ma:fieldsID="07a747e7f6d989b4fb60f0dd14ef9490" ns2:_="" ns3:_="">
    <xsd:import namespace="63f6bc9c-c4a4-4329-bc2a-3f6ed1b884f1"/>
    <xsd:import namespace="8854263a-1cb6-4993-82bb-d977cdb56451"/>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LengthInSeconds" minOccurs="0"/>
                <xsd:element ref="ns3:TaxCatchAll" minOccurs="0"/>
                <xsd:element ref="ns2:lcf76f155ced4ddcb4097134ff3c332f" minOccurs="0"/>
                <xsd:element ref="ns2:Primeraentrega"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3f6bc9c-c4a4-4329-bc2a-3f6ed1b884f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DateTaken" ma:index="16" nillable="true" ma:displayName="MediaServiceDateTaken" ma:hidden="true" ma:internalName="MediaServiceDateTaken"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n" ma:readOnly="false" ma:fieldId="{5cf76f15-5ced-4ddc-b409-7134ff3c332f}" ma:taxonomyMulti="true" ma:sspId="28be5a06-85e3-4ae6-84c1-6e852909932b" ma:termSetId="09814cd3-568e-fe90-9814-8d621ff8fb84" ma:anchorId="fba54fb3-c3e1-fe81-a776-ca4b69148c4d" ma:open="true" ma:isKeyword="false">
      <xsd:complexType>
        <xsd:sequence>
          <xsd:element ref="pc:Terms" minOccurs="0" maxOccurs="1"/>
        </xsd:sequence>
      </xsd:complexType>
    </xsd:element>
    <xsd:element name="Primeraentrega" ma:index="23" nillable="true" ma:displayName="Listo?" ma:default="0" ma:format="Dropdown" ma:internalName="Primeraentrega">
      <xsd:simpleType>
        <xsd:restriction base="dms:Boolean"/>
      </xsd:simpleType>
    </xsd:element>
    <xsd:element name="MediaServiceLocation" ma:index="24" nillable="true" ma:displayName="Location" ma:indexed="true" ma:internalName="MediaServiceLocation" ma:readOnly="true">
      <xsd:simpleType>
        <xsd:restriction base="dms:Text"/>
      </xsd:simpleType>
    </xsd:element>
    <xsd:element name="MediaServiceObjectDetectorVersions" ma:index="25" nillable="true" ma:displayName="MediaServiceObjectDetectorVersions" ma:hidden="true" ma:indexed="true" ma:internalName="MediaServiceObjectDetectorVersions" ma:readOnly="true">
      <xsd:simpleType>
        <xsd:restriction base="dms:Text"/>
      </xsd:simpleType>
    </xsd:element>
    <xsd:element name="MediaServiceSearchProperties" ma:index="26"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854263a-1cb6-4993-82bb-d977cdb56451" elementFormDefault="qualified">
    <xsd:import namespace="http://schemas.microsoft.com/office/2006/documentManagement/types"/>
    <xsd:import namespace="http://schemas.microsoft.com/office/infopath/2007/PartnerControls"/>
    <xsd:element name="SharedWithUsers" ma:index="17"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Detalles de uso compartido" ma:internalName="SharedWithDetails" ma:readOnly="true">
      <xsd:simpleType>
        <xsd:restriction base="dms:Note">
          <xsd:maxLength value="255"/>
        </xsd:restriction>
      </xsd:simpleType>
    </xsd:element>
    <xsd:element name="TaxCatchAll" ma:index="20" nillable="true" ma:displayName="Taxonomy Catch All Column" ma:hidden="true" ma:list="{5b41d7f1-0cac-4073-b0c4-0d2e086ebc80}" ma:internalName="TaxCatchAll" ma:showField="CatchAllData" ma:web="8854263a-1cb6-4993-82bb-d977cdb5645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63f6bc9c-c4a4-4329-bc2a-3f6ed1b884f1">
      <Terms xmlns="http://schemas.microsoft.com/office/infopath/2007/PartnerControls"/>
    </lcf76f155ced4ddcb4097134ff3c332f>
    <TaxCatchAll xmlns="8854263a-1cb6-4993-82bb-d977cdb56451" xsi:nil="true"/>
    <Primeraentrega xmlns="63f6bc9c-c4a4-4329-bc2a-3f6ed1b884f1">false</Primeraentrega>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A9DA083-64AD-4E6D-9E83-BE604240AB37}">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3f6bc9c-c4a4-4329-bc2a-3f6ed1b884f1"/>
    <ds:schemaRef ds:uri="8854263a-1cb6-4993-82bb-d977cdb5645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D7B7C841-91BB-4E10-A1A1-40DE8909CC93}">
  <ds:schemaRefs>
    <ds:schemaRef ds:uri="http://purl.org/dc/terms/"/>
    <ds:schemaRef ds:uri="http://purl.org/dc/elements/1.1/"/>
    <ds:schemaRef ds:uri="http://schemas.microsoft.com/office/infopath/2007/PartnerControls"/>
    <ds:schemaRef ds:uri="http://purl.org/dc/dcmitype/"/>
    <ds:schemaRef ds:uri="http://schemas.microsoft.com/office/2006/metadata/properties"/>
    <ds:schemaRef ds:uri="http://schemas.microsoft.com/office/2006/documentManagement/types"/>
    <ds:schemaRef ds:uri="http://schemas.openxmlformats.org/package/2006/metadata/core-properties"/>
    <ds:schemaRef ds:uri="8854263a-1cb6-4993-82bb-d977cdb56451"/>
    <ds:schemaRef ds:uri="63f6bc9c-c4a4-4329-bc2a-3f6ed1b884f1"/>
    <ds:schemaRef ds:uri="http://www.w3.org/XML/1998/namespace"/>
  </ds:schemaRefs>
</ds:datastoreItem>
</file>

<file path=customXml/itemProps3.xml><?xml version="1.0" encoding="utf-8"?>
<ds:datastoreItem xmlns:ds="http://schemas.openxmlformats.org/officeDocument/2006/customXml" ds:itemID="{FB80FA51-13DE-42F1-BF45-DD78225F4678}">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27</vt:i4>
      </vt:variant>
      <vt:variant>
        <vt:lpstr>Rangos con nombre</vt:lpstr>
      </vt:variant>
      <vt:variant>
        <vt:i4>6</vt:i4>
      </vt:variant>
    </vt:vector>
  </HeadingPairs>
  <TitlesOfParts>
    <vt:vector size="33" baseType="lpstr">
      <vt:lpstr>Introduction</vt:lpstr>
      <vt:lpstr>Tab index</vt:lpstr>
      <vt:lpstr>Disclosure References</vt:lpstr>
      <vt:lpstr>GRI - SDG Index</vt:lpstr>
      <vt:lpstr>External Verification Reports</vt:lpstr>
      <vt:lpstr>Sustainability Goals</vt:lpstr>
      <vt:lpstr>Economic</vt:lpstr>
      <vt:lpstr>Corporate Governance</vt:lpstr>
      <vt:lpstr>Compliance</vt:lpstr>
      <vt:lpstr>Supply</vt:lpstr>
      <vt:lpstr>Labour Practice</vt:lpstr>
      <vt:lpstr>Health and Safety</vt:lpstr>
      <vt:lpstr>Communities</vt:lpstr>
      <vt:lpstr>Environment </vt:lpstr>
      <vt:lpstr>Biodiversity</vt:lpstr>
      <vt:lpstr>ICMM Water Commitments</vt:lpstr>
      <vt:lpstr>ICMM Water - MD</vt:lpstr>
      <vt:lpstr>ICMM Water - MD Operations</vt:lpstr>
      <vt:lpstr>2019 TSF Disclosure</vt:lpstr>
      <vt:lpstr>GISTM </vt:lpstr>
      <vt:lpstr>TCFD Index </vt:lpstr>
      <vt:lpstr>SASB - MD</vt:lpstr>
      <vt:lpstr>Copper Mark </vt:lpstr>
      <vt:lpstr>Social &amp; Economic (ICMM)</vt:lpstr>
      <vt:lpstr>PE ICMM - Self Assessment</vt:lpstr>
      <vt:lpstr>PE ICMM - 2022 Validated Sites</vt:lpstr>
      <vt:lpstr>Indices &amp; Ratings</vt:lpstr>
      <vt:lpstr>'External Verification Reports'!Content</vt:lpstr>
      <vt:lpstr>'External Verification Reports'!Mining_and_Transport_Division___Report_of_GHG_Independent_Review_Report___2024_Data</vt:lpstr>
      <vt:lpstr>'External Verification Reports'!Mining_Division___2023_Limited_Assurance_Verification_Report</vt:lpstr>
      <vt:lpstr>'External Verification Reports'!Mining_Division___2024_Limited_Assurance_Verification_Report</vt:lpstr>
      <vt:lpstr>'External Verification Reports'!Mining2024</vt:lpstr>
      <vt:lpstr>'External Verification Reports'!Transport_Division___2024_Limited_Assurance_Verification_Report</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Alejandra Cueto</dc:creator>
  <cp:keywords/>
  <dc:description/>
  <cp:lastModifiedBy>Bastian Andres Espinosa Muñoz</cp:lastModifiedBy>
  <cp:revision/>
  <cp:lastPrinted>2025-03-11T15:03:33Z</cp:lastPrinted>
  <dcterms:created xsi:type="dcterms:W3CDTF">2022-01-03T13:30:38Z</dcterms:created>
  <dcterms:modified xsi:type="dcterms:W3CDTF">2025-09-17T13:52:57Z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0x0101002BCCA74B9968404180C2B0794F5DD92B</vt:lpwstr>
  </property>
  <property fmtid="{D5CDD505-2E9C-101B-9397-08002B2CF9AE}" pid="3" name="MediaServiceImageTags">
    <vt:lpwstr/>
  </property>
</Properties>
</file>